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drawings/drawing7.xml" ContentType="application/vnd.openxmlformats-officedocument.drawing+xml"/>
  <Override PartName="/xl/charts/chart10.xml" ContentType="application/vnd.openxmlformats-officedocument.drawingml.chart+xml"/>
  <Override PartName="/xl/charts/chart11.xml" ContentType="application/vnd.openxmlformats-officedocument.drawingml.chart+xml"/>
  <Override PartName="/xl/charts/style8.xml" ContentType="application/vnd.ms-office.chartstyle+xml"/>
  <Override PartName="/xl/charts/colors8.xml" ContentType="application/vnd.ms-office.chartcolorstyle+xml"/>
  <Override PartName="/xl/charts/chart12.xml" ContentType="application/vnd.openxmlformats-officedocument.drawingml.chart+xml"/>
  <Override PartName="/xl/charts/style9.xml" ContentType="application/vnd.ms-office.chartstyle+xml"/>
  <Override PartName="/xl/charts/colors9.xml" ContentType="application/vnd.ms-office.chartcolorstyle+xml"/>
  <Override PartName="/xl/drawings/drawing8.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charts/style12.xml" ContentType="application/vnd.ms-office.chartstyle+xml"/>
  <Override PartName="/xl/charts/colors12.xml" ContentType="application/vnd.ms-office.chartcolorstyle+xml"/>
  <Override PartName="/xl/charts/chart18.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0.xml" ContentType="application/vnd.openxmlformats-officedocument.drawing+xml"/>
  <Override PartName="/xl/charts/chart19.xml" ContentType="application/vnd.openxmlformats-officedocument.drawingml.chart+xml"/>
  <Override PartName="/xl/charts/chart20.xml" ContentType="application/vnd.openxmlformats-officedocument.drawingml.chart+xml"/>
  <Override PartName="/xl/charts/style14.xml" ContentType="application/vnd.ms-office.chartstyle+xml"/>
  <Override PartName="/xl/charts/colors14.xml" ContentType="application/vnd.ms-office.chartcolorstyle+xml"/>
  <Override PartName="/xl/charts/chart21.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charts/chart22.xml" ContentType="application/vnd.openxmlformats-officedocument.drawingml.chart+xml"/>
  <Override PartName="/xl/charts/chart23.xml" ContentType="application/vnd.openxmlformats-officedocument.drawingml.chart+xml"/>
  <Override PartName="/xl/charts/style16.xml" ContentType="application/vnd.ms-office.chartstyle+xml"/>
  <Override PartName="/xl/charts/colors16.xml" ContentType="application/vnd.ms-office.chartcolorstyle+xml"/>
  <Override PartName="/xl/charts/chart24.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2.xml" ContentType="application/vnd.openxmlformats-officedocument.drawing+xml"/>
  <Override PartName="/xl/charts/chart25.xml" ContentType="application/vnd.openxmlformats-officedocument.drawingml.chart+xml"/>
  <Override PartName="/xl/charts/chart26.xml" ContentType="application/vnd.openxmlformats-officedocument.drawingml.chart+xml"/>
  <Override PartName="/xl/charts/style18.xml" ContentType="application/vnd.ms-office.chartstyle+xml"/>
  <Override PartName="/xl/charts/colors18.xml" ContentType="application/vnd.ms-office.chartcolorstyle+xml"/>
  <Override PartName="/xl/charts/chart27.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13.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charts/style20.xml" ContentType="application/vnd.ms-office.chartstyle+xml"/>
  <Override PartName="/xl/charts/colors20.xml" ContentType="application/vnd.ms-office.chartcolorstyle+xml"/>
  <Override PartName="/xl/charts/chart30.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4.xml" ContentType="application/vnd.openxmlformats-officedocument.drawing+xml"/>
  <Override PartName="/xl/charts/chart31.xml" ContentType="application/vnd.openxmlformats-officedocument.drawingml.chart+xml"/>
  <Override PartName="/xl/charts/chart32.xml" ContentType="application/vnd.openxmlformats-officedocument.drawingml.chart+xml"/>
  <Override PartName="/xl/charts/style22.xml" ContentType="application/vnd.ms-office.chartstyle+xml"/>
  <Override PartName="/xl/charts/colors22.xml" ContentType="application/vnd.ms-office.chartcolorstyle+xml"/>
  <Override PartName="/xl/charts/chart3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5.xml" ContentType="application/vnd.openxmlformats-officedocument.drawing+xml"/>
  <Override PartName="/xl/charts/chart34.xml" ContentType="application/vnd.openxmlformats-officedocument.drawingml.chart+xml"/>
  <Override PartName="/xl/charts/chart35.xml" ContentType="application/vnd.openxmlformats-officedocument.drawingml.chart+xml"/>
  <Override PartName="/xl/charts/style24.xml" ContentType="application/vnd.ms-office.chartstyle+xml"/>
  <Override PartName="/xl/charts/colors24.xml" ContentType="application/vnd.ms-office.chartcolorstyle+xml"/>
  <Override PartName="/xl/charts/chart36.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6.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style26.xml" ContentType="application/vnd.ms-office.chartstyle+xml"/>
  <Override PartName="/xl/charts/colors26.xml" ContentType="application/vnd.ms-office.chartcolorstyle+xml"/>
  <Override PartName="/xl/charts/chart39.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17.xml" ContentType="application/vnd.openxmlformats-officedocument.drawing+xml"/>
  <Override PartName="/xl/charts/chart40.xml" ContentType="application/vnd.openxmlformats-officedocument.drawingml.chart+xml"/>
  <Override PartName="/xl/charts/chart41.xml" ContentType="application/vnd.openxmlformats-officedocument.drawingml.chart+xml"/>
  <Override PartName="/xl/charts/style28.xml" ContentType="application/vnd.ms-office.chartstyle+xml"/>
  <Override PartName="/xl/charts/colors28.xml" ContentType="application/vnd.ms-office.chartcolorstyle+xml"/>
  <Override PartName="/xl/charts/chart42.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18.xml" ContentType="application/vnd.openxmlformats-officedocument.drawing+xml"/>
  <Override PartName="/xl/charts/chart43.xml" ContentType="application/vnd.openxmlformats-officedocument.drawingml.chart+xml"/>
  <Override PartName="/xl/charts/chart44.xml" ContentType="application/vnd.openxmlformats-officedocument.drawingml.chart+xml"/>
  <Override PartName="/xl/charts/style30.xml" ContentType="application/vnd.ms-office.chartstyle+xml"/>
  <Override PartName="/xl/charts/colors30.xml" ContentType="application/vnd.ms-office.chartcolorstyle+xml"/>
  <Override PartName="/xl/charts/chart45.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19.xml" ContentType="application/vnd.openxmlformats-officedocument.drawing+xml"/>
  <Override PartName="/xl/charts/chart46.xml" ContentType="application/vnd.openxmlformats-officedocument.drawingml.chart+xml"/>
  <Override PartName="/xl/charts/chart47.xml" ContentType="application/vnd.openxmlformats-officedocument.drawingml.chart+xml"/>
  <Override PartName="/xl/charts/style32.xml" ContentType="application/vnd.ms-office.chartstyle+xml"/>
  <Override PartName="/xl/charts/colors32.xml" ContentType="application/vnd.ms-office.chartcolorstyle+xml"/>
  <Override PartName="/xl/charts/chart48.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20.xml" ContentType="application/vnd.openxmlformats-officedocument.drawing+xml"/>
  <Override PartName="/xl/charts/chart49.xml" ContentType="application/vnd.openxmlformats-officedocument.drawingml.chart+xml"/>
  <Override PartName="/xl/charts/chart50.xml" ContentType="application/vnd.openxmlformats-officedocument.drawingml.chart+xml"/>
  <Override PartName="/xl/charts/style34.xml" ContentType="application/vnd.ms-office.chartstyle+xml"/>
  <Override PartName="/xl/charts/colors34.xml" ContentType="application/vnd.ms-office.chartcolorstyle+xml"/>
  <Override PartName="/xl/charts/chart51.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1.xml" ContentType="application/vnd.openxmlformats-officedocument.drawing+xml"/>
  <Override PartName="/xl/charts/chart52.xml" ContentType="application/vnd.openxmlformats-officedocument.drawingml.chart+xml"/>
  <Override PartName="/xl/charts/chart53.xml" ContentType="application/vnd.openxmlformats-officedocument.drawingml.chart+xml"/>
  <Override PartName="/xl/charts/style36.xml" ContentType="application/vnd.ms-office.chartstyle+xml"/>
  <Override PartName="/xl/charts/colors36.xml" ContentType="application/vnd.ms-office.chartcolorstyle+xml"/>
  <Override PartName="/xl/charts/chart54.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2.xml" ContentType="application/vnd.openxmlformats-officedocument.drawing+xml"/>
  <Override PartName="/xl/charts/chart55.xml" ContentType="application/vnd.openxmlformats-officedocument.drawingml.chart+xml"/>
  <Override PartName="/xl/charts/chart56.xml" ContentType="application/vnd.openxmlformats-officedocument.drawingml.chart+xml"/>
  <Override PartName="/xl/charts/style38.xml" ContentType="application/vnd.ms-office.chartstyle+xml"/>
  <Override PartName="/xl/charts/colors38.xml" ContentType="application/vnd.ms-office.chartcolorstyle+xml"/>
  <Override PartName="/xl/charts/chart57.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3.xml" ContentType="application/vnd.openxmlformats-officedocument.drawing+xml"/>
  <Override PartName="/xl/charts/chart58.xml" ContentType="application/vnd.openxmlformats-officedocument.drawingml.chart+xml"/>
  <Override PartName="/xl/charts/chart59.xml" ContentType="application/vnd.openxmlformats-officedocument.drawingml.chart+xml"/>
  <Override PartName="/xl/charts/style40.xml" ContentType="application/vnd.ms-office.chartstyle+xml"/>
  <Override PartName="/xl/charts/colors40.xml" ContentType="application/vnd.ms-office.chartcolorstyle+xml"/>
  <Override PartName="/xl/charts/chart60.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4.xml" ContentType="application/vnd.openxmlformats-officedocument.drawing+xml"/>
  <Override PartName="/xl/charts/chart61.xml" ContentType="application/vnd.openxmlformats-officedocument.drawingml.chart+xml"/>
  <Override PartName="/xl/charts/chart62.xml" ContentType="application/vnd.openxmlformats-officedocument.drawingml.chart+xml"/>
  <Override PartName="/xl/charts/style42.xml" ContentType="application/vnd.ms-office.chartstyle+xml"/>
  <Override PartName="/xl/charts/colors42.xml" ContentType="application/vnd.ms-office.chartcolorstyle+xml"/>
  <Override PartName="/xl/charts/chart6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25.xml" ContentType="application/vnd.openxmlformats-officedocument.drawing+xml"/>
  <Override PartName="/xl/charts/chart64.xml" ContentType="application/vnd.openxmlformats-officedocument.drawingml.chart+xml"/>
  <Override PartName="/xl/charts/chart65.xml" ContentType="application/vnd.openxmlformats-officedocument.drawingml.chart+xml"/>
  <Override PartName="/xl/charts/style44.xml" ContentType="application/vnd.ms-office.chartstyle+xml"/>
  <Override PartName="/xl/charts/colors44.xml" ContentType="application/vnd.ms-office.chartcolorstyle+xml"/>
  <Override PartName="/xl/charts/chart66.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26.xml" ContentType="application/vnd.openxmlformats-officedocument.drawing+xml"/>
  <Override PartName="/xl/charts/chart67.xml" ContentType="application/vnd.openxmlformats-officedocument.drawingml.chart+xml"/>
  <Override PartName="/xl/charts/chart68.xml" ContentType="application/vnd.openxmlformats-officedocument.drawingml.chart+xml"/>
  <Override PartName="/xl/charts/style46.xml" ContentType="application/vnd.ms-office.chartstyle+xml"/>
  <Override PartName="/xl/charts/colors46.xml" ContentType="application/vnd.ms-office.chartcolorstyle+xml"/>
  <Override PartName="/xl/charts/chart69.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27.xml" ContentType="application/vnd.openxmlformats-officedocument.drawing+xml"/>
  <Override PartName="/xl/charts/chart70.xml" ContentType="application/vnd.openxmlformats-officedocument.drawingml.chart+xml"/>
  <Override PartName="/xl/charts/chart71.xml" ContentType="application/vnd.openxmlformats-officedocument.drawingml.chart+xml"/>
  <Override PartName="/xl/charts/style48.xml" ContentType="application/vnd.ms-office.chartstyle+xml"/>
  <Override PartName="/xl/charts/colors48.xml" ContentType="application/vnd.ms-office.chartcolorstyle+xml"/>
  <Override PartName="/xl/charts/chart72.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28.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style50.xml" ContentType="application/vnd.ms-office.chartstyle+xml"/>
  <Override PartName="/xl/charts/colors50.xml" ContentType="application/vnd.ms-office.chartcolorstyle+xml"/>
  <Override PartName="/xl/charts/chart75.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29.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style52.xml" ContentType="application/vnd.ms-office.chartstyle+xml"/>
  <Override PartName="/xl/charts/colors52.xml" ContentType="application/vnd.ms-office.chartcolorstyle+xml"/>
  <Override PartName="/xl/charts/chart78.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30.xml" ContentType="application/vnd.openxmlformats-officedocument.drawing+xml"/>
  <Override PartName="/xl/charts/chart79.xml" ContentType="application/vnd.openxmlformats-officedocument.drawingml.chart+xml"/>
  <Override PartName="/xl/charts/chart80.xml" ContentType="application/vnd.openxmlformats-officedocument.drawingml.chart+xml"/>
  <Override PartName="/xl/charts/style54.xml" ContentType="application/vnd.ms-office.chartstyle+xml"/>
  <Override PartName="/xl/charts/colors54.xml" ContentType="application/vnd.ms-office.chartcolorstyle+xml"/>
  <Override PartName="/xl/charts/chart81.xml" ContentType="application/vnd.openxmlformats-officedocument.drawingml.chart+xml"/>
  <Override PartName="/xl/charts/style55.xml" ContentType="application/vnd.ms-office.chartstyle+xml"/>
  <Override PartName="/xl/charts/colors55.xml" ContentType="application/vnd.ms-office.chartcolorstyle+xml"/>
  <Override PartName="/xl/drawings/drawing31.xml" ContentType="application/vnd.openxmlformats-officedocument.drawing+xml"/>
  <Override PartName="/xl/charts/chart82.xml" ContentType="application/vnd.openxmlformats-officedocument.drawingml.chart+xml"/>
  <Override PartName="/xl/charts/chart83.xml" ContentType="application/vnd.openxmlformats-officedocument.drawingml.chart+xml"/>
  <Override PartName="/xl/charts/style56.xml" ContentType="application/vnd.ms-office.chartstyle+xml"/>
  <Override PartName="/xl/charts/colors56.xml" ContentType="application/vnd.ms-office.chartcolorstyle+xml"/>
  <Override PartName="/xl/charts/chart84.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32.xml" ContentType="application/vnd.openxmlformats-officedocument.drawing+xml"/>
  <Override PartName="/xl/charts/chart85.xml" ContentType="application/vnd.openxmlformats-officedocument.drawingml.chart+xml"/>
  <Override PartName="/xl/charts/chart86.xml" ContentType="application/vnd.openxmlformats-officedocument.drawingml.chart+xml"/>
  <Override PartName="/xl/charts/style58.xml" ContentType="application/vnd.ms-office.chartstyle+xml"/>
  <Override PartName="/xl/charts/colors58.xml" ContentType="application/vnd.ms-office.chartcolorstyle+xml"/>
  <Override PartName="/xl/charts/chart87.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comments2.xml" ContentType="application/vnd.openxmlformats-officedocument.spreadsheetml.comments+xml"/>
  <Override PartName="/xl/charts/chart88.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36.xml" ContentType="application/vnd.openxmlformats-officedocument.drawing+xml"/>
  <Override PartName="/xl/comments3.xml" ContentType="application/vnd.openxmlformats-officedocument.spreadsheetml.comments+xml"/>
  <Override PartName="/xl/charts/chart89.xml" ContentType="application/vnd.openxmlformats-officedocument.drawingml.chart+xml"/>
  <Override PartName="/xl/charts/style61.xml" ContentType="application/vnd.ms-office.chartstyle+xml"/>
  <Override PartName="/xl/charts/colors61.xml" ContentType="application/vnd.ms-office.chartcolorstyle+xml"/>
  <Override PartName="/xl/charts/chart90.xml" ContentType="application/vnd.openxmlformats-officedocument.drawingml.chart+xml"/>
  <Override PartName="/xl/charts/style62.xml" ContentType="application/vnd.ms-office.chartstyle+xml"/>
  <Override PartName="/xl/charts/colors62.xml" ContentType="application/vnd.ms-office.chartcolorstyle+xml"/>
  <Override PartName="/xl/charts/chart91.xml" ContentType="application/vnd.openxmlformats-officedocument.drawingml.chart+xml"/>
  <Override PartName="/xl/charts/style63.xml" ContentType="application/vnd.ms-office.chartstyle+xml"/>
  <Override PartName="/xl/charts/colors63.xml" ContentType="application/vnd.ms-office.chartcolorstyle+xml"/>
  <Override PartName="/xl/charts/chart92.xml" ContentType="application/vnd.openxmlformats-officedocument.drawingml.chart+xml"/>
  <Override PartName="/xl/charts/style64.xml" ContentType="application/vnd.ms-office.chartstyle+xml"/>
  <Override PartName="/xl/charts/colors64.xml" ContentType="application/vnd.ms-office.chartcolorstyle+xml"/>
  <Override PartName="/xl/charts/chart93.xml" ContentType="application/vnd.openxmlformats-officedocument.drawingml.chart+xml"/>
  <Override PartName="/xl/charts/style65.xml" ContentType="application/vnd.ms-office.chartstyle+xml"/>
  <Override PartName="/xl/charts/colors65.xml" ContentType="application/vnd.ms-office.chartcolorstyle+xml"/>
  <Override PartName="/xl/charts/chart94.xml" ContentType="application/vnd.openxmlformats-officedocument.drawingml.chart+xml"/>
  <Override PartName="/xl/charts/style66.xml" ContentType="application/vnd.ms-office.chartstyle+xml"/>
  <Override PartName="/xl/charts/colors66.xml" ContentType="application/vnd.ms-office.chartcolorstyle+xml"/>
  <Override PartName="/xl/charts/chart95.xml" ContentType="application/vnd.openxmlformats-officedocument.drawingml.chart+xml"/>
  <Override PartName="/xl/charts/style67.xml" ContentType="application/vnd.ms-office.chartstyle+xml"/>
  <Override PartName="/xl/charts/colors67.xml" ContentType="application/vnd.ms-office.chartcolorstyle+xml"/>
  <Override PartName="/xl/charts/chart96.xml" ContentType="application/vnd.openxmlformats-officedocument.drawingml.chart+xml"/>
  <Override PartName="/xl/charts/style68.xml" ContentType="application/vnd.ms-office.chartstyle+xml"/>
  <Override PartName="/xl/charts/colors68.xml" ContentType="application/vnd.ms-office.chartcolorstyle+xml"/>
  <Override PartName="/xl/charts/chart97.xml" ContentType="application/vnd.openxmlformats-officedocument.drawingml.chart+xml"/>
  <Override PartName="/xl/charts/style69.xml" ContentType="application/vnd.ms-office.chartstyle+xml"/>
  <Override PartName="/xl/charts/colors69.xml" ContentType="application/vnd.ms-office.chartcolorstyle+xml"/>
  <Override PartName="/xl/charts/chart98.xml" ContentType="application/vnd.openxmlformats-officedocument.drawingml.chart+xml"/>
  <Override PartName="/xl/charts/style70.xml" ContentType="application/vnd.ms-office.chartstyle+xml"/>
  <Override PartName="/xl/charts/colors70.xml" ContentType="application/vnd.ms-office.chartcolorstyle+xml"/>
  <Override PartName="/xl/charts/chart99.xml" ContentType="application/vnd.openxmlformats-officedocument.drawingml.chart+xml"/>
  <Override PartName="/xl/charts/style71.xml" ContentType="application/vnd.ms-office.chartstyle+xml"/>
  <Override PartName="/xl/charts/colors71.xml" ContentType="application/vnd.ms-office.chartcolorstyle+xml"/>
  <Override PartName="/xl/charts/chart100.xml" ContentType="application/vnd.openxmlformats-officedocument.drawingml.chart+xml"/>
  <Override PartName="/xl/charts/style72.xml" ContentType="application/vnd.ms-office.chartstyle+xml"/>
  <Override PartName="/xl/charts/colors72.xml" ContentType="application/vnd.ms-office.chartcolorstyle+xml"/>
  <Override PartName="/xl/charts/chart101.xml" ContentType="application/vnd.openxmlformats-officedocument.drawingml.chart+xml"/>
  <Override PartName="/xl/charts/style73.xml" ContentType="application/vnd.ms-office.chartstyle+xml"/>
  <Override PartName="/xl/charts/colors73.xml" ContentType="application/vnd.ms-office.chartcolorstyle+xml"/>
  <Override PartName="/xl/charts/chart102.xml" ContentType="application/vnd.openxmlformats-officedocument.drawingml.chart+xml"/>
  <Override PartName="/xl/charts/style74.xml" ContentType="application/vnd.ms-office.chartstyle+xml"/>
  <Override PartName="/xl/charts/colors74.xml" ContentType="application/vnd.ms-office.chartcolorstyle+xml"/>
  <Override PartName="/xl/charts/chart103.xml" ContentType="application/vnd.openxmlformats-officedocument.drawingml.chart+xml"/>
  <Override PartName="/xl/charts/style75.xml" ContentType="application/vnd.ms-office.chartstyle+xml"/>
  <Override PartName="/xl/charts/colors75.xml" ContentType="application/vnd.ms-office.chartcolorstyle+xml"/>
  <Override PartName="/xl/charts/chart104.xml" ContentType="application/vnd.openxmlformats-officedocument.drawingml.chart+xml"/>
  <Override PartName="/xl/charts/style76.xml" ContentType="application/vnd.ms-office.chartstyle+xml"/>
  <Override PartName="/xl/charts/colors76.xml" ContentType="application/vnd.ms-office.chartcolorstyle+xml"/>
  <Override PartName="/xl/charts/chart105.xml" ContentType="application/vnd.openxmlformats-officedocument.drawingml.chart+xml"/>
  <Override PartName="/xl/charts/style77.xml" ContentType="application/vnd.ms-office.chartstyle+xml"/>
  <Override PartName="/xl/charts/colors77.xml" ContentType="application/vnd.ms-office.chartcolorstyle+xml"/>
  <Override PartName="/xl/charts/chart106.xml" ContentType="application/vnd.openxmlformats-officedocument.drawingml.chart+xml"/>
  <Override PartName="/xl/charts/style78.xml" ContentType="application/vnd.ms-office.chartstyle+xml"/>
  <Override PartName="/xl/charts/colors78.xml" ContentType="application/vnd.ms-office.chartcolorstyle+xml"/>
  <Override PartName="/xl/charts/chart107.xml" ContentType="application/vnd.openxmlformats-officedocument.drawingml.chart+xml"/>
  <Override PartName="/xl/charts/style79.xml" ContentType="application/vnd.ms-office.chartstyle+xml"/>
  <Override PartName="/xl/charts/colors79.xml" ContentType="application/vnd.ms-office.chartcolorstyle+xml"/>
  <Override PartName="/xl/charts/chart108.xml" ContentType="application/vnd.openxmlformats-officedocument.drawingml.chart+xml"/>
  <Override PartName="/xl/charts/style80.xml" ContentType="application/vnd.ms-office.chartstyle+xml"/>
  <Override PartName="/xl/charts/colors80.xml" ContentType="application/vnd.ms-office.chartcolorstyle+xml"/>
  <Override PartName="/xl/charts/chart109.xml" ContentType="application/vnd.openxmlformats-officedocument.drawingml.chart+xml"/>
  <Override PartName="/xl/charts/style81.xml" ContentType="application/vnd.ms-office.chartstyle+xml"/>
  <Override PartName="/xl/charts/colors81.xml" ContentType="application/vnd.ms-office.chartcolorstyle+xml"/>
  <Override PartName="/xl/charts/chart110.xml" ContentType="application/vnd.openxmlformats-officedocument.drawingml.chart+xml"/>
  <Override PartName="/xl/charts/style82.xml" ContentType="application/vnd.ms-office.chartstyle+xml"/>
  <Override PartName="/xl/charts/colors82.xml" ContentType="application/vnd.ms-office.chartcolorstyle+xml"/>
  <Override PartName="/xl/charts/chart111.xml" ContentType="application/vnd.openxmlformats-officedocument.drawingml.chart+xml"/>
  <Override PartName="/xl/charts/style83.xml" ContentType="application/vnd.ms-office.chartstyle+xml"/>
  <Override PartName="/xl/charts/colors83.xml" ContentType="application/vnd.ms-office.chartcolorstyle+xml"/>
  <Override PartName="/xl/charts/chart112.xml" ContentType="application/vnd.openxmlformats-officedocument.drawingml.chart+xml"/>
  <Override PartName="/xl/charts/style84.xml" ContentType="application/vnd.ms-office.chartstyle+xml"/>
  <Override PartName="/xl/charts/colors84.xml" ContentType="application/vnd.ms-office.chartcolorstyle+xml"/>
  <Override PartName="/xl/charts/chart113.xml" ContentType="application/vnd.openxmlformats-officedocument.drawingml.chart+xml"/>
  <Override PartName="/xl/charts/style85.xml" ContentType="application/vnd.ms-office.chartstyle+xml"/>
  <Override PartName="/xl/charts/colors85.xml" ContentType="application/vnd.ms-office.chartcolorstyle+xml"/>
  <Override PartName="/xl/charts/chart114.xml" ContentType="application/vnd.openxmlformats-officedocument.drawingml.chart+xml"/>
  <Override PartName="/xl/charts/style86.xml" ContentType="application/vnd.ms-office.chartstyle+xml"/>
  <Override PartName="/xl/charts/colors86.xml" ContentType="application/vnd.ms-office.chartcolorstyle+xml"/>
  <Override PartName="/xl/charts/chart115.xml" ContentType="application/vnd.openxmlformats-officedocument.drawingml.chart+xml"/>
  <Override PartName="/xl/charts/style87.xml" ContentType="application/vnd.ms-office.chartstyle+xml"/>
  <Override PartName="/xl/charts/colors87.xml" ContentType="application/vnd.ms-office.chartcolorstyle+xml"/>
  <Override PartName="/xl/charts/chart116.xml" ContentType="application/vnd.openxmlformats-officedocument.drawingml.chart+xml"/>
  <Override PartName="/xl/charts/style88.xml" ContentType="application/vnd.ms-office.chartstyle+xml"/>
  <Override PartName="/xl/charts/colors88.xml" ContentType="application/vnd.ms-office.chartcolorstyle+xml"/>
  <Override PartName="/xl/charts/chart117.xml" ContentType="application/vnd.openxmlformats-officedocument.drawingml.chart+xml"/>
  <Override PartName="/xl/charts/style89.xml" ContentType="application/vnd.ms-office.chartstyle+xml"/>
  <Override PartName="/xl/charts/colors89.xml" ContentType="application/vnd.ms-office.chartcolorstyle+xml"/>
  <Override PartName="/xl/charts/chart118.xml" ContentType="application/vnd.openxmlformats-officedocument.drawingml.chart+xml"/>
  <Override PartName="/xl/charts/style90.xml" ContentType="application/vnd.ms-office.chartstyle+xml"/>
  <Override PartName="/xl/charts/colors90.xml" ContentType="application/vnd.ms-office.chartcolorstyle+xml"/>
  <Override PartName="/xl/charts/chart119.xml" ContentType="application/vnd.openxmlformats-officedocument.drawingml.chart+xml"/>
  <Override PartName="/xl/charts/style91.xml" ContentType="application/vnd.ms-office.chartstyle+xml"/>
  <Override PartName="/xl/charts/colors91.xml" ContentType="application/vnd.ms-office.chartcolorstyle+xml"/>
  <Override PartName="/xl/charts/chart120.xml" ContentType="application/vnd.openxmlformats-officedocument.drawingml.chart+xml"/>
  <Override PartName="/xl/charts/style92.xml" ContentType="application/vnd.ms-office.chartstyle+xml"/>
  <Override PartName="/xl/charts/colors92.xml" ContentType="application/vnd.ms-office.chartcolorstyle+xml"/>
  <Override PartName="/xl/charts/chart121.xml" ContentType="application/vnd.openxmlformats-officedocument.drawingml.chart+xml"/>
  <Override PartName="/xl/charts/style93.xml" ContentType="application/vnd.ms-office.chartstyle+xml"/>
  <Override PartName="/xl/charts/colors93.xml" ContentType="application/vnd.ms-office.chartcolorstyle+xml"/>
  <Override PartName="/xl/charts/chart122.xml" ContentType="application/vnd.openxmlformats-officedocument.drawingml.chart+xml"/>
  <Override PartName="/xl/charts/style94.xml" ContentType="application/vnd.ms-office.chartstyle+xml"/>
  <Override PartName="/xl/charts/colors94.xml" ContentType="application/vnd.ms-office.chartcolorstyle+xml"/>
  <Override PartName="/xl/charts/chart123.xml" ContentType="application/vnd.openxmlformats-officedocument.drawingml.chart+xml"/>
  <Override PartName="/xl/charts/style95.xml" ContentType="application/vnd.ms-office.chartstyle+xml"/>
  <Override PartName="/xl/charts/colors95.xml" ContentType="application/vnd.ms-office.chartcolorstyle+xml"/>
  <Override PartName="/xl/charts/chart124.xml" ContentType="application/vnd.openxmlformats-officedocument.drawingml.chart+xml"/>
  <Override PartName="/xl/charts/style96.xml" ContentType="application/vnd.ms-office.chartstyle+xml"/>
  <Override PartName="/xl/charts/colors96.xml" ContentType="application/vnd.ms-office.chartcolorstyle+xml"/>
  <Override PartName="/xl/charts/chart125.xml" ContentType="application/vnd.openxmlformats-officedocument.drawingml.chart+xml"/>
  <Override PartName="/xl/charts/style97.xml" ContentType="application/vnd.ms-office.chartstyle+xml"/>
  <Override PartName="/xl/charts/colors97.xml" ContentType="application/vnd.ms-office.chartcolorstyle+xml"/>
  <Override PartName="/xl/charts/chart126.xml" ContentType="application/vnd.openxmlformats-officedocument.drawingml.chart+xml"/>
  <Override PartName="/xl/charts/style98.xml" ContentType="application/vnd.ms-office.chartstyle+xml"/>
  <Override PartName="/xl/charts/colors98.xml" ContentType="application/vnd.ms-office.chartcolorstyle+xml"/>
  <Override PartName="/xl/charts/chart127.xml" ContentType="application/vnd.openxmlformats-officedocument.drawingml.chart+xml"/>
  <Override PartName="/xl/charts/style99.xml" ContentType="application/vnd.ms-office.chartstyle+xml"/>
  <Override PartName="/xl/charts/colors99.xml" ContentType="application/vnd.ms-office.chartcolorstyle+xml"/>
  <Override PartName="/xl/charts/chart128.xml" ContentType="application/vnd.openxmlformats-officedocument.drawingml.chart+xml"/>
  <Override PartName="/xl/charts/style100.xml" ContentType="application/vnd.ms-office.chartstyle+xml"/>
  <Override PartName="/xl/charts/colors100.xml" ContentType="application/vnd.ms-office.chartcolorstyle+xml"/>
  <Override PartName="/xl/charts/chart129.xml" ContentType="application/vnd.openxmlformats-officedocument.drawingml.chart+xml"/>
  <Override PartName="/xl/charts/style101.xml" ContentType="application/vnd.ms-office.chartstyle+xml"/>
  <Override PartName="/xl/charts/colors101.xml" ContentType="application/vnd.ms-office.chartcolorstyle+xml"/>
  <Override PartName="/xl/charts/chart130.xml" ContentType="application/vnd.openxmlformats-officedocument.drawingml.chart+xml"/>
  <Override PartName="/xl/charts/style102.xml" ContentType="application/vnd.ms-office.chartstyle+xml"/>
  <Override PartName="/xl/charts/colors102.xml" ContentType="application/vnd.ms-office.chartcolorstyle+xml"/>
  <Override PartName="/xl/charts/chart131.xml" ContentType="application/vnd.openxmlformats-officedocument.drawingml.chart+xml"/>
  <Override PartName="/xl/charts/style103.xml" ContentType="application/vnd.ms-office.chartstyle+xml"/>
  <Override PartName="/xl/charts/colors103.xml" ContentType="application/vnd.ms-office.chartcolorstyle+xml"/>
  <Override PartName="/xl/charts/chart132.xml" ContentType="application/vnd.openxmlformats-officedocument.drawingml.chart+xml"/>
  <Override PartName="/xl/charts/style104.xml" ContentType="application/vnd.ms-office.chartstyle+xml"/>
  <Override PartName="/xl/charts/colors104.xml" ContentType="application/vnd.ms-office.chartcolorstyle+xml"/>
  <Override PartName="/xl/charts/chart133.xml" ContentType="application/vnd.openxmlformats-officedocument.drawingml.chart+xml"/>
  <Override PartName="/xl/charts/style105.xml" ContentType="application/vnd.ms-office.chartstyle+xml"/>
  <Override PartName="/xl/charts/colors105.xml" ContentType="application/vnd.ms-office.chartcolorstyle+xml"/>
  <Override PartName="/xl/charts/chart134.xml" ContentType="application/vnd.openxmlformats-officedocument.drawingml.chart+xml"/>
  <Override PartName="/xl/charts/style106.xml" ContentType="application/vnd.ms-office.chartstyle+xml"/>
  <Override PartName="/xl/charts/colors106.xml" ContentType="application/vnd.ms-office.chartcolorstyle+xml"/>
  <Override PartName="/xl/charts/chart135.xml" ContentType="application/vnd.openxmlformats-officedocument.drawingml.chart+xml"/>
  <Override PartName="/xl/charts/style107.xml" ContentType="application/vnd.ms-office.chartstyle+xml"/>
  <Override PartName="/xl/charts/colors107.xml" ContentType="application/vnd.ms-office.chartcolorstyle+xml"/>
  <Override PartName="/xl/charts/chart136.xml" ContentType="application/vnd.openxmlformats-officedocument.drawingml.chart+xml"/>
  <Override PartName="/xl/charts/style108.xml" ContentType="application/vnd.ms-office.chartstyle+xml"/>
  <Override PartName="/xl/charts/colors108.xml" ContentType="application/vnd.ms-office.chartcolorstyle+xml"/>
  <Override PartName="/xl/charts/chart137.xml" ContentType="application/vnd.openxmlformats-officedocument.drawingml.chart+xml"/>
  <Override PartName="/xl/charts/style109.xml" ContentType="application/vnd.ms-office.chartstyle+xml"/>
  <Override PartName="/xl/charts/colors109.xml" ContentType="application/vnd.ms-office.chartcolorstyle+xml"/>
  <Override PartName="/xl/charts/chart138.xml" ContentType="application/vnd.openxmlformats-officedocument.drawingml.chart+xml"/>
  <Override PartName="/xl/charts/style110.xml" ContentType="application/vnd.ms-office.chartstyle+xml"/>
  <Override PartName="/xl/charts/colors110.xml" ContentType="application/vnd.ms-office.chartcolorstyle+xml"/>
  <Override PartName="/xl/charts/chart139.xml" ContentType="application/vnd.openxmlformats-officedocument.drawingml.chart+xml"/>
  <Override PartName="/xl/charts/style111.xml" ContentType="application/vnd.ms-office.chartstyle+xml"/>
  <Override PartName="/xl/charts/colors111.xml" ContentType="application/vnd.ms-office.chartcolorstyle+xml"/>
  <Override PartName="/xl/charts/chart140.xml" ContentType="application/vnd.openxmlformats-officedocument.drawingml.chart+xml"/>
  <Override PartName="/xl/charts/style112.xml" ContentType="application/vnd.ms-office.chartstyle+xml"/>
  <Override PartName="/xl/charts/colors112.xml" ContentType="application/vnd.ms-office.chartcolorstyle+xml"/>
  <Override PartName="/xl/charts/chart141.xml" ContentType="application/vnd.openxmlformats-officedocument.drawingml.chart+xml"/>
  <Override PartName="/xl/charts/style113.xml" ContentType="application/vnd.ms-office.chartstyle+xml"/>
  <Override PartName="/xl/charts/colors113.xml" ContentType="application/vnd.ms-office.chartcolorstyle+xml"/>
  <Override PartName="/xl/charts/chart142.xml" ContentType="application/vnd.openxmlformats-officedocument.drawingml.chart+xml"/>
  <Override PartName="/xl/charts/style114.xml" ContentType="application/vnd.ms-office.chartstyle+xml"/>
  <Override PartName="/xl/charts/colors114.xml" ContentType="application/vnd.ms-office.chartcolorstyle+xml"/>
  <Override PartName="/xl/charts/chart143.xml" ContentType="application/vnd.openxmlformats-officedocument.drawingml.chart+xml"/>
  <Override PartName="/xl/charts/style115.xml" ContentType="application/vnd.ms-office.chartstyle+xml"/>
  <Override PartName="/xl/charts/colors115.xml" ContentType="application/vnd.ms-office.chartcolorstyle+xml"/>
  <Override PartName="/xl/charts/chart144.xml" ContentType="application/vnd.openxmlformats-officedocument.drawingml.chart+xml"/>
  <Override PartName="/xl/charts/style116.xml" ContentType="application/vnd.ms-office.chartstyle+xml"/>
  <Override PartName="/xl/charts/colors116.xml" ContentType="application/vnd.ms-office.chartcolorstyle+xml"/>
  <Override PartName="/xl/charts/chart145.xml" ContentType="application/vnd.openxmlformats-officedocument.drawingml.chart+xml"/>
  <Override PartName="/xl/charts/style117.xml" ContentType="application/vnd.ms-office.chartstyle+xml"/>
  <Override PartName="/xl/charts/colors117.xml" ContentType="application/vnd.ms-office.chartcolorstyle+xml"/>
  <Override PartName="/xl/charts/chart146.xml" ContentType="application/vnd.openxmlformats-officedocument.drawingml.chart+xml"/>
  <Override PartName="/xl/charts/style118.xml" ContentType="application/vnd.ms-office.chartstyle+xml"/>
  <Override PartName="/xl/charts/colors118.xml" ContentType="application/vnd.ms-office.chartcolorstyle+xml"/>
  <Override PartName="/xl/charts/chart147.xml" ContentType="application/vnd.openxmlformats-officedocument.drawingml.chart+xml"/>
  <Override PartName="/xl/charts/style119.xml" ContentType="application/vnd.ms-office.chartstyle+xml"/>
  <Override PartName="/xl/charts/colors119.xml" ContentType="application/vnd.ms-office.chartcolorstyle+xml"/>
  <Override PartName="/xl/charts/chart148.xml" ContentType="application/vnd.openxmlformats-officedocument.drawingml.chart+xml"/>
  <Override PartName="/xl/charts/style120.xml" ContentType="application/vnd.ms-office.chartstyle+xml"/>
  <Override PartName="/xl/charts/colors120.xml" ContentType="application/vnd.ms-office.chartcolorstyle+xml"/>
  <Override PartName="/xl/charts/chart149.xml" ContentType="application/vnd.openxmlformats-officedocument.drawingml.chart+xml"/>
  <Override PartName="/xl/charts/style121.xml" ContentType="application/vnd.ms-office.chartstyle+xml"/>
  <Override PartName="/xl/charts/colors121.xml" ContentType="application/vnd.ms-office.chartcolorstyle+xml"/>
  <Override PartName="/xl/charts/chart150.xml" ContentType="application/vnd.openxmlformats-officedocument.drawingml.chart+xml"/>
  <Override PartName="/xl/charts/style122.xml" ContentType="application/vnd.ms-office.chartstyle+xml"/>
  <Override PartName="/xl/charts/colors122.xml" ContentType="application/vnd.ms-office.chartcolorstyle+xml"/>
  <Override PartName="/xl/charts/chart151.xml" ContentType="application/vnd.openxmlformats-officedocument.drawingml.chart+xml"/>
  <Override PartName="/xl/charts/style123.xml" ContentType="application/vnd.ms-office.chartstyle+xml"/>
  <Override PartName="/xl/charts/colors123.xml" ContentType="application/vnd.ms-office.chartcolorstyle+xml"/>
  <Override PartName="/xl/charts/chart152.xml" ContentType="application/vnd.openxmlformats-officedocument.drawingml.chart+xml"/>
  <Override PartName="/xl/charts/style124.xml" ContentType="application/vnd.ms-office.chartstyle+xml"/>
  <Override PartName="/xl/charts/colors124.xml" ContentType="application/vnd.ms-office.chartcolorstyle+xml"/>
  <Override PartName="/xl/charts/chart153.xml" ContentType="application/vnd.openxmlformats-officedocument.drawingml.chart+xml"/>
  <Override PartName="/xl/charts/style125.xml" ContentType="application/vnd.ms-office.chartstyle+xml"/>
  <Override PartName="/xl/charts/colors125.xml" ContentType="application/vnd.ms-office.chartcolorstyle+xml"/>
  <Override PartName="/xl/charts/chart154.xml" ContentType="application/vnd.openxmlformats-officedocument.drawingml.chart+xml"/>
  <Override PartName="/xl/charts/style126.xml" ContentType="application/vnd.ms-office.chartstyle+xml"/>
  <Override PartName="/xl/charts/colors126.xml" ContentType="application/vnd.ms-office.chartcolorstyle+xml"/>
  <Override PartName="/xl/charts/chart155.xml" ContentType="application/vnd.openxmlformats-officedocument.drawingml.chart+xml"/>
  <Override PartName="/xl/charts/style127.xml" ContentType="application/vnd.ms-office.chartstyle+xml"/>
  <Override PartName="/xl/charts/colors127.xml" ContentType="application/vnd.ms-office.chartcolorstyle+xml"/>
  <Override PartName="/xl/charts/chart156.xml" ContentType="application/vnd.openxmlformats-officedocument.drawingml.chart+xml"/>
  <Override PartName="/xl/charts/style128.xml" ContentType="application/vnd.ms-office.chartstyle+xml"/>
  <Override PartName="/xl/charts/colors128.xml" ContentType="application/vnd.ms-office.chartcolorstyle+xml"/>
  <Override PartName="/xl/charts/chart157.xml" ContentType="application/vnd.openxmlformats-officedocument.drawingml.chart+xml"/>
  <Override PartName="/xl/charts/style129.xml" ContentType="application/vnd.ms-office.chartstyle+xml"/>
  <Override PartName="/xl/charts/colors129.xml" ContentType="application/vnd.ms-office.chartcolorstyle+xml"/>
  <Override PartName="/xl/charts/chart158.xml" ContentType="application/vnd.openxmlformats-officedocument.drawingml.chart+xml"/>
  <Override PartName="/xl/charts/style130.xml" ContentType="application/vnd.ms-office.chartstyle+xml"/>
  <Override PartName="/xl/charts/colors130.xml" ContentType="application/vnd.ms-office.chartcolorstyle+xml"/>
  <Override PartName="/xl/charts/chart159.xml" ContentType="application/vnd.openxmlformats-officedocument.drawingml.chart+xml"/>
  <Override PartName="/xl/charts/style131.xml" ContentType="application/vnd.ms-office.chartstyle+xml"/>
  <Override PartName="/xl/charts/colors131.xml" ContentType="application/vnd.ms-office.chartcolorstyle+xml"/>
  <Override PartName="/xl/charts/chart160.xml" ContentType="application/vnd.openxmlformats-officedocument.drawingml.chart+xml"/>
  <Override PartName="/xl/charts/style132.xml" ContentType="application/vnd.ms-office.chartstyle+xml"/>
  <Override PartName="/xl/charts/colors132.xml" ContentType="application/vnd.ms-office.chartcolorstyle+xml"/>
  <Override PartName="/xl/charts/chart161.xml" ContentType="application/vnd.openxmlformats-officedocument.drawingml.chart+xml"/>
  <Override PartName="/xl/charts/style133.xml" ContentType="application/vnd.ms-office.chartstyle+xml"/>
  <Override PartName="/xl/charts/colors133.xml" ContentType="application/vnd.ms-office.chartcolorstyle+xml"/>
  <Override PartName="/xl/charts/chart162.xml" ContentType="application/vnd.openxmlformats-officedocument.drawingml.chart+xml"/>
  <Override PartName="/xl/charts/style134.xml" ContentType="application/vnd.ms-office.chartstyle+xml"/>
  <Override PartName="/xl/charts/colors134.xml" ContentType="application/vnd.ms-office.chartcolorstyle+xml"/>
  <Override PartName="/xl/charts/chart163.xml" ContentType="application/vnd.openxmlformats-officedocument.drawingml.chart+xml"/>
  <Override PartName="/xl/charts/style135.xml" ContentType="application/vnd.ms-office.chartstyle+xml"/>
  <Override PartName="/xl/charts/colors135.xml" ContentType="application/vnd.ms-office.chartcolorstyle+xml"/>
  <Override PartName="/xl/charts/chart164.xml" ContentType="application/vnd.openxmlformats-officedocument.drawingml.chart+xml"/>
  <Override PartName="/xl/charts/style136.xml" ContentType="application/vnd.ms-office.chartstyle+xml"/>
  <Override PartName="/xl/charts/colors136.xml" ContentType="application/vnd.ms-office.chartcolorstyle+xml"/>
  <Override PartName="/xl/charts/chart165.xml" ContentType="application/vnd.openxmlformats-officedocument.drawingml.chart+xml"/>
  <Override PartName="/xl/charts/style137.xml" ContentType="application/vnd.ms-office.chartstyle+xml"/>
  <Override PartName="/xl/charts/colors137.xml" ContentType="application/vnd.ms-office.chartcolorstyle+xml"/>
  <Override PartName="/xl/charts/chart166.xml" ContentType="application/vnd.openxmlformats-officedocument.drawingml.chart+xml"/>
  <Override PartName="/xl/charts/style138.xml" ContentType="application/vnd.ms-office.chartstyle+xml"/>
  <Override PartName="/xl/charts/colors138.xml" ContentType="application/vnd.ms-office.chartcolorstyle+xml"/>
  <Override PartName="/xl/charts/chart167.xml" ContentType="application/vnd.openxmlformats-officedocument.drawingml.chart+xml"/>
  <Override PartName="/xl/charts/style139.xml" ContentType="application/vnd.ms-office.chartstyle+xml"/>
  <Override PartName="/xl/charts/colors139.xml" ContentType="application/vnd.ms-office.chartcolorstyle+xml"/>
  <Override PartName="/xl/charts/chart168.xml" ContentType="application/vnd.openxmlformats-officedocument.drawingml.chart+xml"/>
  <Override PartName="/xl/charts/style140.xml" ContentType="application/vnd.ms-office.chartstyle+xml"/>
  <Override PartName="/xl/charts/colors140.xml" ContentType="application/vnd.ms-office.chartcolorstyle+xml"/>
  <Override PartName="/xl/drawings/drawing37.xml" ContentType="application/vnd.openxmlformats-officedocument.drawing+xml"/>
  <Override PartName="/xl/charts/chart169.xml" ContentType="application/vnd.openxmlformats-officedocument.drawingml.chart+xml"/>
  <Override PartName="/xl/charts/style141.xml" ContentType="application/vnd.ms-office.chartstyle+xml"/>
  <Override PartName="/xl/charts/colors141.xml" ContentType="application/vnd.ms-office.chartcolorstyle+xml"/>
  <Override PartName="/xl/charts/chart170.xml" ContentType="application/vnd.openxmlformats-officedocument.drawingml.chart+xml"/>
  <Override PartName="/xl/charts/style142.xml" ContentType="application/vnd.ms-office.chartstyle+xml"/>
  <Override PartName="/xl/charts/colors142.xml" ContentType="application/vnd.ms-office.chartcolorstyle+xml"/>
  <Override PartName="/xl/charts/chart171.xml" ContentType="application/vnd.openxmlformats-officedocument.drawingml.chart+xml"/>
  <Override PartName="/xl/charts/style143.xml" ContentType="application/vnd.ms-office.chartstyle+xml"/>
  <Override PartName="/xl/charts/colors143.xml" ContentType="application/vnd.ms-office.chartcolorstyle+xml"/>
  <Override PartName="/xl/charts/chart172.xml" ContentType="application/vnd.openxmlformats-officedocument.drawingml.chart+xml"/>
  <Override PartName="/xl/charts/style144.xml" ContentType="application/vnd.ms-office.chartstyle+xml"/>
  <Override PartName="/xl/charts/colors14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CPARADA\Desktop\"/>
    </mc:Choice>
  </mc:AlternateContent>
  <bookViews>
    <workbookView xWindow="0" yWindow="0" windowWidth="28800" windowHeight="12030" tabRatio="840"/>
  </bookViews>
  <sheets>
    <sheet name="PORTADA" sheetId="47" r:id="rId1"/>
    <sheet name="PRESENTACIÓN" sheetId="48" r:id="rId2"/>
    <sheet name="INDICE" sheetId="2" r:id="rId3"/>
    <sheet name="1. CEDENAR" sheetId="3" r:id="rId4"/>
    <sheet name="2. CELSIA COLOMBIA Valle" sheetId="13" r:id="rId5"/>
    <sheet name="3. CELSIA COLOMBIA Tolima" sheetId="12" r:id="rId6"/>
    <sheet name="4. CENS" sheetId="17" r:id="rId7"/>
    <sheet name="5. CEO" sheetId="18" r:id="rId8"/>
    <sheet name="6. CETSA" sheetId="11" r:id="rId9"/>
    <sheet name="7. CHEC" sheetId="31" r:id="rId10"/>
    <sheet name="8. ENEL COLOMBIA" sheetId="10" r:id="rId11"/>
    <sheet name="9. DISPAC" sheetId="5" r:id="rId12"/>
    <sheet name="10. EBSA" sheetId="32" r:id="rId13"/>
    <sheet name="11. EDEQ" sheetId="34" r:id="rId14"/>
    <sheet name="12. EE Putumayo" sheetId="35" r:id="rId15"/>
    <sheet name="13. EEBP" sheetId="36" r:id="rId16"/>
    <sheet name="14. EEP PEREIRA" sheetId="37" r:id="rId17"/>
    <sheet name="15. AIR-E" sheetId="6" r:id="rId18"/>
    <sheet name="16. AFINIA" sheetId="49" r:id="rId19"/>
    <sheet name="17. ELECTROCAQUETÁ" sheetId="38" r:id="rId20"/>
    <sheet name="18. ELECTROHUILA" sheetId="7" r:id="rId21"/>
    <sheet name="19. EMCALI" sheetId="16" r:id="rId22"/>
    <sheet name="20. EEP CARTAGO" sheetId="39" r:id="rId23"/>
    <sheet name="21. EMEESA" sheetId="1" r:id="rId24"/>
    <sheet name="22. EMEVASI" sheetId="40" r:id="rId25"/>
    <sheet name="23. EMSA" sheetId="8" r:id="rId26"/>
    <sheet name="24. ENELAR" sheetId="41" r:id="rId27"/>
    <sheet name="25. ENERCA" sheetId="42" r:id="rId28"/>
    <sheet name="26. ENERGUAVIARE" sheetId="15" r:id="rId29"/>
    <sheet name="27. EPM" sheetId="9" r:id="rId30"/>
    <sheet name="28. ESSA" sheetId="43" r:id="rId31"/>
    <sheet name="29. RUITOQUE" sheetId="14" r:id="rId32"/>
    <sheet name="Variaciones CU" sheetId="54" r:id="rId33"/>
    <sheet name="Variaciones Tarifas" sheetId="53" r:id="rId34"/>
    <sheet name="Transmisión" sheetId="50" r:id="rId35"/>
    <sheet name="Distribución" sheetId="51" r:id="rId36"/>
    <sheet name="Evolución ADD" sheetId="52" r:id="rId37"/>
    <sheet name="Alfas" sheetId="56" r:id="rId38"/>
  </sheets>
  <definedNames>
    <definedName name="_xlnm._FilterDatabase" localSheetId="2" hidden="1">INDICE!$B$13:$D$13</definedName>
    <definedName name="_xlnm.Print_Area" localSheetId="3">'1. CEDENAR'!$B$1:$AI$43</definedName>
    <definedName name="_xlnm.Print_Area" localSheetId="12">'10. EBSA'!$A$1:$AF$41</definedName>
    <definedName name="_xlnm.Print_Area" localSheetId="13">'11. EDEQ'!$A$1:$AE$43</definedName>
    <definedName name="_xlnm.Print_Area" localSheetId="14">'12. EE Putumayo'!$A$1:$AD$43</definedName>
    <definedName name="_xlnm.Print_Area" localSheetId="15">'13. EEBP'!$A$1:$AE$43</definedName>
    <definedName name="_xlnm.Print_Area" localSheetId="16">'14. EEP PEREIRA'!$A$1:$AD$43</definedName>
    <definedName name="_xlnm.Print_Area" localSheetId="17">'15. AIR-E'!$A$1:$AE$42</definedName>
    <definedName name="_xlnm.Print_Area" localSheetId="18">'16. AFINIA'!$A$1:$AE$43</definedName>
    <definedName name="_xlnm.Print_Area" localSheetId="19">'17. ELECTROCAQUETÁ'!$A$1:$AE$43</definedName>
    <definedName name="_xlnm.Print_Area" localSheetId="20">'18. ELECTROHUILA'!$A$1:$AD$42</definedName>
    <definedName name="_xlnm.Print_Area" localSheetId="21">'19. EMCALI'!$A$1:$AD$42</definedName>
    <definedName name="_xlnm.Print_Area" localSheetId="22">'20. EEP CARTAGO'!$A$1:$AD$42</definedName>
    <definedName name="_xlnm.Print_Area" localSheetId="23">'21. EMEESA'!$A$1:$AF$42</definedName>
    <definedName name="_xlnm.Print_Area" localSheetId="24">'22. EMEVASI'!$A$1:$AD$42</definedName>
    <definedName name="_xlnm.Print_Area" localSheetId="25">'23. EMSA'!$A$1:$AD$42</definedName>
    <definedName name="_xlnm.Print_Area" localSheetId="26">'24. ENELAR'!$A$1:$AD$43</definedName>
    <definedName name="_xlnm.Print_Area" localSheetId="27">'25. ENERCA'!$A$1:$AF$43</definedName>
    <definedName name="_xlnm.Print_Area" localSheetId="28">'26. ENERGUAVIARE'!$A$1:$AD$40</definedName>
    <definedName name="_xlnm.Print_Area" localSheetId="29">'27. EPM'!$A$1:$AD$43</definedName>
    <definedName name="_xlnm.Print_Area" localSheetId="30">'28. ESSA'!$A$1:$AE$42</definedName>
    <definedName name="_xlnm.Print_Area" localSheetId="31">'29. RUITOQUE'!$A$1:$AE$41</definedName>
    <definedName name="_xlnm.Print_Area" localSheetId="5">'3. CELSIA COLOMBIA Tolima'!$A$1:$AF$42</definedName>
    <definedName name="_xlnm.Print_Area" localSheetId="6">'4. CENS'!$A$1:$AE$43</definedName>
    <definedName name="_xlnm.Print_Area" localSheetId="7">'5. CEO'!$A$1:$AE$43</definedName>
    <definedName name="_xlnm.Print_Area" localSheetId="8">'6. CETSA'!$A$1:$AD$42</definedName>
    <definedName name="_xlnm.Print_Area" localSheetId="9">'7. CHEC'!$A$1:$AE$43</definedName>
    <definedName name="_xlnm.Print_Area" localSheetId="10">'8. ENEL COLOMBIA'!$A$1:$AD$41</definedName>
    <definedName name="_xlnm.Print_Area" localSheetId="11">'9. DISPAC'!$A$1:$AE$43</definedName>
    <definedName name="_xlnm.Print_Area" localSheetId="37">Alfas!$A$1:$G$33</definedName>
    <definedName name="_xlnm.Print_Area" localSheetId="0">PORTADA!$A$1:$K$45</definedName>
    <definedName name="_xlnm.Print_Area" localSheetId="1">PRESENTACIÓN!$A$1:$Z$20</definedName>
    <definedName name="_xlnm.Print_Area" localSheetId="32">'Variaciones CU'!$A$1:$ES$37</definedName>
    <definedName name="_xlnm.Print_Area" localSheetId="33">'Variaciones Tarifas'!$A$1:$CZ$42</definedName>
  </definedNames>
  <calcPr calcId="162913"/>
</workbook>
</file>

<file path=xl/calcChain.xml><?xml version="1.0" encoding="utf-8"?>
<calcChain xmlns="http://schemas.openxmlformats.org/spreadsheetml/2006/main">
  <c r="U14" i="35" l="1"/>
  <c r="J19" i="13"/>
  <c r="U18" i="42"/>
  <c r="U18" i="40"/>
  <c r="U18" i="39"/>
  <c r="U18" i="37"/>
  <c r="U18" i="14"/>
  <c r="U18" i="36"/>
  <c r="U18" i="35"/>
  <c r="U18" i="32"/>
  <c r="U18" i="5"/>
  <c r="U20" i="31"/>
  <c r="U18" i="11"/>
  <c r="U18" i="18"/>
  <c r="U18" i="12"/>
  <c r="T18" i="13"/>
  <c r="CZ34" i="53"/>
  <c r="CY34" i="53"/>
  <c r="CX34" i="53"/>
  <c r="CW34" i="53"/>
  <c r="CV34" i="53"/>
  <c r="ES34" i="54"/>
  <c r="ER34" i="54"/>
  <c r="EQ34" i="54"/>
  <c r="EP34" i="54"/>
  <c r="EO34" i="54"/>
  <c r="EN34" i="54"/>
  <c r="EM34" i="54"/>
  <c r="EL34" i="54"/>
  <c r="U17" i="14"/>
  <c r="U16" i="14"/>
  <c r="U17" i="43"/>
  <c r="U16" i="43"/>
  <c r="U16" i="41"/>
  <c r="U16" i="8"/>
  <c r="U17" i="40"/>
  <c r="U16" i="40"/>
  <c r="U17" i="39"/>
  <c r="U16" i="39"/>
  <c r="U17" i="38"/>
  <c r="U17" i="37"/>
  <c r="U16" i="37"/>
  <c r="U17" i="36"/>
  <c r="U16" i="36"/>
  <c r="U17" i="35"/>
  <c r="U16" i="35"/>
  <c r="U17" i="5"/>
  <c r="U16" i="5"/>
  <c r="U19" i="31"/>
  <c r="U18" i="31"/>
  <c r="U17" i="11"/>
  <c r="U16" i="11"/>
  <c r="U17" i="18"/>
  <c r="U16" i="18"/>
  <c r="U17" i="12"/>
  <c r="U16" i="12"/>
  <c r="T17" i="13"/>
  <c r="T16" i="13"/>
  <c r="T11" i="13"/>
  <c r="J19" i="3" l="1"/>
  <c r="EA189" i="51" l="1"/>
  <c r="DZ189" i="51"/>
  <c r="DY189" i="51"/>
  <c r="DX189" i="51"/>
  <c r="EA188" i="51"/>
  <c r="DZ188" i="51"/>
  <c r="DY188" i="51"/>
  <c r="DX188" i="51"/>
  <c r="EA187" i="51"/>
  <c r="DZ187" i="51"/>
  <c r="DY187" i="51"/>
  <c r="DX187" i="51"/>
  <c r="EA186" i="51"/>
  <c r="DZ186" i="51"/>
  <c r="DY186" i="51"/>
  <c r="DX186" i="51"/>
  <c r="DX185" i="51"/>
  <c r="ED184" i="51"/>
  <c r="EC184" i="51"/>
  <c r="EB184" i="51"/>
  <c r="EA184" i="51"/>
  <c r="DZ184" i="51"/>
  <c r="DY184" i="51"/>
  <c r="DX184" i="51"/>
  <c r="ED183" i="51"/>
  <c r="EC183" i="51"/>
  <c r="EB183" i="51"/>
  <c r="EA183" i="51"/>
  <c r="DZ183" i="51"/>
  <c r="DY183" i="51"/>
  <c r="DX183" i="51"/>
  <c r="ED182" i="51"/>
  <c r="EC182" i="51"/>
  <c r="EB182" i="51"/>
  <c r="EA182" i="51"/>
  <c r="DZ182" i="51"/>
  <c r="DY182" i="51"/>
  <c r="DX182" i="51"/>
  <c r="EA181" i="51"/>
  <c r="DZ181" i="51"/>
  <c r="DY181" i="51"/>
  <c r="ED180" i="51"/>
  <c r="EC180" i="51"/>
  <c r="EB180" i="51"/>
  <c r="EA180" i="51"/>
  <c r="DZ180" i="51"/>
  <c r="DY180" i="51"/>
  <c r="DX180" i="51"/>
  <c r="ED179" i="51"/>
  <c r="EC179" i="51"/>
  <c r="EB179" i="51"/>
  <c r="EA179" i="51"/>
  <c r="DZ179" i="51"/>
  <c r="DY179" i="51"/>
  <c r="DX179" i="51"/>
  <c r="DX178" i="51"/>
  <c r="ED177" i="51"/>
  <c r="EC177" i="51"/>
  <c r="EB177" i="51"/>
  <c r="EA177" i="51"/>
  <c r="DZ177" i="51"/>
  <c r="DY177" i="51"/>
  <c r="DX177" i="51"/>
  <c r="ED176" i="51"/>
  <c r="EC176" i="51"/>
  <c r="EB176" i="51"/>
  <c r="EA176" i="51"/>
  <c r="DZ176" i="51"/>
  <c r="DY176" i="51"/>
  <c r="DX176" i="51"/>
  <c r="ED175" i="51"/>
  <c r="EC175" i="51"/>
  <c r="EB175" i="51"/>
  <c r="EA175" i="51"/>
  <c r="DZ175" i="51"/>
  <c r="DY175" i="51"/>
  <c r="DX175" i="51"/>
  <c r="ED174" i="51"/>
  <c r="EC174" i="51"/>
  <c r="EB174" i="51"/>
  <c r="EA174" i="51"/>
  <c r="DZ174" i="51"/>
  <c r="DY174" i="51"/>
  <c r="DX174" i="51"/>
  <c r="ED173" i="51"/>
  <c r="EC173" i="51"/>
  <c r="EB173" i="51"/>
  <c r="EA173" i="51"/>
  <c r="DZ173" i="51"/>
  <c r="DY173" i="51"/>
  <c r="DX173" i="51"/>
  <c r="DX172" i="51"/>
  <c r="ED171" i="51"/>
  <c r="EC171" i="51"/>
  <c r="EB171" i="51"/>
  <c r="EA171" i="51"/>
  <c r="DZ171" i="51"/>
  <c r="DY171" i="51"/>
  <c r="DX171" i="51"/>
  <c r="ED170" i="51"/>
  <c r="EC170" i="51"/>
  <c r="EB170" i="51"/>
  <c r="EA170" i="51"/>
  <c r="DZ170" i="51"/>
  <c r="DY170" i="51"/>
  <c r="DX170" i="51"/>
  <c r="ED169" i="51"/>
  <c r="EC169" i="51"/>
  <c r="EB169" i="51"/>
  <c r="EA169" i="51"/>
  <c r="DZ169" i="51"/>
  <c r="DY169" i="51"/>
  <c r="DX169" i="51"/>
  <c r="ED168" i="51"/>
  <c r="EC168" i="51"/>
  <c r="EB168" i="51"/>
  <c r="EA168" i="51"/>
  <c r="DZ168" i="51"/>
  <c r="DY168" i="51"/>
  <c r="DX168" i="51"/>
  <c r="ED167" i="51"/>
  <c r="EC167" i="51"/>
  <c r="EB167" i="51"/>
  <c r="EA167" i="51"/>
  <c r="DZ167" i="51"/>
  <c r="DY167" i="51"/>
  <c r="DX167" i="51"/>
  <c r="ED166" i="51"/>
  <c r="EC166" i="51"/>
  <c r="EB166" i="51"/>
  <c r="EA166" i="51"/>
  <c r="DZ166" i="51"/>
  <c r="DY166" i="51"/>
  <c r="DX166" i="51"/>
  <c r="ED165" i="51"/>
  <c r="EC165" i="51"/>
  <c r="EB165" i="51"/>
  <c r="EA165" i="51"/>
  <c r="DZ165" i="51"/>
  <c r="DY165" i="51"/>
  <c r="DX165" i="51"/>
  <c r="DX164" i="51"/>
  <c r="ED163" i="51"/>
  <c r="EC163" i="51"/>
  <c r="EB163" i="51"/>
  <c r="EA163" i="51"/>
  <c r="DZ163" i="51"/>
  <c r="DY163" i="51"/>
  <c r="DX163" i="51"/>
  <c r="ED162" i="51"/>
  <c r="EC162" i="51"/>
  <c r="EB162" i="51"/>
  <c r="EA162" i="51"/>
  <c r="DZ162" i="51"/>
  <c r="DY162" i="51"/>
  <c r="DX162" i="51"/>
  <c r="ED161" i="51"/>
  <c r="EC161" i="51"/>
  <c r="EB161" i="51"/>
  <c r="EA161" i="51"/>
  <c r="DZ161" i="51"/>
  <c r="DY161" i="51"/>
  <c r="DX161" i="51"/>
  <c r="ED160" i="51"/>
  <c r="EC160" i="51"/>
  <c r="EB160" i="51"/>
  <c r="EA160" i="51"/>
  <c r="DZ160" i="51"/>
  <c r="DY160" i="51"/>
  <c r="DX160" i="51"/>
  <c r="ED159" i="51"/>
  <c r="EC159" i="51"/>
  <c r="EB159" i="51"/>
  <c r="EA159" i="51"/>
  <c r="DZ159" i="51"/>
  <c r="DY159" i="51"/>
  <c r="DX159" i="51"/>
  <c r="ED158" i="51"/>
  <c r="EC158" i="51"/>
  <c r="EB158" i="51"/>
  <c r="EA158" i="51"/>
  <c r="DZ158" i="51"/>
  <c r="DY158" i="51"/>
  <c r="DX158" i="51"/>
  <c r="ED157" i="51"/>
  <c r="EC157" i="51"/>
  <c r="EB157" i="51"/>
  <c r="EA157" i="51"/>
  <c r="DZ157" i="51"/>
  <c r="DY157" i="51"/>
  <c r="DX157" i="51"/>
  <c r="EA154" i="51"/>
  <c r="DZ154" i="51"/>
  <c r="DY154" i="51"/>
  <c r="EA153" i="51"/>
  <c r="DZ153" i="51"/>
  <c r="DY153" i="51"/>
  <c r="DX153" i="51"/>
  <c r="EA152" i="51"/>
  <c r="DZ152" i="51"/>
  <c r="DY152" i="51"/>
  <c r="EA151" i="51"/>
  <c r="DZ151" i="51"/>
  <c r="DY151" i="51"/>
  <c r="ED149" i="51"/>
  <c r="EC149" i="51"/>
  <c r="EB149" i="51"/>
  <c r="EA149" i="51"/>
  <c r="DZ149" i="51"/>
  <c r="DY149" i="51"/>
  <c r="ED148" i="51"/>
  <c r="EC148" i="51"/>
  <c r="EB148" i="51"/>
  <c r="EA148" i="51"/>
  <c r="DZ148" i="51"/>
  <c r="DY148" i="51"/>
  <c r="ED147" i="51"/>
  <c r="EC147" i="51"/>
  <c r="EB147" i="51"/>
  <c r="EA147" i="51"/>
  <c r="DZ147" i="51"/>
  <c r="DY147" i="51"/>
  <c r="EA146" i="51"/>
  <c r="DZ146" i="51"/>
  <c r="DY146" i="51"/>
  <c r="ED145" i="51"/>
  <c r="EC145" i="51"/>
  <c r="EB145" i="51"/>
  <c r="EA145" i="51"/>
  <c r="DZ145" i="51"/>
  <c r="DY145" i="51"/>
  <c r="ED144" i="51"/>
  <c r="EC144" i="51"/>
  <c r="EB144" i="51"/>
  <c r="EA144" i="51"/>
  <c r="DZ144" i="51"/>
  <c r="DY144" i="51"/>
  <c r="ED142" i="51"/>
  <c r="EC142" i="51"/>
  <c r="EB142" i="51"/>
  <c r="EA142" i="51"/>
  <c r="DZ142" i="51"/>
  <c r="DY142" i="51"/>
  <c r="ED141" i="51"/>
  <c r="EC141" i="51"/>
  <c r="EB141" i="51"/>
  <c r="EA141" i="51"/>
  <c r="DZ141" i="51"/>
  <c r="DY141" i="51"/>
  <c r="ED140" i="51"/>
  <c r="EC140" i="51"/>
  <c r="EB140" i="51"/>
  <c r="EA140" i="51"/>
  <c r="DZ140" i="51"/>
  <c r="DY140" i="51"/>
  <c r="ED139" i="51"/>
  <c r="EC139" i="51"/>
  <c r="EB139" i="51"/>
  <c r="EA139" i="51"/>
  <c r="DZ139" i="51"/>
  <c r="DY139" i="51"/>
  <c r="ED138" i="51"/>
  <c r="EC138" i="51"/>
  <c r="EB138" i="51"/>
  <c r="EA138" i="51"/>
  <c r="DZ138" i="51"/>
  <c r="DY138" i="51"/>
  <c r="ED136" i="51"/>
  <c r="EC136" i="51"/>
  <c r="EB136" i="51"/>
  <c r="EA136" i="51"/>
  <c r="DZ136" i="51"/>
  <c r="DY136" i="51"/>
  <c r="ED135" i="51"/>
  <c r="EC135" i="51"/>
  <c r="EB135" i="51"/>
  <c r="EA135" i="51"/>
  <c r="DZ135" i="51"/>
  <c r="DY135" i="51"/>
  <c r="ED134" i="51"/>
  <c r="EC134" i="51"/>
  <c r="EB134" i="51"/>
  <c r="EA134" i="51"/>
  <c r="DZ134" i="51"/>
  <c r="DY134" i="51"/>
  <c r="ED133" i="51"/>
  <c r="EC133" i="51"/>
  <c r="EB133" i="51"/>
  <c r="EA133" i="51"/>
  <c r="DZ133" i="51"/>
  <c r="DY133" i="51"/>
  <c r="ED132" i="51"/>
  <c r="EC132" i="51"/>
  <c r="EB132" i="51"/>
  <c r="EA132" i="51"/>
  <c r="DZ132" i="51"/>
  <c r="DY132" i="51"/>
  <c r="ED131" i="51"/>
  <c r="EC131" i="51"/>
  <c r="EB131" i="51"/>
  <c r="EA131" i="51"/>
  <c r="DZ131" i="51"/>
  <c r="DY131" i="51"/>
  <c r="ED130" i="51"/>
  <c r="EC130" i="51"/>
  <c r="EB130" i="51"/>
  <c r="EA130" i="51"/>
  <c r="DZ130" i="51"/>
  <c r="DY130" i="51"/>
  <c r="ED128" i="51"/>
  <c r="EC128" i="51"/>
  <c r="EB128" i="51"/>
  <c r="EA128" i="51"/>
  <c r="DZ128" i="51"/>
  <c r="DY128" i="51"/>
  <c r="ED127" i="51"/>
  <c r="EC127" i="51"/>
  <c r="EB127" i="51"/>
  <c r="EA127" i="51"/>
  <c r="DZ127" i="51"/>
  <c r="DY127" i="51"/>
  <c r="ED126" i="51"/>
  <c r="EC126" i="51"/>
  <c r="EB126" i="51"/>
  <c r="EA126" i="51"/>
  <c r="DZ126" i="51"/>
  <c r="DY126" i="51"/>
  <c r="ED125" i="51"/>
  <c r="EC125" i="51"/>
  <c r="EB125" i="51"/>
  <c r="EA125" i="51"/>
  <c r="DZ125" i="51"/>
  <c r="DY125" i="51"/>
  <c r="ED124" i="51"/>
  <c r="EC124" i="51"/>
  <c r="EB124" i="51"/>
  <c r="EA124" i="51"/>
  <c r="DZ124" i="51"/>
  <c r="DY124" i="51"/>
  <c r="ED123" i="51"/>
  <c r="EC123" i="51"/>
  <c r="EB123" i="51"/>
  <c r="EA123" i="51"/>
  <c r="DZ123" i="51"/>
  <c r="DY123" i="51"/>
  <c r="ED122" i="51"/>
  <c r="EC122" i="51"/>
  <c r="EB122" i="51"/>
  <c r="EA122" i="51"/>
  <c r="DZ122" i="51"/>
  <c r="DY122" i="51"/>
  <c r="DX122" i="51"/>
  <c r="DS189" i="51"/>
  <c r="DR189" i="51"/>
  <c r="DQ189" i="51"/>
  <c r="DP189" i="51"/>
  <c r="DS188" i="51"/>
  <c r="DR188" i="51"/>
  <c r="DQ188" i="51"/>
  <c r="DP188" i="51"/>
  <c r="DS187" i="51"/>
  <c r="DR187" i="51"/>
  <c r="DQ187" i="51"/>
  <c r="DP187" i="51"/>
  <c r="DS186" i="51"/>
  <c r="DR186" i="51"/>
  <c r="DQ186" i="51"/>
  <c r="DP186" i="51"/>
  <c r="DP185" i="51"/>
  <c r="DV184" i="51"/>
  <c r="DU184" i="51"/>
  <c r="DT184" i="51"/>
  <c r="DS184" i="51"/>
  <c r="DR184" i="51"/>
  <c r="DQ184" i="51"/>
  <c r="DP184" i="51"/>
  <c r="DV183" i="51"/>
  <c r="DU183" i="51"/>
  <c r="DT183" i="51"/>
  <c r="DS183" i="51"/>
  <c r="DR183" i="51"/>
  <c r="DQ183" i="51"/>
  <c r="DP183" i="51"/>
  <c r="DV182" i="51"/>
  <c r="DU182" i="51"/>
  <c r="DT182" i="51"/>
  <c r="DS182" i="51"/>
  <c r="DR182" i="51"/>
  <c r="DQ182" i="51"/>
  <c r="DP182" i="51"/>
  <c r="DS181" i="51"/>
  <c r="DR181" i="51"/>
  <c r="DQ181" i="51"/>
  <c r="DV180" i="51"/>
  <c r="DU180" i="51"/>
  <c r="DT180" i="51"/>
  <c r="DS180" i="51"/>
  <c r="DR180" i="51"/>
  <c r="DQ180" i="51"/>
  <c r="DP180" i="51"/>
  <c r="DV179" i="51"/>
  <c r="DU179" i="51"/>
  <c r="DT179" i="51"/>
  <c r="DS179" i="51"/>
  <c r="DR179" i="51"/>
  <c r="DQ179" i="51"/>
  <c r="DP179" i="51"/>
  <c r="DP178" i="51"/>
  <c r="DV177" i="51"/>
  <c r="DU177" i="51"/>
  <c r="DT177" i="51"/>
  <c r="DS177" i="51"/>
  <c r="DR177" i="51"/>
  <c r="DQ177" i="51"/>
  <c r="DP177" i="51"/>
  <c r="DV176" i="51"/>
  <c r="DU176" i="51"/>
  <c r="DT176" i="51"/>
  <c r="DS176" i="51"/>
  <c r="DR176" i="51"/>
  <c r="DQ176" i="51"/>
  <c r="DP176" i="51"/>
  <c r="DV175" i="51"/>
  <c r="DU175" i="51"/>
  <c r="DT175" i="51"/>
  <c r="DS175" i="51"/>
  <c r="DR175" i="51"/>
  <c r="DQ175" i="51"/>
  <c r="DP175" i="51"/>
  <c r="DV174" i="51"/>
  <c r="DU174" i="51"/>
  <c r="DT174" i="51"/>
  <c r="DS174" i="51"/>
  <c r="DR174" i="51"/>
  <c r="DQ174" i="51"/>
  <c r="DP174" i="51"/>
  <c r="DV173" i="51"/>
  <c r="DU173" i="51"/>
  <c r="DT173" i="51"/>
  <c r="DS173" i="51"/>
  <c r="DR173" i="51"/>
  <c r="DQ173" i="51"/>
  <c r="DP173" i="51"/>
  <c r="DP172" i="51"/>
  <c r="DV171" i="51"/>
  <c r="DU171" i="51"/>
  <c r="DT171" i="51"/>
  <c r="DS171" i="51"/>
  <c r="DR171" i="51"/>
  <c r="DQ171" i="51"/>
  <c r="DP171" i="51"/>
  <c r="DV170" i="51"/>
  <c r="DU170" i="51"/>
  <c r="DT170" i="51"/>
  <c r="DS170" i="51"/>
  <c r="DR170" i="51"/>
  <c r="DQ170" i="51"/>
  <c r="DP170" i="51"/>
  <c r="DV169" i="51"/>
  <c r="DU169" i="51"/>
  <c r="DT169" i="51"/>
  <c r="DS169" i="51"/>
  <c r="DR169" i="51"/>
  <c r="DQ169" i="51"/>
  <c r="DP169" i="51"/>
  <c r="DV168" i="51"/>
  <c r="DU168" i="51"/>
  <c r="DT168" i="51"/>
  <c r="DS168" i="51"/>
  <c r="DR168" i="51"/>
  <c r="DQ168" i="51"/>
  <c r="DP168" i="51"/>
  <c r="DV167" i="51"/>
  <c r="DU167" i="51"/>
  <c r="DT167" i="51"/>
  <c r="DS167" i="51"/>
  <c r="DR167" i="51"/>
  <c r="DQ167" i="51"/>
  <c r="DP167" i="51"/>
  <c r="DV166" i="51"/>
  <c r="DU166" i="51"/>
  <c r="DT166" i="51"/>
  <c r="DS166" i="51"/>
  <c r="DR166" i="51"/>
  <c r="DQ166" i="51"/>
  <c r="DP166" i="51"/>
  <c r="DV165" i="51"/>
  <c r="DU165" i="51"/>
  <c r="DT165" i="51"/>
  <c r="DS165" i="51"/>
  <c r="DR165" i="51"/>
  <c r="DQ165" i="51"/>
  <c r="DP165" i="51"/>
  <c r="DP164" i="51"/>
  <c r="DV163" i="51"/>
  <c r="DU163" i="51"/>
  <c r="DT163" i="51"/>
  <c r="DS163" i="51"/>
  <c r="DR163" i="51"/>
  <c r="DQ163" i="51"/>
  <c r="DP163" i="51"/>
  <c r="DV162" i="51"/>
  <c r="DU162" i="51"/>
  <c r="DT162" i="51"/>
  <c r="DS162" i="51"/>
  <c r="DR162" i="51"/>
  <c r="DQ162" i="51"/>
  <c r="DP162" i="51"/>
  <c r="DV161" i="51"/>
  <c r="DU161" i="51"/>
  <c r="DT161" i="51"/>
  <c r="DS161" i="51"/>
  <c r="DR161" i="51"/>
  <c r="DQ161" i="51"/>
  <c r="DP161" i="51"/>
  <c r="DV160" i="51"/>
  <c r="DU160" i="51"/>
  <c r="DT160" i="51"/>
  <c r="DS160" i="51"/>
  <c r="DR160" i="51"/>
  <c r="DQ160" i="51"/>
  <c r="DP160" i="51"/>
  <c r="DV159" i="51"/>
  <c r="DU159" i="51"/>
  <c r="DT159" i="51"/>
  <c r="DS159" i="51"/>
  <c r="DR159" i="51"/>
  <c r="DQ159" i="51"/>
  <c r="DP159" i="51"/>
  <c r="DV158" i="51"/>
  <c r="DU158" i="51"/>
  <c r="DT158" i="51"/>
  <c r="DS158" i="51"/>
  <c r="DR158" i="51"/>
  <c r="DQ158" i="51"/>
  <c r="DP158" i="51"/>
  <c r="DV157" i="51"/>
  <c r="DU157" i="51"/>
  <c r="DT157" i="51"/>
  <c r="DS157" i="51"/>
  <c r="DR157" i="51"/>
  <c r="DQ157" i="51"/>
  <c r="DP157" i="51"/>
  <c r="DS154" i="51"/>
  <c r="DR154" i="51"/>
  <c r="DQ154" i="51"/>
  <c r="DS153" i="51"/>
  <c r="DR153" i="51"/>
  <c r="DQ153" i="51"/>
  <c r="DP153" i="51"/>
  <c r="DS152" i="51"/>
  <c r="DR152" i="51"/>
  <c r="DQ152" i="51"/>
  <c r="DS151" i="51"/>
  <c r="DR151" i="51"/>
  <c r="DQ151" i="51"/>
  <c r="DV149" i="51"/>
  <c r="DU149" i="51"/>
  <c r="DT149" i="51"/>
  <c r="DS149" i="51"/>
  <c r="DR149" i="51"/>
  <c r="DQ149" i="51"/>
  <c r="DV148" i="51"/>
  <c r="DU148" i="51"/>
  <c r="DT148" i="51"/>
  <c r="DS148" i="51"/>
  <c r="DR148" i="51"/>
  <c r="DQ148" i="51"/>
  <c r="DV147" i="51"/>
  <c r="DU147" i="51"/>
  <c r="DT147" i="51"/>
  <c r="DS147" i="51"/>
  <c r="DR147" i="51"/>
  <c r="DQ147" i="51"/>
  <c r="DS146" i="51"/>
  <c r="DR146" i="51"/>
  <c r="DQ146" i="51"/>
  <c r="DV145" i="51"/>
  <c r="DU145" i="51"/>
  <c r="DT145" i="51"/>
  <c r="DS145" i="51"/>
  <c r="DR145" i="51"/>
  <c r="DQ145" i="51"/>
  <c r="DV144" i="51"/>
  <c r="DU144" i="51"/>
  <c r="DT144" i="51"/>
  <c r="DS144" i="51"/>
  <c r="DR144" i="51"/>
  <c r="DQ144" i="51"/>
  <c r="DV142" i="51"/>
  <c r="DU142" i="51"/>
  <c r="DT142" i="51"/>
  <c r="DS142" i="51"/>
  <c r="DR142" i="51"/>
  <c r="DQ142" i="51"/>
  <c r="DV141" i="51"/>
  <c r="DU141" i="51"/>
  <c r="DT141" i="51"/>
  <c r="DS141" i="51"/>
  <c r="DR141" i="51"/>
  <c r="DQ141" i="51"/>
  <c r="DV140" i="51"/>
  <c r="DU140" i="51"/>
  <c r="DT140" i="51"/>
  <c r="DS140" i="51"/>
  <c r="DR140" i="51"/>
  <c r="DQ140" i="51"/>
  <c r="DV139" i="51"/>
  <c r="DU139" i="51"/>
  <c r="DT139" i="51"/>
  <c r="DS139" i="51"/>
  <c r="DR139" i="51"/>
  <c r="DQ139" i="51"/>
  <c r="DV138" i="51"/>
  <c r="DU138" i="51"/>
  <c r="DT138" i="51"/>
  <c r="DS138" i="51"/>
  <c r="DR138" i="51"/>
  <c r="DQ138" i="51"/>
  <c r="DV136" i="51"/>
  <c r="DU136" i="51"/>
  <c r="DT136" i="51"/>
  <c r="DS136" i="51"/>
  <c r="DR136" i="51"/>
  <c r="DQ136" i="51"/>
  <c r="DV135" i="51"/>
  <c r="DU135" i="51"/>
  <c r="DT135" i="51"/>
  <c r="DS135" i="51"/>
  <c r="DR135" i="51"/>
  <c r="DQ135" i="51"/>
  <c r="DV134" i="51"/>
  <c r="DU134" i="51"/>
  <c r="DT134" i="51"/>
  <c r="DS134" i="51"/>
  <c r="DR134" i="51"/>
  <c r="DQ134" i="51"/>
  <c r="DV133" i="51"/>
  <c r="DU133" i="51"/>
  <c r="DT133" i="51"/>
  <c r="DS133" i="51"/>
  <c r="DR133" i="51"/>
  <c r="DQ133" i="51"/>
  <c r="DV132" i="51"/>
  <c r="DU132" i="51"/>
  <c r="DT132" i="51"/>
  <c r="DS132" i="51"/>
  <c r="DR132" i="51"/>
  <c r="DQ132" i="51"/>
  <c r="DV131" i="51"/>
  <c r="DU131" i="51"/>
  <c r="DT131" i="51"/>
  <c r="DS131" i="51"/>
  <c r="DR131" i="51"/>
  <c r="DQ131" i="51"/>
  <c r="DV130" i="51"/>
  <c r="DU130" i="51"/>
  <c r="DT130" i="51"/>
  <c r="DS130" i="51"/>
  <c r="DR130" i="51"/>
  <c r="DQ130" i="51"/>
  <c r="DV128" i="51"/>
  <c r="DU128" i="51"/>
  <c r="DT128" i="51"/>
  <c r="DS128" i="51"/>
  <c r="DR128" i="51"/>
  <c r="DQ128" i="51"/>
  <c r="DV127" i="51"/>
  <c r="DU127" i="51"/>
  <c r="DT127" i="51"/>
  <c r="DS127" i="51"/>
  <c r="DR127" i="51"/>
  <c r="DQ127" i="51"/>
  <c r="DV126" i="51"/>
  <c r="DU126" i="51"/>
  <c r="DT126" i="51"/>
  <c r="DS126" i="51"/>
  <c r="DR126" i="51"/>
  <c r="DQ126" i="51"/>
  <c r="DV125" i="51"/>
  <c r="DU125" i="51"/>
  <c r="DT125" i="51"/>
  <c r="DS125" i="51"/>
  <c r="DR125" i="51"/>
  <c r="DQ125" i="51"/>
  <c r="DV124" i="51"/>
  <c r="DU124" i="51"/>
  <c r="DT124" i="51"/>
  <c r="DS124" i="51"/>
  <c r="DR124" i="51"/>
  <c r="DQ124" i="51"/>
  <c r="DV123" i="51"/>
  <c r="DU123" i="51"/>
  <c r="DT123" i="51"/>
  <c r="DS123" i="51"/>
  <c r="DR123" i="51"/>
  <c r="DQ123" i="51"/>
  <c r="DV122" i="51"/>
  <c r="DU122" i="51"/>
  <c r="DT122" i="51"/>
  <c r="DS122" i="51"/>
  <c r="DR122" i="51"/>
  <c r="DQ122" i="51"/>
  <c r="DP122" i="51"/>
  <c r="AA6" i="50"/>
  <c r="AA8" i="50" s="1"/>
  <c r="Z6" i="50"/>
  <c r="Z8" i="50" s="1"/>
  <c r="CS34" i="53"/>
  <c r="CR34" i="53"/>
  <c r="CQ34" i="53"/>
  <c r="CP34" i="53"/>
  <c r="CO34" i="53"/>
  <c r="CL34" i="53"/>
  <c r="CK34" i="53"/>
  <c r="CJ34" i="53"/>
  <c r="CI34" i="53"/>
  <c r="CH34" i="53"/>
  <c r="AA12" i="50" l="1"/>
  <c r="Z35" i="50" s="1"/>
  <c r="AA10" i="50"/>
  <c r="Z12" i="50"/>
  <c r="Y35" i="50" s="1"/>
  <c r="Z10" i="50"/>
  <c r="EI34" i="54"/>
  <c r="EH34" i="54"/>
  <c r="EG34" i="54"/>
  <c r="EF34" i="54"/>
  <c r="EE34" i="54"/>
  <c r="ED34" i="54"/>
  <c r="EC34" i="54"/>
  <c r="EB34" i="54"/>
  <c r="DY34" i="54"/>
  <c r="DX34" i="54"/>
  <c r="DW34" i="54"/>
  <c r="DV34" i="54"/>
  <c r="DU34" i="54"/>
  <c r="DT34" i="54"/>
  <c r="DS34" i="54"/>
  <c r="DR34" i="54"/>
  <c r="DK189" i="51" l="1"/>
  <c r="DJ189" i="51"/>
  <c r="DI189" i="51"/>
  <c r="DH189" i="51"/>
  <c r="DK188" i="51"/>
  <c r="DJ188" i="51"/>
  <c r="DI188" i="51"/>
  <c r="DH188" i="51"/>
  <c r="DK187" i="51"/>
  <c r="DJ187" i="51"/>
  <c r="DI187" i="51"/>
  <c r="DH187" i="51"/>
  <c r="DK186" i="51"/>
  <c r="DJ186" i="51"/>
  <c r="DI186" i="51"/>
  <c r="DH186" i="51"/>
  <c r="DH185" i="51"/>
  <c r="DN184" i="51"/>
  <c r="DM184" i="51"/>
  <c r="DL184" i="51"/>
  <c r="DK184" i="51"/>
  <c r="DJ184" i="51"/>
  <c r="DI184" i="51"/>
  <c r="DH184" i="51"/>
  <c r="DN183" i="51"/>
  <c r="DM183" i="51"/>
  <c r="DL183" i="51"/>
  <c r="DK183" i="51"/>
  <c r="DJ183" i="51"/>
  <c r="DI183" i="51"/>
  <c r="DH183" i="51"/>
  <c r="DN182" i="51"/>
  <c r="DM182" i="51"/>
  <c r="DL182" i="51"/>
  <c r="DK182" i="51"/>
  <c r="DJ182" i="51"/>
  <c r="DI182" i="51"/>
  <c r="DH182" i="51"/>
  <c r="DK181" i="51"/>
  <c r="DJ181" i="51"/>
  <c r="DI181" i="51"/>
  <c r="DN180" i="51"/>
  <c r="DM180" i="51"/>
  <c r="DL180" i="51"/>
  <c r="DK180" i="51"/>
  <c r="DJ180" i="51"/>
  <c r="DI180" i="51"/>
  <c r="DH180" i="51"/>
  <c r="DN179" i="51"/>
  <c r="DM179" i="51"/>
  <c r="DL179" i="51"/>
  <c r="DK179" i="51"/>
  <c r="DJ179" i="51"/>
  <c r="DI179" i="51"/>
  <c r="DH179" i="51"/>
  <c r="DH178" i="51"/>
  <c r="DN177" i="51"/>
  <c r="DM177" i="51"/>
  <c r="DL177" i="51"/>
  <c r="DK177" i="51"/>
  <c r="DJ177" i="51"/>
  <c r="DI177" i="51"/>
  <c r="DH177" i="51"/>
  <c r="DN176" i="51"/>
  <c r="DM176" i="51"/>
  <c r="DL176" i="51"/>
  <c r="DK176" i="51"/>
  <c r="DJ176" i="51"/>
  <c r="DI176" i="51"/>
  <c r="DH176" i="51"/>
  <c r="DN175" i="51"/>
  <c r="DM175" i="51"/>
  <c r="DL175" i="51"/>
  <c r="DK175" i="51"/>
  <c r="DJ175" i="51"/>
  <c r="DI175" i="51"/>
  <c r="DH175" i="51"/>
  <c r="DN174" i="51"/>
  <c r="DM174" i="51"/>
  <c r="DL174" i="51"/>
  <c r="DK174" i="51"/>
  <c r="DJ174" i="51"/>
  <c r="DI174" i="51"/>
  <c r="DH174" i="51"/>
  <c r="DN173" i="51"/>
  <c r="DM173" i="51"/>
  <c r="DL173" i="51"/>
  <c r="DK173" i="51"/>
  <c r="DJ173" i="51"/>
  <c r="DI173" i="51"/>
  <c r="DH173" i="51"/>
  <c r="DH172" i="51"/>
  <c r="DN171" i="51"/>
  <c r="DM171" i="51"/>
  <c r="DL171" i="51"/>
  <c r="DK171" i="51"/>
  <c r="DJ171" i="51"/>
  <c r="DI171" i="51"/>
  <c r="DH171" i="51"/>
  <c r="DN170" i="51"/>
  <c r="DM170" i="51"/>
  <c r="DL170" i="51"/>
  <c r="DK170" i="51"/>
  <c r="DJ170" i="51"/>
  <c r="DI170" i="51"/>
  <c r="DH170" i="51"/>
  <c r="DN169" i="51"/>
  <c r="DM169" i="51"/>
  <c r="DL169" i="51"/>
  <c r="DK169" i="51"/>
  <c r="DJ169" i="51"/>
  <c r="DI169" i="51"/>
  <c r="DH169" i="51"/>
  <c r="DN168" i="51"/>
  <c r="DM168" i="51"/>
  <c r="DL168" i="51"/>
  <c r="DK168" i="51"/>
  <c r="DJ168" i="51"/>
  <c r="DI168" i="51"/>
  <c r="DH168" i="51"/>
  <c r="DN167" i="51"/>
  <c r="DM167" i="51"/>
  <c r="DL167" i="51"/>
  <c r="DK167" i="51"/>
  <c r="DJ167" i="51"/>
  <c r="DI167" i="51"/>
  <c r="DH167" i="51"/>
  <c r="DN166" i="51"/>
  <c r="DM166" i="51"/>
  <c r="DL166" i="51"/>
  <c r="DK166" i="51"/>
  <c r="DJ166" i="51"/>
  <c r="DI166" i="51"/>
  <c r="DH166" i="51"/>
  <c r="DN165" i="51"/>
  <c r="DM165" i="51"/>
  <c r="DL165" i="51"/>
  <c r="DK165" i="51"/>
  <c r="DJ165" i="51"/>
  <c r="DI165" i="51"/>
  <c r="DH165" i="51"/>
  <c r="DH164" i="51"/>
  <c r="DN163" i="51"/>
  <c r="DM163" i="51"/>
  <c r="DL163" i="51"/>
  <c r="DK163" i="51"/>
  <c r="DJ163" i="51"/>
  <c r="DI163" i="51"/>
  <c r="DH163" i="51"/>
  <c r="DN162" i="51"/>
  <c r="DM162" i="51"/>
  <c r="DL162" i="51"/>
  <c r="DK162" i="51"/>
  <c r="DJ162" i="51"/>
  <c r="DI162" i="51"/>
  <c r="DH162" i="51"/>
  <c r="DN161" i="51"/>
  <c r="DM161" i="51"/>
  <c r="DL161" i="51"/>
  <c r="DK161" i="51"/>
  <c r="DJ161" i="51"/>
  <c r="DI161" i="51"/>
  <c r="DH161" i="51"/>
  <c r="DN160" i="51"/>
  <c r="DM160" i="51"/>
  <c r="DL160" i="51"/>
  <c r="DK160" i="51"/>
  <c r="DJ160" i="51"/>
  <c r="DI160" i="51"/>
  <c r="DH160" i="51"/>
  <c r="DN159" i="51"/>
  <c r="DM159" i="51"/>
  <c r="DL159" i="51"/>
  <c r="DK159" i="51"/>
  <c r="DJ159" i="51"/>
  <c r="DI159" i="51"/>
  <c r="DH159" i="51"/>
  <c r="DN158" i="51"/>
  <c r="DM158" i="51"/>
  <c r="DL158" i="51"/>
  <c r="DK158" i="51"/>
  <c r="DJ158" i="51"/>
  <c r="DI158" i="51"/>
  <c r="DH158" i="51"/>
  <c r="DN157" i="51"/>
  <c r="DM157" i="51"/>
  <c r="DL157" i="51"/>
  <c r="DK157" i="51"/>
  <c r="DJ157" i="51"/>
  <c r="DI157" i="51"/>
  <c r="DH157" i="51"/>
  <c r="DK154" i="51"/>
  <c r="DJ154" i="51"/>
  <c r="DI154" i="51"/>
  <c r="DK153" i="51"/>
  <c r="DJ153" i="51"/>
  <c r="DI153" i="51"/>
  <c r="DH153" i="51"/>
  <c r="DK152" i="51"/>
  <c r="DJ152" i="51"/>
  <c r="DI152" i="51"/>
  <c r="DK151" i="51"/>
  <c r="DJ151" i="51"/>
  <c r="DI151" i="51"/>
  <c r="DN149" i="51"/>
  <c r="DM149" i="51"/>
  <c r="DL149" i="51"/>
  <c r="DK149" i="51"/>
  <c r="DJ149" i="51"/>
  <c r="DI149" i="51"/>
  <c r="DN148" i="51"/>
  <c r="DM148" i="51"/>
  <c r="DL148" i="51"/>
  <c r="DK148" i="51"/>
  <c r="DJ148" i="51"/>
  <c r="DI148" i="51"/>
  <c r="DN147" i="51"/>
  <c r="DM147" i="51"/>
  <c r="DL147" i="51"/>
  <c r="DK147" i="51"/>
  <c r="DJ147" i="51"/>
  <c r="DI147" i="51"/>
  <c r="DK146" i="51"/>
  <c r="DJ146" i="51"/>
  <c r="DI146" i="51"/>
  <c r="DN145" i="51"/>
  <c r="DM145" i="51"/>
  <c r="DL145" i="51"/>
  <c r="DK145" i="51"/>
  <c r="DJ145" i="51"/>
  <c r="DI145" i="51"/>
  <c r="DN144" i="51"/>
  <c r="DM144" i="51"/>
  <c r="DL144" i="51"/>
  <c r="DK144" i="51"/>
  <c r="DJ144" i="51"/>
  <c r="DI144" i="51"/>
  <c r="DN142" i="51"/>
  <c r="DM142" i="51"/>
  <c r="DL142" i="51"/>
  <c r="DK142" i="51"/>
  <c r="DJ142" i="51"/>
  <c r="DI142" i="51"/>
  <c r="DN141" i="51"/>
  <c r="DM141" i="51"/>
  <c r="DL141" i="51"/>
  <c r="DK141" i="51"/>
  <c r="DJ141" i="51"/>
  <c r="DI141" i="51"/>
  <c r="DN140" i="51"/>
  <c r="DM140" i="51"/>
  <c r="DL140" i="51"/>
  <c r="DK140" i="51"/>
  <c r="DJ140" i="51"/>
  <c r="DI140" i="51"/>
  <c r="DN139" i="51"/>
  <c r="DM139" i="51"/>
  <c r="DL139" i="51"/>
  <c r="DK139" i="51"/>
  <c r="DJ139" i="51"/>
  <c r="DI139" i="51"/>
  <c r="DN138" i="51"/>
  <c r="DM138" i="51"/>
  <c r="DL138" i="51"/>
  <c r="DK138" i="51"/>
  <c r="DJ138" i="51"/>
  <c r="DI138" i="51"/>
  <c r="DN136" i="51"/>
  <c r="DM136" i="51"/>
  <c r="DL136" i="51"/>
  <c r="DK136" i="51"/>
  <c r="DJ136" i="51"/>
  <c r="DI136" i="51"/>
  <c r="DN135" i="51"/>
  <c r="DM135" i="51"/>
  <c r="DL135" i="51"/>
  <c r="DK135" i="51"/>
  <c r="DJ135" i="51"/>
  <c r="DI135" i="51"/>
  <c r="DN134" i="51"/>
  <c r="DM134" i="51"/>
  <c r="DL134" i="51"/>
  <c r="DK134" i="51"/>
  <c r="DJ134" i="51"/>
  <c r="DI134" i="51"/>
  <c r="DN133" i="51"/>
  <c r="DM133" i="51"/>
  <c r="DL133" i="51"/>
  <c r="DK133" i="51"/>
  <c r="DJ133" i="51"/>
  <c r="DI133" i="51"/>
  <c r="DN132" i="51"/>
  <c r="DM132" i="51"/>
  <c r="DL132" i="51"/>
  <c r="DK132" i="51"/>
  <c r="DJ132" i="51"/>
  <c r="DI132" i="51"/>
  <c r="DN131" i="51"/>
  <c r="DM131" i="51"/>
  <c r="DL131" i="51"/>
  <c r="DK131" i="51"/>
  <c r="DJ131" i="51"/>
  <c r="DI131" i="51"/>
  <c r="DN130" i="51"/>
  <c r="DM130" i="51"/>
  <c r="DL130" i="51"/>
  <c r="DK130" i="51"/>
  <c r="DJ130" i="51"/>
  <c r="DI130" i="51"/>
  <c r="DN128" i="51"/>
  <c r="DM128" i="51"/>
  <c r="DL128" i="51"/>
  <c r="DK128" i="51"/>
  <c r="DJ128" i="51"/>
  <c r="DI128" i="51"/>
  <c r="DN127" i="51"/>
  <c r="DM127" i="51"/>
  <c r="DL127" i="51"/>
  <c r="DK127" i="51"/>
  <c r="DJ127" i="51"/>
  <c r="DI127" i="51"/>
  <c r="DN126" i="51"/>
  <c r="DM126" i="51"/>
  <c r="DL126" i="51"/>
  <c r="DK126" i="51"/>
  <c r="DJ126" i="51"/>
  <c r="DI126" i="51"/>
  <c r="DN125" i="51"/>
  <c r="DM125" i="51"/>
  <c r="DL125" i="51"/>
  <c r="DK125" i="51"/>
  <c r="DJ125" i="51"/>
  <c r="DI125" i="51"/>
  <c r="DN124" i="51"/>
  <c r="DM124" i="51"/>
  <c r="DL124" i="51"/>
  <c r="DK124" i="51"/>
  <c r="DJ124" i="51"/>
  <c r="DI124" i="51"/>
  <c r="DN123" i="51"/>
  <c r="DM123" i="51"/>
  <c r="DL123" i="51"/>
  <c r="DK123" i="51"/>
  <c r="DJ123" i="51"/>
  <c r="DI123" i="51"/>
  <c r="DN122" i="51"/>
  <c r="DM122" i="51"/>
  <c r="DL122" i="51"/>
  <c r="DK122" i="51"/>
  <c r="DJ122" i="51"/>
  <c r="DI122" i="51"/>
  <c r="DH122" i="51"/>
  <c r="CE34" i="53" l="1"/>
  <c r="CD34" i="53"/>
  <c r="CC34" i="53"/>
  <c r="CB34" i="53"/>
  <c r="CA34" i="53"/>
  <c r="Q19" i="17"/>
  <c r="D19" i="10"/>
  <c r="DO34" i="54"/>
  <c r="DN34" i="54"/>
  <c r="DM34" i="54"/>
  <c r="DL34" i="54"/>
  <c r="DK34" i="54"/>
  <c r="DJ34" i="54"/>
  <c r="DI34" i="54"/>
  <c r="DH34" i="54"/>
  <c r="K19" i="41"/>
  <c r="DC189" i="51" l="1"/>
  <c r="DB189" i="51"/>
  <c r="DA189" i="51"/>
  <c r="CZ189" i="51"/>
  <c r="DC188" i="51"/>
  <c r="DB188" i="51"/>
  <c r="DA188" i="51"/>
  <c r="CZ188" i="51"/>
  <c r="DC187" i="51"/>
  <c r="DB187" i="51"/>
  <c r="DA187" i="51"/>
  <c r="CZ187" i="51"/>
  <c r="DC186" i="51"/>
  <c r="DB186" i="51"/>
  <c r="DA186" i="51"/>
  <c r="CZ186" i="51"/>
  <c r="CZ185" i="51"/>
  <c r="DF184" i="51"/>
  <c r="DE184" i="51"/>
  <c r="DD184" i="51"/>
  <c r="DC184" i="51"/>
  <c r="DB184" i="51"/>
  <c r="DA184" i="51"/>
  <c r="CZ184" i="51"/>
  <c r="DF183" i="51"/>
  <c r="DE183" i="51"/>
  <c r="DD183" i="51"/>
  <c r="DC183" i="51"/>
  <c r="DB183" i="51"/>
  <c r="DA183" i="51"/>
  <c r="CZ183" i="51"/>
  <c r="DF182" i="51"/>
  <c r="DE182" i="51"/>
  <c r="DD182" i="51"/>
  <c r="DC182" i="51"/>
  <c r="DB182" i="51"/>
  <c r="DA182" i="51"/>
  <c r="CZ182" i="51"/>
  <c r="DC181" i="51"/>
  <c r="DB181" i="51"/>
  <c r="DA181" i="51"/>
  <c r="DF180" i="51"/>
  <c r="DE180" i="51"/>
  <c r="DD180" i="51"/>
  <c r="DC180" i="51"/>
  <c r="DB180" i="51"/>
  <c r="DA180" i="51"/>
  <c r="CZ180" i="51"/>
  <c r="DF179" i="51"/>
  <c r="DE179" i="51"/>
  <c r="DD179" i="51"/>
  <c r="DC179" i="51"/>
  <c r="DB179" i="51"/>
  <c r="DA179" i="51"/>
  <c r="CZ179" i="51"/>
  <c r="CZ178" i="51"/>
  <c r="DF177" i="51"/>
  <c r="DE177" i="51"/>
  <c r="DD177" i="51"/>
  <c r="DC177" i="51"/>
  <c r="DB177" i="51"/>
  <c r="DA177" i="51"/>
  <c r="CZ177" i="51"/>
  <c r="DF176" i="51"/>
  <c r="DE176" i="51"/>
  <c r="DD176" i="51"/>
  <c r="DC176" i="51"/>
  <c r="DB176" i="51"/>
  <c r="DA176" i="51"/>
  <c r="CZ176" i="51"/>
  <c r="DF175" i="51"/>
  <c r="DE175" i="51"/>
  <c r="DD175" i="51"/>
  <c r="DC175" i="51"/>
  <c r="DB175" i="51"/>
  <c r="DA175" i="51"/>
  <c r="CZ175" i="51"/>
  <c r="DF174" i="51"/>
  <c r="DE174" i="51"/>
  <c r="DD174" i="51"/>
  <c r="DC174" i="51"/>
  <c r="DB174" i="51"/>
  <c r="DA174" i="51"/>
  <c r="CZ174" i="51"/>
  <c r="DF173" i="51"/>
  <c r="DE173" i="51"/>
  <c r="DD173" i="51"/>
  <c r="DC173" i="51"/>
  <c r="DB173" i="51"/>
  <c r="DA173" i="51"/>
  <c r="CZ173" i="51"/>
  <c r="CZ172" i="51"/>
  <c r="DF171" i="51"/>
  <c r="DE171" i="51"/>
  <c r="DD171" i="51"/>
  <c r="DC171" i="51"/>
  <c r="DB171" i="51"/>
  <c r="DA171" i="51"/>
  <c r="CZ171" i="51"/>
  <c r="DF170" i="51"/>
  <c r="DE170" i="51"/>
  <c r="DD170" i="51"/>
  <c r="DC170" i="51"/>
  <c r="DB170" i="51"/>
  <c r="DA170" i="51"/>
  <c r="CZ170" i="51"/>
  <c r="DF169" i="51"/>
  <c r="DE169" i="51"/>
  <c r="DD169" i="51"/>
  <c r="DC169" i="51"/>
  <c r="DB169" i="51"/>
  <c r="DA169" i="51"/>
  <c r="CZ169" i="51"/>
  <c r="DF168" i="51"/>
  <c r="DE168" i="51"/>
  <c r="DD168" i="51"/>
  <c r="DC168" i="51"/>
  <c r="DB168" i="51"/>
  <c r="DA168" i="51"/>
  <c r="CZ168" i="51"/>
  <c r="DF167" i="51"/>
  <c r="DE167" i="51"/>
  <c r="DD167" i="51"/>
  <c r="DC167" i="51"/>
  <c r="DB167" i="51"/>
  <c r="DA167" i="51"/>
  <c r="CZ167" i="51"/>
  <c r="DF166" i="51"/>
  <c r="DE166" i="51"/>
  <c r="DD166" i="51"/>
  <c r="DC166" i="51"/>
  <c r="DB166" i="51"/>
  <c r="DA166" i="51"/>
  <c r="CZ166" i="51"/>
  <c r="DF165" i="51"/>
  <c r="DE165" i="51"/>
  <c r="DD165" i="51"/>
  <c r="DC165" i="51"/>
  <c r="DB165" i="51"/>
  <c r="DA165" i="51"/>
  <c r="CZ165" i="51"/>
  <c r="CZ164" i="51"/>
  <c r="DF163" i="51"/>
  <c r="DE163" i="51"/>
  <c r="DD163" i="51"/>
  <c r="DC163" i="51"/>
  <c r="DB163" i="51"/>
  <c r="DA163" i="51"/>
  <c r="CZ163" i="51"/>
  <c r="DF162" i="51"/>
  <c r="DE162" i="51"/>
  <c r="DD162" i="51"/>
  <c r="DC162" i="51"/>
  <c r="DB162" i="51"/>
  <c r="DA162" i="51"/>
  <c r="CZ162" i="51"/>
  <c r="DF161" i="51"/>
  <c r="DE161" i="51"/>
  <c r="DD161" i="51"/>
  <c r="DC161" i="51"/>
  <c r="DB161" i="51"/>
  <c r="DA161" i="51"/>
  <c r="CZ161" i="51"/>
  <c r="DF160" i="51"/>
  <c r="DE160" i="51"/>
  <c r="DD160" i="51"/>
  <c r="DC160" i="51"/>
  <c r="DB160" i="51"/>
  <c r="DA160" i="51"/>
  <c r="CZ160" i="51"/>
  <c r="DF159" i="51"/>
  <c r="DE159" i="51"/>
  <c r="DD159" i="51"/>
  <c r="DC159" i="51"/>
  <c r="DB159" i="51"/>
  <c r="DA159" i="51"/>
  <c r="CZ159" i="51"/>
  <c r="DF158" i="51"/>
  <c r="DE158" i="51"/>
  <c r="DD158" i="51"/>
  <c r="DC158" i="51"/>
  <c r="DB158" i="51"/>
  <c r="DA158" i="51"/>
  <c r="CZ158" i="51"/>
  <c r="DF157" i="51"/>
  <c r="DE157" i="51"/>
  <c r="DD157" i="51"/>
  <c r="DC157" i="51"/>
  <c r="DB157" i="51"/>
  <c r="DA157" i="51"/>
  <c r="CZ157" i="51"/>
  <c r="DC154" i="51"/>
  <c r="DB154" i="51"/>
  <c r="DA154" i="51"/>
  <c r="DC153" i="51"/>
  <c r="DB153" i="51"/>
  <c r="DA153" i="51"/>
  <c r="CZ153" i="51"/>
  <c r="DC152" i="51"/>
  <c r="DB152" i="51"/>
  <c r="DA152" i="51"/>
  <c r="DC151" i="51"/>
  <c r="DB151" i="51"/>
  <c r="DA151" i="51"/>
  <c r="DF149" i="51"/>
  <c r="DE149" i="51"/>
  <c r="DD149" i="51"/>
  <c r="DC149" i="51"/>
  <c r="DB149" i="51"/>
  <c r="DA149" i="51"/>
  <c r="DF148" i="51"/>
  <c r="DE148" i="51"/>
  <c r="DD148" i="51"/>
  <c r="DC148" i="51"/>
  <c r="DB148" i="51"/>
  <c r="DA148" i="51"/>
  <c r="DF147" i="51"/>
  <c r="DE147" i="51"/>
  <c r="DD147" i="51"/>
  <c r="DC147" i="51"/>
  <c r="DB147" i="51"/>
  <c r="DA147" i="51"/>
  <c r="DC146" i="51"/>
  <c r="DB146" i="51"/>
  <c r="DA146" i="51"/>
  <c r="DF145" i="51"/>
  <c r="DE145" i="51"/>
  <c r="DD145" i="51"/>
  <c r="DC145" i="51"/>
  <c r="DB145" i="51"/>
  <c r="DA145" i="51"/>
  <c r="DF144" i="51"/>
  <c r="DE144" i="51"/>
  <c r="DD144" i="51"/>
  <c r="DC144" i="51"/>
  <c r="DB144" i="51"/>
  <c r="DA144" i="51"/>
  <c r="DF142" i="51"/>
  <c r="DE142" i="51"/>
  <c r="DD142" i="51"/>
  <c r="DC142" i="51"/>
  <c r="DB142" i="51"/>
  <c r="DA142" i="51"/>
  <c r="DF141" i="51"/>
  <c r="DE141" i="51"/>
  <c r="DD141" i="51"/>
  <c r="DC141" i="51"/>
  <c r="DB141" i="51"/>
  <c r="DA141" i="51"/>
  <c r="DF140" i="51"/>
  <c r="DE140" i="51"/>
  <c r="DD140" i="51"/>
  <c r="DC140" i="51"/>
  <c r="DB140" i="51"/>
  <c r="DA140" i="51"/>
  <c r="DF139" i="51"/>
  <c r="DE139" i="51"/>
  <c r="DD139" i="51"/>
  <c r="DC139" i="51"/>
  <c r="DB139" i="51"/>
  <c r="DA139" i="51"/>
  <c r="DF138" i="51"/>
  <c r="DE138" i="51"/>
  <c r="DD138" i="51"/>
  <c r="DC138" i="51"/>
  <c r="DB138" i="51"/>
  <c r="DA138" i="51"/>
  <c r="DF136" i="51"/>
  <c r="DE136" i="51"/>
  <c r="DD136" i="51"/>
  <c r="DC136" i="51"/>
  <c r="DB136" i="51"/>
  <c r="DA136" i="51"/>
  <c r="DF135" i="51"/>
  <c r="DE135" i="51"/>
  <c r="DD135" i="51"/>
  <c r="DC135" i="51"/>
  <c r="DB135" i="51"/>
  <c r="DA135" i="51"/>
  <c r="DF134" i="51"/>
  <c r="DE134" i="51"/>
  <c r="DD134" i="51"/>
  <c r="DC134" i="51"/>
  <c r="DB134" i="51"/>
  <c r="DA134" i="51"/>
  <c r="DF133" i="51"/>
  <c r="DE133" i="51"/>
  <c r="DD133" i="51"/>
  <c r="DC133" i="51"/>
  <c r="DB133" i="51"/>
  <c r="DA133" i="51"/>
  <c r="DF132" i="51"/>
  <c r="DE132" i="51"/>
  <c r="DD132" i="51"/>
  <c r="DC132" i="51"/>
  <c r="DB132" i="51"/>
  <c r="DA132" i="51"/>
  <c r="DF131" i="51"/>
  <c r="DE131" i="51"/>
  <c r="DD131" i="51"/>
  <c r="DC131" i="51"/>
  <c r="DB131" i="51"/>
  <c r="DA131" i="51"/>
  <c r="DF130" i="51"/>
  <c r="DE130" i="51"/>
  <c r="DD130" i="51"/>
  <c r="DC130" i="51"/>
  <c r="DB130" i="51"/>
  <c r="DA130" i="51"/>
  <c r="DF128" i="51"/>
  <c r="DE128" i="51"/>
  <c r="DD128" i="51"/>
  <c r="DC128" i="51"/>
  <c r="DB128" i="51"/>
  <c r="DA128" i="51"/>
  <c r="DF127" i="51"/>
  <c r="DE127" i="51"/>
  <c r="DD127" i="51"/>
  <c r="DC127" i="51"/>
  <c r="DB127" i="51"/>
  <c r="DA127" i="51"/>
  <c r="DF126" i="51"/>
  <c r="DE126" i="51"/>
  <c r="DD126" i="51"/>
  <c r="DC126" i="51"/>
  <c r="DB126" i="51"/>
  <c r="DA126" i="51"/>
  <c r="DF125" i="51"/>
  <c r="DE125" i="51"/>
  <c r="DD125" i="51"/>
  <c r="DC125" i="51"/>
  <c r="DB125" i="51"/>
  <c r="DA125" i="51"/>
  <c r="DF124" i="51"/>
  <c r="DE124" i="51"/>
  <c r="DD124" i="51"/>
  <c r="DC124" i="51"/>
  <c r="DB124" i="51"/>
  <c r="DA124" i="51"/>
  <c r="DF123" i="51"/>
  <c r="DE123" i="51"/>
  <c r="DD123" i="51"/>
  <c r="DC123" i="51"/>
  <c r="DB123" i="51"/>
  <c r="DA123" i="51"/>
  <c r="DF122" i="51"/>
  <c r="DE122" i="51"/>
  <c r="DD122" i="51"/>
  <c r="DC122" i="51"/>
  <c r="DB122" i="51"/>
  <c r="DA122" i="51"/>
  <c r="CZ122" i="51"/>
  <c r="Y6" i="50"/>
  <c r="Y8" i="50" s="1"/>
  <c r="X6" i="50"/>
  <c r="X8" i="50" s="1"/>
  <c r="X12" i="50" s="1"/>
  <c r="W35" i="50" s="1"/>
  <c r="Y12" i="50" l="1"/>
  <c r="X35" i="50" s="1"/>
  <c r="Y10" i="50"/>
  <c r="X10" i="50"/>
  <c r="BX34" i="53"/>
  <c r="BW34" i="53"/>
  <c r="BV34" i="53"/>
  <c r="BU34" i="53"/>
  <c r="BT34" i="53"/>
  <c r="DE34" i="54"/>
  <c r="DD34" i="54"/>
  <c r="DC34" i="54"/>
  <c r="DB34" i="54"/>
  <c r="DA34" i="54"/>
  <c r="CZ34" i="54"/>
  <c r="CY34" i="54"/>
  <c r="CX34" i="54"/>
  <c r="BQ34" i="53" l="1"/>
  <c r="BP34" i="53"/>
  <c r="BO34" i="53"/>
  <c r="BN34" i="53"/>
  <c r="BM34" i="53"/>
  <c r="CU34" i="54"/>
  <c r="CT34" i="54"/>
  <c r="CS34" i="54"/>
  <c r="CR34" i="54"/>
  <c r="CQ34" i="54"/>
  <c r="CP34" i="54"/>
  <c r="CO34" i="54"/>
  <c r="CN34" i="54"/>
  <c r="K19" i="37" l="1"/>
  <c r="U19" i="5" l="1"/>
  <c r="K19" i="5"/>
  <c r="J19" i="5"/>
  <c r="I19" i="5"/>
  <c r="H19" i="5"/>
  <c r="G19" i="5"/>
  <c r="F19" i="5"/>
  <c r="E19" i="5"/>
  <c r="D19" i="5"/>
  <c r="T19" i="5"/>
  <c r="S19" i="5"/>
  <c r="R19" i="5"/>
  <c r="Q19" i="5"/>
  <c r="H19" i="17" l="1"/>
  <c r="CU189" i="51" l="1"/>
  <c r="CT189" i="51"/>
  <c r="CS189" i="51"/>
  <c r="CR189" i="51"/>
  <c r="CU188" i="51"/>
  <c r="CT188" i="51"/>
  <c r="CS188" i="51"/>
  <c r="CR188" i="51"/>
  <c r="CU187" i="51"/>
  <c r="CT187" i="51"/>
  <c r="CS187" i="51"/>
  <c r="CR187" i="51"/>
  <c r="CU186" i="51"/>
  <c r="CT186" i="51"/>
  <c r="CS186" i="51"/>
  <c r="CR186" i="51"/>
  <c r="CR185" i="51"/>
  <c r="CX184" i="51"/>
  <c r="CW184" i="51"/>
  <c r="CV184" i="51"/>
  <c r="CU184" i="51"/>
  <c r="CT184" i="51"/>
  <c r="CS184" i="51"/>
  <c r="CR184" i="51"/>
  <c r="CX183" i="51"/>
  <c r="CW183" i="51"/>
  <c r="CV183" i="51"/>
  <c r="CU183" i="51"/>
  <c r="CT183" i="51"/>
  <c r="CS183" i="51"/>
  <c r="CR183" i="51"/>
  <c r="CX182" i="51"/>
  <c r="CW182" i="51"/>
  <c r="CV182" i="51"/>
  <c r="CU182" i="51"/>
  <c r="CT182" i="51"/>
  <c r="CS182" i="51"/>
  <c r="CR182" i="51"/>
  <c r="CU181" i="51"/>
  <c r="CT181" i="51"/>
  <c r="CS181" i="51"/>
  <c r="CX180" i="51"/>
  <c r="CW180" i="51"/>
  <c r="CV180" i="51"/>
  <c r="CU180" i="51"/>
  <c r="CT180" i="51"/>
  <c r="CS180" i="51"/>
  <c r="CR180" i="51"/>
  <c r="CX179" i="51"/>
  <c r="CW179" i="51"/>
  <c r="CV179" i="51"/>
  <c r="CU179" i="51"/>
  <c r="CT179" i="51"/>
  <c r="CS179" i="51"/>
  <c r="CR179" i="51"/>
  <c r="CR178" i="51"/>
  <c r="CX177" i="51"/>
  <c r="CW177" i="51"/>
  <c r="CV177" i="51"/>
  <c r="CU177" i="51"/>
  <c r="CT177" i="51"/>
  <c r="CS177" i="51"/>
  <c r="CR177" i="51"/>
  <c r="CX176" i="51"/>
  <c r="CW176" i="51"/>
  <c r="CV176" i="51"/>
  <c r="CU176" i="51"/>
  <c r="CT176" i="51"/>
  <c r="CS176" i="51"/>
  <c r="CR176" i="51"/>
  <c r="CX175" i="51"/>
  <c r="CW175" i="51"/>
  <c r="CV175" i="51"/>
  <c r="CU175" i="51"/>
  <c r="CT175" i="51"/>
  <c r="CS175" i="51"/>
  <c r="CR175" i="51"/>
  <c r="CX174" i="51"/>
  <c r="CW174" i="51"/>
  <c r="CV174" i="51"/>
  <c r="CU174" i="51"/>
  <c r="CT174" i="51"/>
  <c r="CS174" i="51"/>
  <c r="CR174" i="51"/>
  <c r="CX173" i="51"/>
  <c r="CW173" i="51"/>
  <c r="CV173" i="51"/>
  <c r="CU173" i="51"/>
  <c r="CT173" i="51"/>
  <c r="CS173" i="51"/>
  <c r="CR173" i="51"/>
  <c r="CR172" i="51"/>
  <c r="CX171" i="51"/>
  <c r="CW171" i="51"/>
  <c r="CV171" i="51"/>
  <c r="CU171" i="51"/>
  <c r="CT171" i="51"/>
  <c r="CS171" i="51"/>
  <c r="CR171" i="51"/>
  <c r="CX170" i="51"/>
  <c r="CW170" i="51"/>
  <c r="CV170" i="51"/>
  <c r="CU170" i="51"/>
  <c r="CT170" i="51"/>
  <c r="CS170" i="51"/>
  <c r="CR170" i="51"/>
  <c r="CX169" i="51"/>
  <c r="CW169" i="51"/>
  <c r="CV169" i="51"/>
  <c r="CU169" i="51"/>
  <c r="CT169" i="51"/>
  <c r="CS169" i="51"/>
  <c r="CR169" i="51"/>
  <c r="CX168" i="51"/>
  <c r="CW168" i="51"/>
  <c r="CV168" i="51"/>
  <c r="CU168" i="51"/>
  <c r="CT168" i="51"/>
  <c r="CS168" i="51"/>
  <c r="CR168" i="51"/>
  <c r="CX167" i="51"/>
  <c r="CW167" i="51"/>
  <c r="CV167" i="51"/>
  <c r="CU167" i="51"/>
  <c r="CT167" i="51"/>
  <c r="CS167" i="51"/>
  <c r="CR167" i="51"/>
  <c r="CX166" i="51"/>
  <c r="CW166" i="51"/>
  <c r="CV166" i="51"/>
  <c r="CU166" i="51"/>
  <c r="CT166" i="51"/>
  <c r="CS166" i="51"/>
  <c r="CR166" i="51"/>
  <c r="CX165" i="51"/>
  <c r="CW165" i="51"/>
  <c r="CV165" i="51"/>
  <c r="CU165" i="51"/>
  <c r="CT165" i="51"/>
  <c r="CS165" i="51"/>
  <c r="CR165" i="51"/>
  <c r="CR164" i="51"/>
  <c r="CX163" i="51"/>
  <c r="CW163" i="51"/>
  <c r="CV163" i="51"/>
  <c r="CU163" i="51"/>
  <c r="CT163" i="51"/>
  <c r="CS163" i="51"/>
  <c r="CR163" i="51"/>
  <c r="CX162" i="51"/>
  <c r="CW162" i="51"/>
  <c r="CV162" i="51"/>
  <c r="CU162" i="51"/>
  <c r="CT162" i="51"/>
  <c r="CS162" i="51"/>
  <c r="CR162" i="51"/>
  <c r="CX161" i="51"/>
  <c r="CW161" i="51"/>
  <c r="CV161" i="51"/>
  <c r="CU161" i="51"/>
  <c r="CT161" i="51"/>
  <c r="CS161" i="51"/>
  <c r="CR161" i="51"/>
  <c r="CX160" i="51"/>
  <c r="CW160" i="51"/>
  <c r="CV160" i="51"/>
  <c r="CU160" i="51"/>
  <c r="CT160" i="51"/>
  <c r="CS160" i="51"/>
  <c r="CR160" i="51"/>
  <c r="CX159" i="51"/>
  <c r="CW159" i="51"/>
  <c r="CV159" i="51"/>
  <c r="CU159" i="51"/>
  <c r="CT159" i="51"/>
  <c r="CS159" i="51"/>
  <c r="CR159" i="51"/>
  <c r="CX158" i="51"/>
  <c r="CW158" i="51"/>
  <c r="CV158" i="51"/>
  <c r="CU158" i="51"/>
  <c r="CT158" i="51"/>
  <c r="CS158" i="51"/>
  <c r="CR158" i="51"/>
  <c r="CX157" i="51"/>
  <c r="CW157" i="51"/>
  <c r="CV157" i="51"/>
  <c r="CU157" i="51"/>
  <c r="CT157" i="51"/>
  <c r="CS157" i="51"/>
  <c r="CR157" i="51"/>
  <c r="CU154" i="51"/>
  <c r="CT154" i="51"/>
  <c r="CS154" i="51"/>
  <c r="CU153" i="51"/>
  <c r="CT153" i="51"/>
  <c r="CS153" i="51"/>
  <c r="CR153" i="51"/>
  <c r="CU152" i="51"/>
  <c r="CT152" i="51"/>
  <c r="CS152" i="51"/>
  <c r="CU151" i="51"/>
  <c r="CT151" i="51"/>
  <c r="CS151" i="51"/>
  <c r="CX149" i="51"/>
  <c r="CW149" i="51"/>
  <c r="CV149" i="51"/>
  <c r="CU149" i="51"/>
  <c r="CT149" i="51"/>
  <c r="CS149" i="51"/>
  <c r="CX148" i="51"/>
  <c r="CW148" i="51"/>
  <c r="CV148" i="51"/>
  <c r="CU148" i="51"/>
  <c r="CT148" i="51"/>
  <c r="CS148" i="51"/>
  <c r="CX147" i="51"/>
  <c r="CW147" i="51"/>
  <c r="CV147" i="51"/>
  <c r="CU147" i="51"/>
  <c r="CT147" i="51"/>
  <c r="CS147" i="51"/>
  <c r="CU146" i="51"/>
  <c r="CT146" i="51"/>
  <c r="CS146" i="51"/>
  <c r="CX145" i="51"/>
  <c r="CW145" i="51"/>
  <c r="CV145" i="51"/>
  <c r="CU145" i="51"/>
  <c r="CT145" i="51"/>
  <c r="CS145" i="51"/>
  <c r="CX144" i="51"/>
  <c r="CW144" i="51"/>
  <c r="CV144" i="51"/>
  <c r="CU144" i="51"/>
  <c r="CT144" i="51"/>
  <c r="CS144" i="51"/>
  <c r="CX142" i="51"/>
  <c r="CW142" i="51"/>
  <c r="CV142" i="51"/>
  <c r="CU142" i="51"/>
  <c r="CT142" i="51"/>
  <c r="CS142" i="51"/>
  <c r="CX141" i="51"/>
  <c r="CW141" i="51"/>
  <c r="CV141" i="51"/>
  <c r="CU141" i="51"/>
  <c r="CT141" i="51"/>
  <c r="CS141" i="51"/>
  <c r="CX140" i="51"/>
  <c r="CW140" i="51"/>
  <c r="CV140" i="51"/>
  <c r="CU140" i="51"/>
  <c r="CT140" i="51"/>
  <c r="CS140" i="51"/>
  <c r="CX139" i="51"/>
  <c r="CW139" i="51"/>
  <c r="CV139" i="51"/>
  <c r="CU139" i="51"/>
  <c r="CT139" i="51"/>
  <c r="CS139" i="51"/>
  <c r="CX138" i="51"/>
  <c r="CW138" i="51"/>
  <c r="CV138" i="51"/>
  <c r="CU138" i="51"/>
  <c r="CT138" i="51"/>
  <c r="CS138" i="51"/>
  <c r="CX136" i="51"/>
  <c r="CW136" i="51"/>
  <c r="CV136" i="51"/>
  <c r="CU136" i="51"/>
  <c r="CT136" i="51"/>
  <c r="CS136" i="51"/>
  <c r="CX135" i="51"/>
  <c r="CW135" i="51"/>
  <c r="CV135" i="51"/>
  <c r="CU135" i="51"/>
  <c r="CT135" i="51"/>
  <c r="CS135" i="51"/>
  <c r="CX134" i="51"/>
  <c r="CW134" i="51"/>
  <c r="CV134" i="51"/>
  <c r="CU134" i="51"/>
  <c r="CT134" i="51"/>
  <c r="CS134" i="51"/>
  <c r="CX133" i="51"/>
  <c r="CW133" i="51"/>
  <c r="CV133" i="51"/>
  <c r="CU133" i="51"/>
  <c r="CT133" i="51"/>
  <c r="CS133" i="51"/>
  <c r="CX132" i="51"/>
  <c r="CW132" i="51"/>
  <c r="CV132" i="51"/>
  <c r="CU132" i="51"/>
  <c r="CT132" i="51"/>
  <c r="CS132" i="51"/>
  <c r="CX131" i="51"/>
  <c r="CW131" i="51"/>
  <c r="CV131" i="51"/>
  <c r="CU131" i="51"/>
  <c r="CT131" i="51"/>
  <c r="CS131" i="51"/>
  <c r="CX130" i="51"/>
  <c r="CW130" i="51"/>
  <c r="CV130" i="51"/>
  <c r="CU130" i="51"/>
  <c r="CT130" i="51"/>
  <c r="CS130" i="51"/>
  <c r="CX128" i="51"/>
  <c r="CW128" i="51"/>
  <c r="CV128" i="51"/>
  <c r="CU128" i="51"/>
  <c r="CT128" i="51"/>
  <c r="CS128" i="51"/>
  <c r="CX127" i="51"/>
  <c r="CW127" i="51"/>
  <c r="CV127" i="51"/>
  <c r="CU127" i="51"/>
  <c r="CT127" i="51"/>
  <c r="CS127" i="51"/>
  <c r="CX126" i="51"/>
  <c r="CW126" i="51"/>
  <c r="CV126" i="51"/>
  <c r="CU126" i="51"/>
  <c r="CT126" i="51"/>
  <c r="CS126" i="51"/>
  <c r="CX125" i="51"/>
  <c r="CW125" i="51"/>
  <c r="CV125" i="51"/>
  <c r="CU125" i="51"/>
  <c r="CT125" i="51"/>
  <c r="CS125" i="51"/>
  <c r="CX124" i="51"/>
  <c r="CW124" i="51"/>
  <c r="CV124" i="51"/>
  <c r="CU124" i="51"/>
  <c r="CT124" i="51"/>
  <c r="CS124" i="51"/>
  <c r="CX123" i="51"/>
  <c r="CW123" i="51"/>
  <c r="CV123" i="51"/>
  <c r="CU123" i="51"/>
  <c r="CT123" i="51"/>
  <c r="CS123" i="51"/>
  <c r="CX122" i="51"/>
  <c r="CW122" i="51"/>
  <c r="CV122" i="51"/>
  <c r="CU122" i="51"/>
  <c r="CT122" i="51"/>
  <c r="CS122" i="51"/>
  <c r="CR122" i="51"/>
  <c r="W6" i="50"/>
  <c r="W8" i="50" s="1"/>
  <c r="CM189" i="51"/>
  <c r="CL189" i="51"/>
  <c r="CK189" i="51"/>
  <c r="CJ189" i="51"/>
  <c r="CM188" i="51"/>
  <c r="CL188" i="51"/>
  <c r="CK188" i="51"/>
  <c r="CJ188" i="51"/>
  <c r="CM187" i="51"/>
  <c r="CL187" i="51"/>
  <c r="CK187" i="51"/>
  <c r="CJ187" i="51"/>
  <c r="CM186" i="51"/>
  <c r="CL186" i="51"/>
  <c r="CK186" i="51"/>
  <c r="CJ186" i="51"/>
  <c r="CJ185" i="51"/>
  <c r="CP184" i="51"/>
  <c r="CO184" i="51"/>
  <c r="CN184" i="51"/>
  <c r="CM184" i="51"/>
  <c r="CL184" i="51"/>
  <c r="CK184" i="51"/>
  <c r="CJ184" i="51"/>
  <c r="CP183" i="51"/>
  <c r="CO183" i="51"/>
  <c r="CN183" i="51"/>
  <c r="CM183" i="51"/>
  <c r="CL183" i="51"/>
  <c r="CK183" i="51"/>
  <c r="CJ183" i="51"/>
  <c r="CP182" i="51"/>
  <c r="CO182" i="51"/>
  <c r="CN182" i="51"/>
  <c r="CM182" i="51"/>
  <c r="CL182" i="51"/>
  <c r="CK182" i="51"/>
  <c r="CJ182" i="51"/>
  <c r="CM181" i="51"/>
  <c r="CL181" i="51"/>
  <c r="CK181" i="51"/>
  <c r="CP180" i="51"/>
  <c r="CO180" i="51"/>
  <c r="CN180" i="51"/>
  <c r="CM180" i="51"/>
  <c r="CL180" i="51"/>
  <c r="CK180" i="51"/>
  <c r="CJ180" i="51"/>
  <c r="CP179" i="51"/>
  <c r="CO179" i="51"/>
  <c r="CN179" i="51"/>
  <c r="CM179" i="51"/>
  <c r="CL179" i="51"/>
  <c r="CK179" i="51"/>
  <c r="CJ179" i="51"/>
  <c r="CJ178" i="51"/>
  <c r="CP177" i="51"/>
  <c r="CO177" i="51"/>
  <c r="CN177" i="51"/>
  <c r="CM177" i="51"/>
  <c r="CL177" i="51"/>
  <c r="CK177" i="51"/>
  <c r="CJ177" i="51"/>
  <c r="CP176" i="51"/>
  <c r="CO176" i="51"/>
  <c r="CN176" i="51"/>
  <c r="CM176" i="51"/>
  <c r="CL176" i="51"/>
  <c r="CK176" i="51"/>
  <c r="CJ176" i="51"/>
  <c r="CP175" i="51"/>
  <c r="CO175" i="51"/>
  <c r="CN175" i="51"/>
  <c r="CM175" i="51"/>
  <c r="CL175" i="51"/>
  <c r="CK175" i="51"/>
  <c r="CJ175" i="51"/>
  <c r="CP174" i="51"/>
  <c r="CO174" i="51"/>
  <c r="CN174" i="51"/>
  <c r="CM174" i="51"/>
  <c r="CL174" i="51"/>
  <c r="CK174" i="51"/>
  <c r="CJ174" i="51"/>
  <c r="CP173" i="51"/>
  <c r="CO173" i="51"/>
  <c r="CN173" i="51"/>
  <c r="CM173" i="51"/>
  <c r="CL173" i="51"/>
  <c r="CK173" i="51"/>
  <c r="CJ173" i="51"/>
  <c r="CJ172" i="51"/>
  <c r="CP171" i="51"/>
  <c r="CO171" i="51"/>
  <c r="CN171" i="51"/>
  <c r="CM171" i="51"/>
  <c r="CL171" i="51"/>
  <c r="CK171" i="51"/>
  <c r="CJ171" i="51"/>
  <c r="CP170" i="51"/>
  <c r="CO170" i="51"/>
  <c r="CN170" i="51"/>
  <c r="CM170" i="51"/>
  <c r="CL170" i="51"/>
  <c r="CK170" i="51"/>
  <c r="CJ170" i="51"/>
  <c r="CP169" i="51"/>
  <c r="CO169" i="51"/>
  <c r="CN169" i="51"/>
  <c r="CM169" i="51"/>
  <c r="CL169" i="51"/>
  <c r="CK169" i="51"/>
  <c r="CJ169" i="51"/>
  <c r="CP168" i="51"/>
  <c r="CO168" i="51"/>
  <c r="CN168" i="51"/>
  <c r="CM168" i="51"/>
  <c r="CL168" i="51"/>
  <c r="CK168" i="51"/>
  <c r="CJ168" i="51"/>
  <c r="CP167" i="51"/>
  <c r="CO167" i="51"/>
  <c r="CN167" i="51"/>
  <c r="CM167" i="51"/>
  <c r="CL167" i="51"/>
  <c r="CK167" i="51"/>
  <c r="CJ167" i="51"/>
  <c r="CP166" i="51"/>
  <c r="CO166" i="51"/>
  <c r="CN166" i="51"/>
  <c r="CM166" i="51"/>
  <c r="CL166" i="51"/>
  <c r="CK166" i="51"/>
  <c r="CJ166" i="51"/>
  <c r="CP165" i="51"/>
  <c r="CO165" i="51"/>
  <c r="CN165" i="51"/>
  <c r="CM165" i="51"/>
  <c r="CL165" i="51"/>
  <c r="CK165" i="51"/>
  <c r="CJ165" i="51"/>
  <c r="CJ164" i="51"/>
  <c r="CP163" i="51"/>
  <c r="CO163" i="51"/>
  <c r="CN163" i="51"/>
  <c r="CM163" i="51"/>
  <c r="CL163" i="51"/>
  <c r="CK163" i="51"/>
  <c r="CJ163" i="51"/>
  <c r="CP162" i="51"/>
  <c r="CO162" i="51"/>
  <c r="CN162" i="51"/>
  <c r="CM162" i="51"/>
  <c r="CL162" i="51"/>
  <c r="CK162" i="51"/>
  <c r="CJ162" i="51"/>
  <c r="CP161" i="51"/>
  <c r="CO161" i="51"/>
  <c r="CN161" i="51"/>
  <c r="CM161" i="51"/>
  <c r="CL161" i="51"/>
  <c r="CK161" i="51"/>
  <c r="CJ161" i="51"/>
  <c r="CP160" i="51"/>
  <c r="CO160" i="51"/>
  <c r="CN160" i="51"/>
  <c r="CM160" i="51"/>
  <c r="CL160" i="51"/>
  <c r="CK160" i="51"/>
  <c r="CJ160" i="51"/>
  <c r="CP159" i="51"/>
  <c r="CO159" i="51"/>
  <c r="CN159" i="51"/>
  <c r="CM159" i="51"/>
  <c r="CL159" i="51"/>
  <c r="CK159" i="51"/>
  <c r="CJ159" i="51"/>
  <c r="CP158" i="51"/>
  <c r="CO158" i="51"/>
  <c r="CN158" i="51"/>
  <c r="CM158" i="51"/>
  <c r="CL158" i="51"/>
  <c r="CK158" i="51"/>
  <c r="CJ158" i="51"/>
  <c r="CP157" i="51"/>
  <c r="CO157" i="51"/>
  <c r="CN157" i="51"/>
  <c r="CM157" i="51"/>
  <c r="CL157" i="51"/>
  <c r="CK157" i="51"/>
  <c r="CJ157" i="51"/>
  <c r="CM154" i="51"/>
  <c r="CL154" i="51"/>
  <c r="CK154" i="51"/>
  <c r="CM153" i="51"/>
  <c r="CL153" i="51"/>
  <c r="CK153" i="51"/>
  <c r="CJ153" i="51"/>
  <c r="CM152" i="51"/>
  <c r="CL152" i="51"/>
  <c r="CK152" i="51"/>
  <c r="CM151" i="51"/>
  <c r="CL151" i="51"/>
  <c r="CK151" i="51"/>
  <c r="CP149" i="51"/>
  <c r="CO149" i="51"/>
  <c r="CN149" i="51"/>
  <c r="CM149" i="51"/>
  <c r="CL149" i="51"/>
  <c r="CK149" i="51"/>
  <c r="CP148" i="51"/>
  <c r="CO148" i="51"/>
  <c r="CN148" i="51"/>
  <c r="CM148" i="51"/>
  <c r="CL148" i="51"/>
  <c r="CK148" i="51"/>
  <c r="CP147" i="51"/>
  <c r="CO147" i="51"/>
  <c r="CN147" i="51"/>
  <c r="CM147" i="51"/>
  <c r="CL147" i="51"/>
  <c r="CK147" i="51"/>
  <c r="CM146" i="51"/>
  <c r="CL146" i="51"/>
  <c r="CK146" i="51"/>
  <c r="CP145" i="51"/>
  <c r="CO145" i="51"/>
  <c r="CN145" i="51"/>
  <c r="CM145" i="51"/>
  <c r="CL145" i="51"/>
  <c r="CK145" i="51"/>
  <c r="CP144" i="51"/>
  <c r="CO144" i="51"/>
  <c r="CN144" i="51"/>
  <c r="CM144" i="51"/>
  <c r="CL144" i="51"/>
  <c r="CK144" i="51"/>
  <c r="CP142" i="51"/>
  <c r="CO142" i="51"/>
  <c r="CN142" i="51"/>
  <c r="CM142" i="51"/>
  <c r="CL142" i="51"/>
  <c r="CK142" i="51"/>
  <c r="CP141" i="51"/>
  <c r="CO141" i="51"/>
  <c r="CN141" i="51"/>
  <c r="CM141" i="51"/>
  <c r="CL141" i="51"/>
  <c r="CK141" i="51"/>
  <c r="CP140" i="51"/>
  <c r="CO140" i="51"/>
  <c r="CN140" i="51"/>
  <c r="CM140" i="51"/>
  <c r="CL140" i="51"/>
  <c r="CK140" i="51"/>
  <c r="CP139" i="51"/>
  <c r="CO139" i="51"/>
  <c r="CN139" i="51"/>
  <c r="CM139" i="51"/>
  <c r="CL139" i="51"/>
  <c r="CK139" i="51"/>
  <c r="CP138" i="51"/>
  <c r="CO138" i="51"/>
  <c r="CN138" i="51"/>
  <c r="CM138" i="51"/>
  <c r="CL138" i="51"/>
  <c r="CK138" i="51"/>
  <c r="CP136" i="51"/>
  <c r="CO136" i="51"/>
  <c r="CN136" i="51"/>
  <c r="CM136" i="51"/>
  <c r="CL136" i="51"/>
  <c r="CK136" i="51"/>
  <c r="CP135" i="51"/>
  <c r="CO135" i="51"/>
  <c r="CN135" i="51"/>
  <c r="CM135" i="51"/>
  <c r="CL135" i="51"/>
  <c r="CK135" i="51"/>
  <c r="CP134" i="51"/>
  <c r="CO134" i="51"/>
  <c r="CN134" i="51"/>
  <c r="CM134" i="51"/>
  <c r="CL134" i="51"/>
  <c r="CK134" i="51"/>
  <c r="CP133" i="51"/>
  <c r="CO133" i="51"/>
  <c r="CN133" i="51"/>
  <c r="CM133" i="51"/>
  <c r="CL133" i="51"/>
  <c r="CK133" i="51"/>
  <c r="CP132" i="51"/>
  <c r="CO132" i="51"/>
  <c r="CN132" i="51"/>
  <c r="CM132" i="51"/>
  <c r="CL132" i="51"/>
  <c r="CK132" i="51"/>
  <c r="CP131" i="51"/>
  <c r="CO131" i="51"/>
  <c r="CN131" i="51"/>
  <c r="CM131" i="51"/>
  <c r="CL131" i="51"/>
  <c r="CK131" i="51"/>
  <c r="CP130" i="51"/>
  <c r="CO130" i="51"/>
  <c r="CN130" i="51"/>
  <c r="CM130" i="51"/>
  <c r="CL130" i="51"/>
  <c r="CK130" i="51"/>
  <c r="CP128" i="51"/>
  <c r="CO128" i="51"/>
  <c r="CN128" i="51"/>
  <c r="CM128" i="51"/>
  <c r="CL128" i="51"/>
  <c r="CK128" i="51"/>
  <c r="CP127" i="51"/>
  <c r="CO127" i="51"/>
  <c r="CN127" i="51"/>
  <c r="CM127" i="51"/>
  <c r="CL127" i="51"/>
  <c r="CK127" i="51"/>
  <c r="CP126" i="51"/>
  <c r="CO126" i="51"/>
  <c r="CN126" i="51"/>
  <c r="CM126" i="51"/>
  <c r="CL126" i="51"/>
  <c r="CK126" i="51"/>
  <c r="CP125" i="51"/>
  <c r="CO125" i="51"/>
  <c r="CN125" i="51"/>
  <c r="CM125" i="51"/>
  <c r="CL125" i="51"/>
  <c r="CK125" i="51"/>
  <c r="CP124" i="51"/>
  <c r="CO124" i="51"/>
  <c r="CN124" i="51"/>
  <c r="CM124" i="51"/>
  <c r="CL124" i="51"/>
  <c r="CK124" i="51"/>
  <c r="CP123" i="51"/>
  <c r="CO123" i="51"/>
  <c r="CN123" i="51"/>
  <c r="CM123" i="51"/>
  <c r="CL123" i="51"/>
  <c r="CK123" i="51"/>
  <c r="CP122" i="51"/>
  <c r="CO122" i="51"/>
  <c r="CN122" i="51"/>
  <c r="CM122" i="51"/>
  <c r="CL122" i="51"/>
  <c r="CK122" i="51"/>
  <c r="CJ122" i="51"/>
  <c r="V6" i="50"/>
  <c r="V8" i="50" s="1"/>
  <c r="BJ34" i="53"/>
  <c r="BI34" i="53"/>
  <c r="BH34" i="53"/>
  <c r="BG34" i="53"/>
  <c r="BF34" i="53"/>
  <c r="CK34" i="54"/>
  <c r="CJ34" i="54"/>
  <c r="CI34" i="54"/>
  <c r="CH34" i="54"/>
  <c r="CG34" i="54"/>
  <c r="CF34" i="54"/>
  <c r="CE34" i="54"/>
  <c r="CD34" i="54"/>
  <c r="W12" i="50" l="1"/>
  <c r="V35" i="50" s="1"/>
  <c r="W10" i="50"/>
  <c r="V12" i="50"/>
  <c r="U35" i="50" s="1"/>
  <c r="V10" i="50"/>
  <c r="BC34" i="53"/>
  <c r="BB34" i="53"/>
  <c r="BA34" i="53"/>
  <c r="AZ34" i="53"/>
  <c r="AY34" i="53"/>
  <c r="CA34" i="54"/>
  <c r="BZ34" i="54"/>
  <c r="BY34" i="54"/>
  <c r="BX34" i="54"/>
  <c r="BW34" i="54"/>
  <c r="BV34" i="54"/>
  <c r="BU34" i="54"/>
  <c r="BT34" i="54"/>
  <c r="CE189" i="51"/>
  <c r="CD189" i="51"/>
  <c r="CC189" i="51"/>
  <c r="CB189" i="51"/>
  <c r="CE188" i="51"/>
  <c r="CD188" i="51"/>
  <c r="CC188" i="51"/>
  <c r="CB188" i="51"/>
  <c r="CE187" i="51"/>
  <c r="CD187" i="51"/>
  <c r="CC187" i="51"/>
  <c r="CB187" i="51"/>
  <c r="CE186" i="51"/>
  <c r="CD186" i="51"/>
  <c r="CC186" i="51"/>
  <c r="CB186" i="51"/>
  <c r="CB185" i="51"/>
  <c r="CH184" i="51"/>
  <c r="CG184" i="51"/>
  <c r="CF184" i="51"/>
  <c r="CE184" i="51"/>
  <c r="CD184" i="51"/>
  <c r="CC184" i="51"/>
  <c r="CB184" i="51"/>
  <c r="CH183" i="51"/>
  <c r="CG183" i="51"/>
  <c r="CF183" i="51"/>
  <c r="CE183" i="51"/>
  <c r="CD183" i="51"/>
  <c r="CC183" i="51"/>
  <c r="CB183" i="51"/>
  <c r="CH182" i="51"/>
  <c r="CG182" i="51"/>
  <c r="CF182" i="51"/>
  <c r="CE182" i="51"/>
  <c r="CD182" i="51"/>
  <c r="CC182" i="51"/>
  <c r="CB182" i="51"/>
  <c r="CE181" i="51"/>
  <c r="CD181" i="51"/>
  <c r="CC181" i="51"/>
  <c r="CH180" i="51"/>
  <c r="CG180" i="51"/>
  <c r="CF180" i="51"/>
  <c r="CE180" i="51"/>
  <c r="CD180" i="51"/>
  <c r="CC180" i="51"/>
  <c r="CB180" i="51"/>
  <c r="CH179" i="51"/>
  <c r="CG179" i="51"/>
  <c r="CF179" i="51"/>
  <c r="CE179" i="51"/>
  <c r="CD179" i="51"/>
  <c r="CC179" i="51"/>
  <c r="CB179" i="51"/>
  <c r="CB178" i="51"/>
  <c r="CH177" i="51"/>
  <c r="CG177" i="51"/>
  <c r="CF177" i="51"/>
  <c r="CE177" i="51"/>
  <c r="CD177" i="51"/>
  <c r="CC177" i="51"/>
  <c r="CB177" i="51"/>
  <c r="CH176" i="51"/>
  <c r="CG176" i="51"/>
  <c r="CF176" i="51"/>
  <c r="CE176" i="51"/>
  <c r="CD176" i="51"/>
  <c r="CC176" i="51"/>
  <c r="CB176" i="51"/>
  <c r="CH175" i="51"/>
  <c r="CG175" i="51"/>
  <c r="CF175" i="51"/>
  <c r="CE175" i="51"/>
  <c r="CD175" i="51"/>
  <c r="CC175" i="51"/>
  <c r="CB175" i="51"/>
  <c r="CH174" i="51"/>
  <c r="CG174" i="51"/>
  <c r="CF174" i="51"/>
  <c r="CE174" i="51"/>
  <c r="CD174" i="51"/>
  <c r="CC174" i="51"/>
  <c r="CB174" i="51"/>
  <c r="CH173" i="51"/>
  <c r="CG173" i="51"/>
  <c r="CF173" i="51"/>
  <c r="CE173" i="51"/>
  <c r="CD173" i="51"/>
  <c r="CC173" i="51"/>
  <c r="CB173" i="51"/>
  <c r="CB172" i="51"/>
  <c r="CH171" i="51"/>
  <c r="CG171" i="51"/>
  <c r="CF171" i="51"/>
  <c r="CE171" i="51"/>
  <c r="CD171" i="51"/>
  <c r="CC171" i="51"/>
  <c r="CB171" i="51"/>
  <c r="CH170" i="51"/>
  <c r="CG170" i="51"/>
  <c r="CF170" i="51"/>
  <c r="CE170" i="51"/>
  <c r="CD170" i="51"/>
  <c r="CC170" i="51"/>
  <c r="CB170" i="51"/>
  <c r="CH169" i="51"/>
  <c r="CG169" i="51"/>
  <c r="CF169" i="51"/>
  <c r="CE169" i="51"/>
  <c r="CD169" i="51"/>
  <c r="CC169" i="51"/>
  <c r="CB169" i="51"/>
  <c r="CH168" i="51"/>
  <c r="CG168" i="51"/>
  <c r="CF168" i="51"/>
  <c r="CE168" i="51"/>
  <c r="CD168" i="51"/>
  <c r="CC168" i="51"/>
  <c r="CB168" i="51"/>
  <c r="CH167" i="51"/>
  <c r="CG167" i="51"/>
  <c r="CF167" i="51"/>
  <c r="CE167" i="51"/>
  <c r="CD167" i="51"/>
  <c r="CC167" i="51"/>
  <c r="CB167" i="51"/>
  <c r="CH166" i="51"/>
  <c r="CG166" i="51"/>
  <c r="CF166" i="51"/>
  <c r="CE166" i="51"/>
  <c r="CD166" i="51"/>
  <c r="CC166" i="51"/>
  <c r="CB166" i="51"/>
  <c r="CH165" i="51"/>
  <c r="CG165" i="51"/>
  <c r="CF165" i="51"/>
  <c r="CE165" i="51"/>
  <c r="CD165" i="51"/>
  <c r="CC165" i="51"/>
  <c r="CB165" i="51"/>
  <c r="CB164" i="51"/>
  <c r="CH163" i="51"/>
  <c r="CG163" i="51"/>
  <c r="CF163" i="51"/>
  <c r="CE163" i="51"/>
  <c r="CD163" i="51"/>
  <c r="CC163" i="51"/>
  <c r="CB163" i="51"/>
  <c r="CH162" i="51"/>
  <c r="CG162" i="51"/>
  <c r="CF162" i="51"/>
  <c r="CE162" i="51"/>
  <c r="CD162" i="51"/>
  <c r="CC162" i="51"/>
  <c r="CB162" i="51"/>
  <c r="CH161" i="51"/>
  <c r="CG161" i="51"/>
  <c r="CF161" i="51"/>
  <c r="CE161" i="51"/>
  <c r="CD161" i="51"/>
  <c r="CC161" i="51"/>
  <c r="CB161" i="51"/>
  <c r="CH160" i="51"/>
  <c r="CG160" i="51"/>
  <c r="CF160" i="51"/>
  <c r="CE160" i="51"/>
  <c r="CD160" i="51"/>
  <c r="CC160" i="51"/>
  <c r="CB160" i="51"/>
  <c r="CH159" i="51"/>
  <c r="CG159" i="51"/>
  <c r="CF159" i="51"/>
  <c r="CE159" i="51"/>
  <c r="CD159" i="51"/>
  <c r="CC159" i="51"/>
  <c r="CB159" i="51"/>
  <c r="CH158" i="51"/>
  <c r="CG158" i="51"/>
  <c r="CF158" i="51"/>
  <c r="CE158" i="51"/>
  <c r="CD158" i="51"/>
  <c r="CC158" i="51"/>
  <c r="CB158" i="51"/>
  <c r="CH157" i="51"/>
  <c r="CG157" i="51"/>
  <c r="CF157" i="51"/>
  <c r="CE157" i="51"/>
  <c r="CD157" i="51"/>
  <c r="CC157" i="51"/>
  <c r="CB157" i="51"/>
  <c r="CE154" i="51"/>
  <c r="CD154" i="51"/>
  <c r="CC154" i="51"/>
  <c r="CE153" i="51"/>
  <c r="CD153" i="51"/>
  <c r="CC153" i="51"/>
  <c r="CB153" i="51"/>
  <c r="CE152" i="51"/>
  <c r="CD152" i="51"/>
  <c r="CC152" i="51"/>
  <c r="CE151" i="51"/>
  <c r="CD151" i="51"/>
  <c r="CC151" i="51"/>
  <c r="CH149" i="51"/>
  <c r="CG149" i="51"/>
  <c r="CF149" i="51"/>
  <c r="CE149" i="51"/>
  <c r="CD149" i="51"/>
  <c r="CC149" i="51"/>
  <c r="CH148" i="51"/>
  <c r="CG148" i="51"/>
  <c r="CF148" i="51"/>
  <c r="CE148" i="51"/>
  <c r="CD148" i="51"/>
  <c r="CC148" i="51"/>
  <c r="CH147" i="51"/>
  <c r="CG147" i="51"/>
  <c r="CF147" i="51"/>
  <c r="CE147" i="51"/>
  <c r="CD147" i="51"/>
  <c r="CC147" i="51"/>
  <c r="CE146" i="51"/>
  <c r="CD146" i="51"/>
  <c r="CC146" i="51"/>
  <c r="CH145" i="51"/>
  <c r="CG145" i="51"/>
  <c r="CF145" i="51"/>
  <c r="CE145" i="51"/>
  <c r="CD145" i="51"/>
  <c r="CC145" i="51"/>
  <c r="CH144" i="51"/>
  <c r="CG144" i="51"/>
  <c r="CF144" i="51"/>
  <c r="CE144" i="51"/>
  <c r="CD144" i="51"/>
  <c r="CC144" i="51"/>
  <c r="CH142" i="51"/>
  <c r="CG142" i="51"/>
  <c r="CF142" i="51"/>
  <c r="CE142" i="51"/>
  <c r="CD142" i="51"/>
  <c r="CC142" i="51"/>
  <c r="CH141" i="51"/>
  <c r="CG141" i="51"/>
  <c r="CF141" i="51"/>
  <c r="CE141" i="51"/>
  <c r="CD141" i="51"/>
  <c r="CC141" i="51"/>
  <c r="CH140" i="51"/>
  <c r="CG140" i="51"/>
  <c r="CF140" i="51"/>
  <c r="CE140" i="51"/>
  <c r="CD140" i="51"/>
  <c r="CC140" i="51"/>
  <c r="CH139" i="51"/>
  <c r="CG139" i="51"/>
  <c r="CF139" i="51"/>
  <c r="CE139" i="51"/>
  <c r="CD139" i="51"/>
  <c r="CC139" i="51"/>
  <c r="CH138" i="51"/>
  <c r="CG138" i="51"/>
  <c r="CF138" i="51"/>
  <c r="CE138" i="51"/>
  <c r="CD138" i="51"/>
  <c r="CC138" i="51"/>
  <c r="CH136" i="51"/>
  <c r="CG136" i="51"/>
  <c r="CF136" i="51"/>
  <c r="CE136" i="51"/>
  <c r="CD136" i="51"/>
  <c r="CC136" i="51"/>
  <c r="CH135" i="51"/>
  <c r="CG135" i="51"/>
  <c r="CF135" i="51"/>
  <c r="CE135" i="51"/>
  <c r="CD135" i="51"/>
  <c r="CC135" i="51"/>
  <c r="CH134" i="51"/>
  <c r="CG134" i="51"/>
  <c r="CF134" i="51"/>
  <c r="CE134" i="51"/>
  <c r="CD134" i="51"/>
  <c r="CC134" i="51"/>
  <c r="CH133" i="51"/>
  <c r="CG133" i="51"/>
  <c r="CF133" i="51"/>
  <c r="CE133" i="51"/>
  <c r="CD133" i="51"/>
  <c r="CC133" i="51"/>
  <c r="CH132" i="51"/>
  <c r="CG132" i="51"/>
  <c r="CF132" i="51"/>
  <c r="CE132" i="51"/>
  <c r="CD132" i="51"/>
  <c r="CC132" i="51"/>
  <c r="CH131" i="51"/>
  <c r="CG131" i="51"/>
  <c r="CF131" i="51"/>
  <c r="CE131" i="51"/>
  <c r="CD131" i="51"/>
  <c r="CC131" i="51"/>
  <c r="CH130" i="51"/>
  <c r="CG130" i="51"/>
  <c r="CF130" i="51"/>
  <c r="CE130" i="51"/>
  <c r="CD130" i="51"/>
  <c r="CC130" i="51"/>
  <c r="CH128" i="51"/>
  <c r="CG128" i="51"/>
  <c r="CF128" i="51"/>
  <c r="CE128" i="51"/>
  <c r="CD128" i="51"/>
  <c r="CC128" i="51"/>
  <c r="CH127" i="51"/>
  <c r="CG127" i="51"/>
  <c r="CF127" i="51"/>
  <c r="CE127" i="51"/>
  <c r="CD127" i="51"/>
  <c r="CC127" i="51"/>
  <c r="CH126" i="51"/>
  <c r="CG126" i="51"/>
  <c r="CF126" i="51"/>
  <c r="CE126" i="51"/>
  <c r="CD126" i="51"/>
  <c r="CC126" i="51"/>
  <c r="CH125" i="51"/>
  <c r="CG125" i="51"/>
  <c r="CF125" i="51"/>
  <c r="CE125" i="51"/>
  <c r="CD125" i="51"/>
  <c r="CC125" i="51"/>
  <c r="CH124" i="51"/>
  <c r="CG124" i="51"/>
  <c r="CF124" i="51"/>
  <c r="CE124" i="51"/>
  <c r="CD124" i="51"/>
  <c r="CC124" i="51"/>
  <c r="CH123" i="51"/>
  <c r="CG123" i="51"/>
  <c r="CF123" i="51"/>
  <c r="CE123" i="51"/>
  <c r="CD123" i="51"/>
  <c r="CC123" i="51"/>
  <c r="CH122" i="51"/>
  <c r="CG122" i="51"/>
  <c r="CF122" i="51"/>
  <c r="CE122" i="51"/>
  <c r="CD122" i="51"/>
  <c r="CC122" i="51"/>
  <c r="CB122" i="51"/>
  <c r="U6" i="50"/>
  <c r="U8" i="50" s="1"/>
  <c r="U12" i="50" s="1"/>
  <c r="T35" i="50" s="1"/>
  <c r="U10" i="50" l="1"/>
  <c r="D19" i="14"/>
  <c r="D19" i="39"/>
  <c r="U19" i="49"/>
  <c r="R19" i="49"/>
  <c r="S19" i="49"/>
  <c r="T19" i="49"/>
  <c r="Q19" i="49"/>
  <c r="K19" i="49"/>
  <c r="E19" i="49"/>
  <c r="F19" i="49"/>
  <c r="G19" i="49"/>
  <c r="H19" i="49"/>
  <c r="I19" i="49"/>
  <c r="J19" i="49"/>
  <c r="D19" i="49"/>
  <c r="R19" i="37"/>
  <c r="S19" i="37"/>
  <c r="T19" i="37"/>
  <c r="U19" i="37"/>
  <c r="Q19" i="37"/>
  <c r="E19" i="37"/>
  <c r="F19" i="37"/>
  <c r="G19" i="37"/>
  <c r="H19" i="37"/>
  <c r="I19" i="37"/>
  <c r="J19" i="37"/>
  <c r="D19" i="37"/>
  <c r="U19" i="36"/>
  <c r="R19" i="36"/>
  <c r="S19" i="36"/>
  <c r="T19" i="36"/>
  <c r="Q19" i="36"/>
  <c r="E19" i="36"/>
  <c r="F19" i="36"/>
  <c r="G19" i="36"/>
  <c r="H19" i="36"/>
  <c r="I19" i="36"/>
  <c r="J19" i="36"/>
  <c r="K19" i="36"/>
  <c r="D19" i="36"/>
  <c r="R19" i="10"/>
  <c r="S19" i="10"/>
  <c r="T19" i="10"/>
  <c r="U19" i="10"/>
  <c r="Q19" i="10"/>
  <c r="E19" i="10"/>
  <c r="F19" i="10"/>
  <c r="G19" i="10"/>
  <c r="H19" i="10"/>
  <c r="I19" i="10"/>
  <c r="J19" i="10"/>
  <c r="K19" i="10"/>
  <c r="K19" i="18"/>
  <c r="R19" i="18"/>
  <c r="S19" i="18"/>
  <c r="T19" i="18"/>
  <c r="U19" i="18"/>
  <c r="Q19" i="18"/>
  <c r="F19" i="18"/>
  <c r="G19" i="18"/>
  <c r="H19" i="18"/>
  <c r="I19" i="18"/>
  <c r="J19" i="18"/>
  <c r="E19" i="18"/>
  <c r="D19" i="18"/>
  <c r="I19" i="6" l="1"/>
  <c r="S19" i="13"/>
  <c r="BW189" i="51" l="1"/>
  <c r="BV189" i="51"/>
  <c r="BU189" i="51"/>
  <c r="BT189" i="51"/>
  <c r="BW188" i="51"/>
  <c r="BV188" i="51"/>
  <c r="BU188" i="51"/>
  <c r="BT188" i="51"/>
  <c r="BW187" i="51"/>
  <c r="BV187" i="51"/>
  <c r="BU187" i="51"/>
  <c r="BT187" i="51"/>
  <c r="BW186" i="51"/>
  <c r="BV186" i="51"/>
  <c r="BU186" i="51"/>
  <c r="BT186" i="51"/>
  <c r="BT185" i="51"/>
  <c r="BZ184" i="51"/>
  <c r="BY184" i="51"/>
  <c r="BX184" i="51"/>
  <c r="BW184" i="51"/>
  <c r="BV184" i="51"/>
  <c r="BU184" i="51"/>
  <c r="BT184" i="51"/>
  <c r="BZ183" i="51"/>
  <c r="BY183" i="51"/>
  <c r="BX183" i="51"/>
  <c r="BW183" i="51"/>
  <c r="BV183" i="51"/>
  <c r="BU183" i="51"/>
  <c r="BT183" i="51"/>
  <c r="BZ182" i="51"/>
  <c r="BY182" i="51"/>
  <c r="BX182" i="51"/>
  <c r="BW182" i="51"/>
  <c r="BV182" i="51"/>
  <c r="BU182" i="51"/>
  <c r="BT182" i="51"/>
  <c r="BW181" i="51"/>
  <c r="BV181" i="51"/>
  <c r="BU181" i="51"/>
  <c r="BZ180" i="51"/>
  <c r="BY180" i="51"/>
  <c r="BX180" i="51"/>
  <c r="BW180" i="51"/>
  <c r="BV180" i="51"/>
  <c r="BU180" i="51"/>
  <c r="BT180" i="51"/>
  <c r="BZ179" i="51"/>
  <c r="BY179" i="51"/>
  <c r="BX179" i="51"/>
  <c r="BW179" i="51"/>
  <c r="BV179" i="51"/>
  <c r="BU179" i="51"/>
  <c r="BT179" i="51"/>
  <c r="BT178" i="51"/>
  <c r="BZ177" i="51"/>
  <c r="BY177" i="51"/>
  <c r="BX177" i="51"/>
  <c r="BW177" i="51"/>
  <c r="BV177" i="51"/>
  <c r="BU177" i="51"/>
  <c r="BT177" i="51"/>
  <c r="BZ176" i="51"/>
  <c r="BY176" i="51"/>
  <c r="BX176" i="51"/>
  <c r="BW176" i="51"/>
  <c r="BV176" i="51"/>
  <c r="BU176" i="51"/>
  <c r="BT176" i="51"/>
  <c r="BZ175" i="51"/>
  <c r="BY175" i="51"/>
  <c r="BX175" i="51"/>
  <c r="BW175" i="51"/>
  <c r="BV175" i="51"/>
  <c r="BU175" i="51"/>
  <c r="BT175" i="51"/>
  <c r="BZ174" i="51"/>
  <c r="BY174" i="51"/>
  <c r="BX174" i="51"/>
  <c r="BW174" i="51"/>
  <c r="BV174" i="51"/>
  <c r="BU174" i="51"/>
  <c r="BT174" i="51"/>
  <c r="BZ173" i="51"/>
  <c r="BY173" i="51"/>
  <c r="BX173" i="51"/>
  <c r="BW173" i="51"/>
  <c r="BV173" i="51"/>
  <c r="BU173" i="51"/>
  <c r="BT173" i="51"/>
  <c r="BT172" i="51"/>
  <c r="BZ171" i="51"/>
  <c r="BY171" i="51"/>
  <c r="BX171" i="51"/>
  <c r="BW171" i="51"/>
  <c r="BV171" i="51"/>
  <c r="BU171" i="51"/>
  <c r="BT171" i="51"/>
  <c r="BZ170" i="51"/>
  <c r="BY170" i="51"/>
  <c r="BX170" i="51"/>
  <c r="BW170" i="51"/>
  <c r="BV170" i="51"/>
  <c r="BU170" i="51"/>
  <c r="BT170" i="51"/>
  <c r="BZ169" i="51"/>
  <c r="BY169" i="51"/>
  <c r="BX169" i="51"/>
  <c r="BW169" i="51"/>
  <c r="BV169" i="51"/>
  <c r="BU169" i="51"/>
  <c r="BT169" i="51"/>
  <c r="BZ168" i="51"/>
  <c r="BY168" i="51"/>
  <c r="BX168" i="51"/>
  <c r="BW168" i="51"/>
  <c r="BV168" i="51"/>
  <c r="BU168" i="51"/>
  <c r="BT168" i="51"/>
  <c r="BZ167" i="51"/>
  <c r="BY167" i="51"/>
  <c r="BX167" i="51"/>
  <c r="BW167" i="51"/>
  <c r="BV167" i="51"/>
  <c r="BU167" i="51"/>
  <c r="BT167" i="51"/>
  <c r="BZ166" i="51"/>
  <c r="BY166" i="51"/>
  <c r="BX166" i="51"/>
  <c r="BW166" i="51"/>
  <c r="BV166" i="51"/>
  <c r="BU166" i="51"/>
  <c r="BT166" i="51"/>
  <c r="BZ165" i="51"/>
  <c r="BY165" i="51"/>
  <c r="BX165" i="51"/>
  <c r="BW165" i="51"/>
  <c r="BV165" i="51"/>
  <c r="BU165" i="51"/>
  <c r="BT165" i="51"/>
  <c r="BT164" i="51"/>
  <c r="BZ163" i="51"/>
  <c r="BY163" i="51"/>
  <c r="BX163" i="51"/>
  <c r="BW163" i="51"/>
  <c r="BV163" i="51"/>
  <c r="BU163" i="51"/>
  <c r="BT163" i="51"/>
  <c r="BZ162" i="51"/>
  <c r="BY162" i="51"/>
  <c r="BX162" i="51"/>
  <c r="BW162" i="51"/>
  <c r="BV162" i="51"/>
  <c r="BU162" i="51"/>
  <c r="BT162" i="51"/>
  <c r="BZ161" i="51"/>
  <c r="BY161" i="51"/>
  <c r="BX161" i="51"/>
  <c r="BW161" i="51"/>
  <c r="BV161" i="51"/>
  <c r="BU161" i="51"/>
  <c r="BT161" i="51"/>
  <c r="BZ160" i="51"/>
  <c r="BY160" i="51"/>
  <c r="BX160" i="51"/>
  <c r="BW160" i="51"/>
  <c r="BV160" i="51"/>
  <c r="BU160" i="51"/>
  <c r="BT160" i="51"/>
  <c r="BZ159" i="51"/>
  <c r="BY159" i="51"/>
  <c r="BX159" i="51"/>
  <c r="BW159" i="51"/>
  <c r="BV159" i="51"/>
  <c r="BU159" i="51"/>
  <c r="BT159" i="51"/>
  <c r="BZ158" i="51"/>
  <c r="BY158" i="51"/>
  <c r="BX158" i="51"/>
  <c r="BW158" i="51"/>
  <c r="BV158" i="51"/>
  <c r="BU158" i="51"/>
  <c r="BT158" i="51"/>
  <c r="BZ157" i="51"/>
  <c r="BY157" i="51"/>
  <c r="BX157" i="51"/>
  <c r="BW157" i="51"/>
  <c r="BV157" i="51"/>
  <c r="BU157" i="51"/>
  <c r="BT157" i="51"/>
  <c r="BW154" i="51"/>
  <c r="BV154" i="51"/>
  <c r="BU154" i="51"/>
  <c r="BW153" i="51"/>
  <c r="BV153" i="51"/>
  <c r="BU153" i="51"/>
  <c r="BT153" i="51"/>
  <c r="BW152" i="51"/>
  <c r="BV152" i="51"/>
  <c r="BU152" i="51"/>
  <c r="BW151" i="51"/>
  <c r="BV151" i="51"/>
  <c r="BU151" i="51"/>
  <c r="BZ149" i="51"/>
  <c r="BY149" i="51"/>
  <c r="BX149" i="51"/>
  <c r="BW149" i="51"/>
  <c r="BV149" i="51"/>
  <c r="BU149" i="51"/>
  <c r="BZ148" i="51"/>
  <c r="BY148" i="51"/>
  <c r="BX148" i="51"/>
  <c r="BW148" i="51"/>
  <c r="BV148" i="51"/>
  <c r="BU148" i="51"/>
  <c r="BZ147" i="51"/>
  <c r="BY147" i="51"/>
  <c r="BX147" i="51"/>
  <c r="BW147" i="51"/>
  <c r="BV147" i="51"/>
  <c r="BU147" i="51"/>
  <c r="BW146" i="51"/>
  <c r="BV146" i="51"/>
  <c r="BU146" i="51"/>
  <c r="BZ145" i="51"/>
  <c r="BY145" i="51"/>
  <c r="BX145" i="51"/>
  <c r="BW145" i="51"/>
  <c r="BV145" i="51"/>
  <c r="BU145" i="51"/>
  <c r="BZ144" i="51"/>
  <c r="BY144" i="51"/>
  <c r="BX144" i="51"/>
  <c r="BW144" i="51"/>
  <c r="BV144" i="51"/>
  <c r="BU144" i="51"/>
  <c r="BZ142" i="51"/>
  <c r="BY142" i="51"/>
  <c r="BX142" i="51"/>
  <c r="BW142" i="51"/>
  <c r="BV142" i="51"/>
  <c r="BU142" i="51"/>
  <c r="BZ141" i="51"/>
  <c r="BY141" i="51"/>
  <c r="BX141" i="51"/>
  <c r="BW141" i="51"/>
  <c r="BV141" i="51"/>
  <c r="BU141" i="51"/>
  <c r="BZ140" i="51"/>
  <c r="BY140" i="51"/>
  <c r="BX140" i="51"/>
  <c r="BW140" i="51"/>
  <c r="BV140" i="51"/>
  <c r="BU140" i="51"/>
  <c r="BZ139" i="51"/>
  <c r="BY139" i="51"/>
  <c r="BX139" i="51"/>
  <c r="BW139" i="51"/>
  <c r="BV139" i="51"/>
  <c r="BU139" i="51"/>
  <c r="BZ138" i="51"/>
  <c r="BY138" i="51"/>
  <c r="BX138" i="51"/>
  <c r="BW138" i="51"/>
  <c r="BV138" i="51"/>
  <c r="BU138" i="51"/>
  <c r="BZ136" i="51"/>
  <c r="BY136" i="51"/>
  <c r="BX136" i="51"/>
  <c r="BW136" i="51"/>
  <c r="BV136" i="51"/>
  <c r="BU136" i="51"/>
  <c r="BZ135" i="51"/>
  <c r="BY135" i="51"/>
  <c r="BX135" i="51"/>
  <c r="BW135" i="51"/>
  <c r="BV135" i="51"/>
  <c r="BU135" i="51"/>
  <c r="BZ134" i="51"/>
  <c r="BY134" i="51"/>
  <c r="BX134" i="51"/>
  <c r="BW134" i="51"/>
  <c r="BV134" i="51"/>
  <c r="BU134" i="51"/>
  <c r="BZ133" i="51"/>
  <c r="BY133" i="51"/>
  <c r="BX133" i="51"/>
  <c r="BW133" i="51"/>
  <c r="BV133" i="51"/>
  <c r="BU133" i="51"/>
  <c r="BZ132" i="51"/>
  <c r="BY132" i="51"/>
  <c r="BX132" i="51"/>
  <c r="BW132" i="51"/>
  <c r="BV132" i="51"/>
  <c r="BU132" i="51"/>
  <c r="BZ131" i="51"/>
  <c r="BY131" i="51"/>
  <c r="BX131" i="51"/>
  <c r="BW131" i="51"/>
  <c r="BV131" i="51"/>
  <c r="BU131" i="51"/>
  <c r="BZ130" i="51"/>
  <c r="BY130" i="51"/>
  <c r="BX130" i="51"/>
  <c r="BW130" i="51"/>
  <c r="BV130" i="51"/>
  <c r="BU130" i="51"/>
  <c r="BZ128" i="51"/>
  <c r="BY128" i="51"/>
  <c r="BX128" i="51"/>
  <c r="BW128" i="51"/>
  <c r="BV128" i="51"/>
  <c r="BU128" i="51"/>
  <c r="BZ127" i="51"/>
  <c r="BY127" i="51"/>
  <c r="BX127" i="51"/>
  <c r="BW127" i="51"/>
  <c r="BV127" i="51"/>
  <c r="BU127" i="51"/>
  <c r="BZ126" i="51"/>
  <c r="BY126" i="51"/>
  <c r="BX126" i="51"/>
  <c r="BW126" i="51"/>
  <c r="BV126" i="51"/>
  <c r="BU126" i="51"/>
  <c r="BZ125" i="51"/>
  <c r="BY125" i="51"/>
  <c r="BX125" i="51"/>
  <c r="BW125" i="51"/>
  <c r="BV125" i="51"/>
  <c r="BU125" i="51"/>
  <c r="BZ124" i="51"/>
  <c r="BY124" i="51"/>
  <c r="BX124" i="51"/>
  <c r="BW124" i="51"/>
  <c r="BV124" i="51"/>
  <c r="BU124" i="51"/>
  <c r="BZ123" i="51"/>
  <c r="BY123" i="51"/>
  <c r="BX123" i="51"/>
  <c r="BW123" i="51"/>
  <c r="BV123" i="51"/>
  <c r="BU123" i="51"/>
  <c r="BZ122" i="51"/>
  <c r="BY122" i="51"/>
  <c r="BX122" i="51"/>
  <c r="BW122" i="51"/>
  <c r="BV122" i="51"/>
  <c r="BU122" i="51"/>
  <c r="BT122" i="51"/>
  <c r="T6" i="50"/>
  <c r="T8" i="50" s="1"/>
  <c r="AV34" i="53"/>
  <c r="AU34" i="53"/>
  <c r="AT34" i="53"/>
  <c r="AS34" i="53"/>
  <c r="AR34" i="53"/>
  <c r="BQ34" i="54"/>
  <c r="BP34" i="54"/>
  <c r="BO34" i="54"/>
  <c r="BN34" i="54"/>
  <c r="BM34" i="54"/>
  <c r="BL34" i="54"/>
  <c r="BK34" i="54"/>
  <c r="BJ34" i="54"/>
  <c r="T12" i="50" l="1"/>
  <c r="S35" i="50" s="1"/>
  <c r="T10" i="50"/>
  <c r="I19" i="32" l="1"/>
  <c r="AO34" i="53" l="1"/>
  <c r="AN34" i="53"/>
  <c r="AM34" i="53"/>
  <c r="AL34" i="53"/>
  <c r="AK34" i="53"/>
  <c r="BG34" i="54"/>
  <c r="BF34" i="54"/>
  <c r="BE34" i="54"/>
  <c r="BD34" i="54"/>
  <c r="BC34" i="54"/>
  <c r="BB34" i="54"/>
  <c r="BA34" i="54"/>
  <c r="AZ34" i="54"/>
  <c r="BO189" i="51"/>
  <c r="BN189" i="51"/>
  <c r="BM189" i="51"/>
  <c r="BL189" i="51"/>
  <c r="BO188" i="51"/>
  <c r="BN188" i="51"/>
  <c r="BM188" i="51"/>
  <c r="BL188" i="51"/>
  <c r="BO187" i="51"/>
  <c r="BN187" i="51"/>
  <c r="BM187" i="51"/>
  <c r="BL187" i="51"/>
  <c r="BO186" i="51"/>
  <c r="BN186" i="51"/>
  <c r="BM186" i="51"/>
  <c r="BL186" i="51"/>
  <c r="BL185" i="51"/>
  <c r="BR184" i="51"/>
  <c r="BQ184" i="51"/>
  <c r="BP184" i="51"/>
  <c r="BO184" i="51"/>
  <c r="BN184" i="51"/>
  <c r="BM184" i="51"/>
  <c r="BL184" i="51"/>
  <c r="BR183" i="51"/>
  <c r="BQ183" i="51"/>
  <c r="BP183" i="51"/>
  <c r="BO183" i="51"/>
  <c r="BN183" i="51"/>
  <c r="BM183" i="51"/>
  <c r="BL183" i="51"/>
  <c r="BR182" i="51"/>
  <c r="BQ182" i="51"/>
  <c r="BP182" i="51"/>
  <c r="BO182" i="51"/>
  <c r="BN182" i="51"/>
  <c r="BM182" i="51"/>
  <c r="BL182" i="51"/>
  <c r="BO181" i="51"/>
  <c r="BN181" i="51"/>
  <c r="BM181" i="51"/>
  <c r="BR180" i="51"/>
  <c r="BQ180" i="51"/>
  <c r="BP180" i="51"/>
  <c r="BO180" i="51"/>
  <c r="BN180" i="51"/>
  <c r="BM180" i="51"/>
  <c r="BL180" i="51"/>
  <c r="BR179" i="51"/>
  <c r="BQ179" i="51"/>
  <c r="BP179" i="51"/>
  <c r="BO179" i="51"/>
  <c r="BN179" i="51"/>
  <c r="BM179" i="51"/>
  <c r="BL179" i="51"/>
  <c r="BL178" i="51"/>
  <c r="BR177" i="51"/>
  <c r="BQ177" i="51"/>
  <c r="BP177" i="51"/>
  <c r="BO177" i="51"/>
  <c r="BN177" i="51"/>
  <c r="BM177" i="51"/>
  <c r="BL177" i="51"/>
  <c r="BR176" i="51"/>
  <c r="BQ176" i="51"/>
  <c r="BP176" i="51"/>
  <c r="BO176" i="51"/>
  <c r="BN176" i="51"/>
  <c r="BM176" i="51"/>
  <c r="BL176" i="51"/>
  <c r="BR175" i="51"/>
  <c r="BQ175" i="51"/>
  <c r="BP175" i="51"/>
  <c r="BO175" i="51"/>
  <c r="BN175" i="51"/>
  <c r="BM175" i="51"/>
  <c r="BL175" i="51"/>
  <c r="BR174" i="51"/>
  <c r="BQ174" i="51"/>
  <c r="BP174" i="51"/>
  <c r="BO174" i="51"/>
  <c r="BN174" i="51"/>
  <c r="BM174" i="51"/>
  <c r="BL174" i="51"/>
  <c r="BR173" i="51"/>
  <c r="BQ173" i="51"/>
  <c r="BP173" i="51"/>
  <c r="BO173" i="51"/>
  <c r="BN173" i="51"/>
  <c r="BM173" i="51"/>
  <c r="BL173" i="51"/>
  <c r="BL172" i="51"/>
  <c r="BR171" i="51"/>
  <c r="BQ171" i="51"/>
  <c r="BP171" i="51"/>
  <c r="BO171" i="51"/>
  <c r="BN171" i="51"/>
  <c r="BM171" i="51"/>
  <c r="BL171" i="51"/>
  <c r="BR170" i="51"/>
  <c r="BQ170" i="51"/>
  <c r="BP170" i="51"/>
  <c r="BO170" i="51"/>
  <c r="BN170" i="51"/>
  <c r="BM170" i="51"/>
  <c r="BL170" i="51"/>
  <c r="BR169" i="51"/>
  <c r="BQ169" i="51"/>
  <c r="BP169" i="51"/>
  <c r="BO169" i="51"/>
  <c r="BN169" i="51"/>
  <c r="BM169" i="51"/>
  <c r="BL169" i="51"/>
  <c r="BR168" i="51"/>
  <c r="BQ168" i="51"/>
  <c r="BP168" i="51"/>
  <c r="BO168" i="51"/>
  <c r="BN168" i="51"/>
  <c r="BM168" i="51"/>
  <c r="BL168" i="51"/>
  <c r="BR167" i="51"/>
  <c r="BQ167" i="51"/>
  <c r="BP167" i="51"/>
  <c r="BO167" i="51"/>
  <c r="BN167" i="51"/>
  <c r="BM167" i="51"/>
  <c r="BL167" i="51"/>
  <c r="BR166" i="51"/>
  <c r="BQ166" i="51"/>
  <c r="BP166" i="51"/>
  <c r="BO166" i="51"/>
  <c r="BN166" i="51"/>
  <c r="BM166" i="51"/>
  <c r="BL166" i="51"/>
  <c r="BR165" i="51"/>
  <c r="BQ165" i="51"/>
  <c r="BP165" i="51"/>
  <c r="BO165" i="51"/>
  <c r="BN165" i="51"/>
  <c r="BM165" i="51"/>
  <c r="BL165" i="51"/>
  <c r="BL164" i="51"/>
  <c r="BR163" i="51"/>
  <c r="BQ163" i="51"/>
  <c r="BP163" i="51"/>
  <c r="BO163" i="51"/>
  <c r="BN163" i="51"/>
  <c r="BM163" i="51"/>
  <c r="BL163" i="51"/>
  <c r="BR162" i="51"/>
  <c r="BQ162" i="51"/>
  <c r="BP162" i="51"/>
  <c r="BO162" i="51"/>
  <c r="BN162" i="51"/>
  <c r="BM162" i="51"/>
  <c r="BL162" i="51"/>
  <c r="BR161" i="51"/>
  <c r="BQ161" i="51"/>
  <c r="BP161" i="51"/>
  <c r="BO161" i="51"/>
  <c r="BN161" i="51"/>
  <c r="BM161" i="51"/>
  <c r="BL161" i="51"/>
  <c r="BR160" i="51"/>
  <c r="BQ160" i="51"/>
  <c r="BP160" i="51"/>
  <c r="BO160" i="51"/>
  <c r="BN160" i="51"/>
  <c r="BM160" i="51"/>
  <c r="BL160" i="51"/>
  <c r="BR159" i="51"/>
  <c r="BQ159" i="51"/>
  <c r="BP159" i="51"/>
  <c r="BO159" i="51"/>
  <c r="BN159" i="51"/>
  <c r="BM159" i="51"/>
  <c r="BL159" i="51"/>
  <c r="BR158" i="51"/>
  <c r="BQ158" i="51"/>
  <c r="BP158" i="51"/>
  <c r="BO158" i="51"/>
  <c r="BN158" i="51"/>
  <c r="BM158" i="51"/>
  <c r="BL158" i="51"/>
  <c r="BR157" i="51"/>
  <c r="BQ157" i="51"/>
  <c r="BP157" i="51"/>
  <c r="BO157" i="51"/>
  <c r="BN157" i="51"/>
  <c r="BM157" i="51"/>
  <c r="BL157" i="51"/>
  <c r="BO154" i="51"/>
  <c r="BN154" i="51"/>
  <c r="BM154" i="51"/>
  <c r="BO153" i="51"/>
  <c r="BN153" i="51"/>
  <c r="BM153" i="51"/>
  <c r="BL153" i="51"/>
  <c r="BO152" i="51"/>
  <c r="BN152" i="51"/>
  <c r="BM152" i="51"/>
  <c r="BO151" i="51"/>
  <c r="BN151" i="51"/>
  <c r="BM151" i="51"/>
  <c r="BR149" i="51"/>
  <c r="BQ149" i="51"/>
  <c r="BP149" i="51"/>
  <c r="BO149" i="51"/>
  <c r="BN149" i="51"/>
  <c r="BM149" i="51"/>
  <c r="BR148" i="51"/>
  <c r="BQ148" i="51"/>
  <c r="BP148" i="51"/>
  <c r="BO148" i="51"/>
  <c r="BN148" i="51"/>
  <c r="BM148" i="51"/>
  <c r="BR147" i="51"/>
  <c r="BQ147" i="51"/>
  <c r="BP147" i="51"/>
  <c r="BO147" i="51"/>
  <c r="BN147" i="51"/>
  <c r="BM147" i="51"/>
  <c r="BO146" i="51"/>
  <c r="BN146" i="51"/>
  <c r="BM146" i="51"/>
  <c r="BR145" i="51"/>
  <c r="BQ145" i="51"/>
  <c r="BP145" i="51"/>
  <c r="BO145" i="51"/>
  <c r="BN145" i="51"/>
  <c r="BM145" i="51"/>
  <c r="BR144" i="51"/>
  <c r="BQ144" i="51"/>
  <c r="BP144" i="51"/>
  <c r="BO144" i="51"/>
  <c r="BN144" i="51"/>
  <c r="BM144" i="51"/>
  <c r="BR142" i="51"/>
  <c r="BQ142" i="51"/>
  <c r="BP142" i="51"/>
  <c r="BO142" i="51"/>
  <c r="BN142" i="51"/>
  <c r="BM142" i="51"/>
  <c r="BR141" i="51"/>
  <c r="BQ141" i="51"/>
  <c r="BP141" i="51"/>
  <c r="BO141" i="51"/>
  <c r="BN141" i="51"/>
  <c r="BM141" i="51"/>
  <c r="BR140" i="51"/>
  <c r="BQ140" i="51"/>
  <c r="BP140" i="51"/>
  <c r="BO140" i="51"/>
  <c r="BN140" i="51"/>
  <c r="BM140" i="51"/>
  <c r="BR139" i="51"/>
  <c r="BQ139" i="51"/>
  <c r="BP139" i="51"/>
  <c r="BO139" i="51"/>
  <c r="BN139" i="51"/>
  <c r="BM139" i="51"/>
  <c r="BR138" i="51"/>
  <c r="BQ138" i="51"/>
  <c r="BP138" i="51"/>
  <c r="BO138" i="51"/>
  <c r="BN138" i="51"/>
  <c r="BM138" i="51"/>
  <c r="BR136" i="51"/>
  <c r="BQ136" i="51"/>
  <c r="BP136" i="51"/>
  <c r="BO136" i="51"/>
  <c r="BN136" i="51"/>
  <c r="BM136" i="51"/>
  <c r="BR135" i="51"/>
  <c r="BQ135" i="51"/>
  <c r="BP135" i="51"/>
  <c r="BO135" i="51"/>
  <c r="BN135" i="51"/>
  <c r="BM135" i="51"/>
  <c r="BR134" i="51"/>
  <c r="BQ134" i="51"/>
  <c r="BP134" i="51"/>
  <c r="BO134" i="51"/>
  <c r="BN134" i="51"/>
  <c r="BM134" i="51"/>
  <c r="BR133" i="51"/>
  <c r="BQ133" i="51"/>
  <c r="BP133" i="51"/>
  <c r="BO133" i="51"/>
  <c r="BN133" i="51"/>
  <c r="BM133" i="51"/>
  <c r="BR132" i="51"/>
  <c r="BQ132" i="51"/>
  <c r="BP132" i="51"/>
  <c r="BO132" i="51"/>
  <c r="BN132" i="51"/>
  <c r="BM132" i="51"/>
  <c r="BR131" i="51"/>
  <c r="BQ131" i="51"/>
  <c r="BP131" i="51"/>
  <c r="BO131" i="51"/>
  <c r="BN131" i="51"/>
  <c r="BM131" i="51"/>
  <c r="BR130" i="51"/>
  <c r="BQ130" i="51"/>
  <c r="BP130" i="51"/>
  <c r="BO130" i="51"/>
  <c r="BN130" i="51"/>
  <c r="BM130" i="51"/>
  <c r="BR128" i="51"/>
  <c r="BQ128" i="51"/>
  <c r="BP128" i="51"/>
  <c r="BO128" i="51"/>
  <c r="BN128" i="51"/>
  <c r="BM128" i="51"/>
  <c r="BR127" i="51"/>
  <c r="BQ127" i="51"/>
  <c r="BP127" i="51"/>
  <c r="BO127" i="51"/>
  <c r="BN127" i="51"/>
  <c r="BM127" i="51"/>
  <c r="BR126" i="51"/>
  <c r="BQ126" i="51"/>
  <c r="BP126" i="51"/>
  <c r="BO126" i="51"/>
  <c r="BN126" i="51"/>
  <c r="BM126" i="51"/>
  <c r="BR125" i="51"/>
  <c r="BQ125" i="51"/>
  <c r="BP125" i="51"/>
  <c r="BO125" i="51"/>
  <c r="BN125" i="51"/>
  <c r="BM125" i="51"/>
  <c r="BR124" i="51"/>
  <c r="BQ124" i="51"/>
  <c r="BP124" i="51"/>
  <c r="BO124" i="51"/>
  <c r="BN124" i="51"/>
  <c r="BM124" i="51"/>
  <c r="BR123" i="51"/>
  <c r="BQ123" i="51"/>
  <c r="BP123" i="51"/>
  <c r="BO123" i="51"/>
  <c r="BN123" i="51"/>
  <c r="BM123" i="51"/>
  <c r="BR122" i="51"/>
  <c r="BQ122" i="51"/>
  <c r="BP122" i="51"/>
  <c r="BO122" i="51"/>
  <c r="BN122" i="51"/>
  <c r="BM122" i="51"/>
  <c r="BL122" i="51"/>
  <c r="S6" i="50"/>
  <c r="S8" i="50" s="1"/>
  <c r="AH34" i="53"/>
  <c r="AG34" i="53"/>
  <c r="AF34" i="53"/>
  <c r="AE34" i="53"/>
  <c r="AD34" i="53"/>
  <c r="AW34" i="54"/>
  <c r="AV34" i="54"/>
  <c r="AU34" i="54"/>
  <c r="AT34" i="54"/>
  <c r="AS34" i="54"/>
  <c r="AR34" i="54"/>
  <c r="AQ34" i="54"/>
  <c r="AP34" i="54"/>
  <c r="S12" i="50" l="1"/>
  <c r="R35" i="50" s="1"/>
  <c r="S10" i="50"/>
  <c r="BG189" i="51"/>
  <c r="BF189" i="51"/>
  <c r="BE189" i="51"/>
  <c r="BD189" i="51"/>
  <c r="BG188" i="51"/>
  <c r="BF188" i="51"/>
  <c r="BE188" i="51"/>
  <c r="BD188" i="51"/>
  <c r="BG187" i="51"/>
  <c r="BF187" i="51"/>
  <c r="BE187" i="51"/>
  <c r="BD187" i="51"/>
  <c r="BG186" i="51"/>
  <c r="BF186" i="51"/>
  <c r="BE186" i="51"/>
  <c r="BD186" i="51"/>
  <c r="BD185" i="51"/>
  <c r="BJ184" i="51"/>
  <c r="BI184" i="51"/>
  <c r="BH184" i="51"/>
  <c r="BG184" i="51"/>
  <c r="BF184" i="51"/>
  <c r="BE184" i="51"/>
  <c r="BD184" i="51"/>
  <c r="BJ183" i="51"/>
  <c r="BI183" i="51"/>
  <c r="BH183" i="51"/>
  <c r="BG183" i="51"/>
  <c r="BF183" i="51"/>
  <c r="BE183" i="51"/>
  <c r="BD183" i="51"/>
  <c r="BJ182" i="51"/>
  <c r="BI182" i="51"/>
  <c r="BH182" i="51"/>
  <c r="BG182" i="51"/>
  <c r="BF182" i="51"/>
  <c r="BE182" i="51"/>
  <c r="BD182" i="51"/>
  <c r="BG181" i="51"/>
  <c r="BF181" i="51"/>
  <c r="BE181" i="51"/>
  <c r="BJ180" i="51"/>
  <c r="BI180" i="51"/>
  <c r="BH180" i="51"/>
  <c r="BG180" i="51"/>
  <c r="BF180" i="51"/>
  <c r="BE180" i="51"/>
  <c r="BD180" i="51"/>
  <c r="BJ179" i="51"/>
  <c r="BI179" i="51"/>
  <c r="BH179" i="51"/>
  <c r="BG179" i="51"/>
  <c r="BF179" i="51"/>
  <c r="BE179" i="51"/>
  <c r="BD179" i="51"/>
  <c r="BD178" i="51"/>
  <c r="BJ177" i="51"/>
  <c r="BI177" i="51"/>
  <c r="BH177" i="51"/>
  <c r="BG177" i="51"/>
  <c r="BF177" i="51"/>
  <c r="BE177" i="51"/>
  <c r="BD177" i="51"/>
  <c r="BJ176" i="51"/>
  <c r="BI176" i="51"/>
  <c r="BH176" i="51"/>
  <c r="BG176" i="51"/>
  <c r="BF176" i="51"/>
  <c r="BE176" i="51"/>
  <c r="BD176" i="51"/>
  <c r="BJ175" i="51"/>
  <c r="BI175" i="51"/>
  <c r="BH175" i="51"/>
  <c r="BG175" i="51"/>
  <c r="BF175" i="51"/>
  <c r="BE175" i="51"/>
  <c r="BD175" i="51"/>
  <c r="BJ174" i="51"/>
  <c r="BI174" i="51"/>
  <c r="BH174" i="51"/>
  <c r="BG174" i="51"/>
  <c r="BF174" i="51"/>
  <c r="BE174" i="51"/>
  <c r="BD174" i="51"/>
  <c r="BJ173" i="51"/>
  <c r="BI173" i="51"/>
  <c r="BH173" i="51"/>
  <c r="BG173" i="51"/>
  <c r="BF173" i="51"/>
  <c r="BE173" i="51"/>
  <c r="BD173" i="51"/>
  <c r="BD172" i="51"/>
  <c r="BJ171" i="51"/>
  <c r="BI171" i="51"/>
  <c r="BH171" i="51"/>
  <c r="BG171" i="51"/>
  <c r="BF171" i="51"/>
  <c r="BE171" i="51"/>
  <c r="BD171" i="51"/>
  <c r="BJ170" i="51"/>
  <c r="BI170" i="51"/>
  <c r="BH170" i="51"/>
  <c r="BG170" i="51"/>
  <c r="BF170" i="51"/>
  <c r="BE170" i="51"/>
  <c r="BD170" i="51"/>
  <c r="BJ169" i="51"/>
  <c r="BI169" i="51"/>
  <c r="BH169" i="51"/>
  <c r="BG169" i="51"/>
  <c r="BF169" i="51"/>
  <c r="BE169" i="51"/>
  <c r="BD169" i="51"/>
  <c r="BJ168" i="51"/>
  <c r="BI168" i="51"/>
  <c r="BH168" i="51"/>
  <c r="BG168" i="51"/>
  <c r="BF168" i="51"/>
  <c r="BE168" i="51"/>
  <c r="BD168" i="51"/>
  <c r="BJ167" i="51"/>
  <c r="BI167" i="51"/>
  <c r="BH167" i="51"/>
  <c r="BG167" i="51"/>
  <c r="BF167" i="51"/>
  <c r="BE167" i="51"/>
  <c r="BD167" i="51"/>
  <c r="BJ166" i="51"/>
  <c r="BI166" i="51"/>
  <c r="BH166" i="51"/>
  <c r="BG166" i="51"/>
  <c r="BF166" i="51"/>
  <c r="BE166" i="51"/>
  <c r="BD166" i="51"/>
  <c r="BJ165" i="51"/>
  <c r="BI165" i="51"/>
  <c r="BH165" i="51"/>
  <c r="BG165" i="51"/>
  <c r="BF165" i="51"/>
  <c r="BE165" i="51"/>
  <c r="BD165" i="51"/>
  <c r="BD164" i="51"/>
  <c r="BJ163" i="51"/>
  <c r="BI163" i="51"/>
  <c r="BH163" i="51"/>
  <c r="BG163" i="51"/>
  <c r="BF163" i="51"/>
  <c r="BE163" i="51"/>
  <c r="BD163" i="51"/>
  <c r="BJ162" i="51"/>
  <c r="BI162" i="51"/>
  <c r="BH162" i="51"/>
  <c r="BG162" i="51"/>
  <c r="BF162" i="51"/>
  <c r="BE162" i="51"/>
  <c r="BD162" i="51"/>
  <c r="BJ161" i="51"/>
  <c r="BI161" i="51"/>
  <c r="BH161" i="51"/>
  <c r="BG161" i="51"/>
  <c r="BF161" i="51"/>
  <c r="BE161" i="51"/>
  <c r="BD161" i="51"/>
  <c r="BJ160" i="51"/>
  <c r="BI160" i="51"/>
  <c r="BH160" i="51"/>
  <c r="BG160" i="51"/>
  <c r="BF160" i="51"/>
  <c r="BE160" i="51"/>
  <c r="BD160" i="51"/>
  <c r="BJ159" i="51"/>
  <c r="BI159" i="51"/>
  <c r="BH159" i="51"/>
  <c r="BG159" i="51"/>
  <c r="BF159" i="51"/>
  <c r="BE159" i="51"/>
  <c r="BD159" i="51"/>
  <c r="BJ158" i="51"/>
  <c r="BI158" i="51"/>
  <c r="BH158" i="51"/>
  <c r="BG158" i="51"/>
  <c r="BF158" i="51"/>
  <c r="BE158" i="51"/>
  <c r="BD158" i="51"/>
  <c r="BJ157" i="51"/>
  <c r="BI157" i="51"/>
  <c r="BH157" i="51"/>
  <c r="BG157" i="51"/>
  <c r="BF157" i="51"/>
  <c r="BE157" i="51"/>
  <c r="BD157" i="51"/>
  <c r="BG154" i="51"/>
  <c r="BF154" i="51"/>
  <c r="BE154" i="51"/>
  <c r="BG153" i="51"/>
  <c r="BF153" i="51"/>
  <c r="BE153" i="51"/>
  <c r="BD153" i="51"/>
  <c r="BG152" i="51"/>
  <c r="BF152" i="51"/>
  <c r="BE152" i="51"/>
  <c r="BG151" i="51"/>
  <c r="BF151" i="51"/>
  <c r="BE151" i="51"/>
  <c r="BJ149" i="51"/>
  <c r="BI149" i="51"/>
  <c r="BH149" i="51"/>
  <c r="BG149" i="51"/>
  <c r="BF149" i="51"/>
  <c r="BE149" i="51"/>
  <c r="BJ148" i="51"/>
  <c r="BI148" i="51"/>
  <c r="BH148" i="51"/>
  <c r="BG148" i="51"/>
  <c r="BF148" i="51"/>
  <c r="BE148" i="51"/>
  <c r="BJ147" i="51"/>
  <c r="BI147" i="51"/>
  <c r="BH147" i="51"/>
  <c r="BG147" i="51"/>
  <c r="BF147" i="51"/>
  <c r="BE147" i="51"/>
  <c r="BG146" i="51"/>
  <c r="BF146" i="51"/>
  <c r="BE146" i="51"/>
  <c r="BJ145" i="51"/>
  <c r="BI145" i="51"/>
  <c r="BH145" i="51"/>
  <c r="BG145" i="51"/>
  <c r="BF145" i="51"/>
  <c r="BE145" i="51"/>
  <c r="BJ144" i="51"/>
  <c r="BI144" i="51"/>
  <c r="BH144" i="51"/>
  <c r="BG144" i="51"/>
  <c r="BF144" i="51"/>
  <c r="BE144" i="51"/>
  <c r="BJ142" i="51"/>
  <c r="BI142" i="51"/>
  <c r="BH142" i="51"/>
  <c r="BG142" i="51"/>
  <c r="BF142" i="51"/>
  <c r="BE142" i="51"/>
  <c r="BJ141" i="51"/>
  <c r="BI141" i="51"/>
  <c r="BH141" i="51"/>
  <c r="BG141" i="51"/>
  <c r="BF141" i="51"/>
  <c r="BE141" i="51"/>
  <c r="BJ140" i="51"/>
  <c r="BI140" i="51"/>
  <c r="BH140" i="51"/>
  <c r="BG140" i="51"/>
  <c r="BF140" i="51"/>
  <c r="BE140" i="51"/>
  <c r="BJ139" i="51"/>
  <c r="BI139" i="51"/>
  <c r="BH139" i="51"/>
  <c r="BG139" i="51"/>
  <c r="BF139" i="51"/>
  <c r="BE139" i="51"/>
  <c r="BJ138" i="51"/>
  <c r="BI138" i="51"/>
  <c r="BH138" i="51"/>
  <c r="BG138" i="51"/>
  <c r="BF138" i="51"/>
  <c r="BE138" i="51"/>
  <c r="BJ136" i="51"/>
  <c r="BI136" i="51"/>
  <c r="BH136" i="51"/>
  <c r="BG136" i="51"/>
  <c r="BF136" i="51"/>
  <c r="BE136" i="51"/>
  <c r="BJ135" i="51"/>
  <c r="BI135" i="51"/>
  <c r="BH135" i="51"/>
  <c r="BG135" i="51"/>
  <c r="BF135" i="51"/>
  <c r="BE135" i="51"/>
  <c r="BJ134" i="51"/>
  <c r="BI134" i="51"/>
  <c r="BH134" i="51"/>
  <c r="BG134" i="51"/>
  <c r="BF134" i="51"/>
  <c r="BE134" i="51"/>
  <c r="BJ133" i="51"/>
  <c r="BI133" i="51"/>
  <c r="BH133" i="51"/>
  <c r="BG133" i="51"/>
  <c r="BF133" i="51"/>
  <c r="BE133" i="51"/>
  <c r="BJ132" i="51"/>
  <c r="BI132" i="51"/>
  <c r="BH132" i="51"/>
  <c r="BG132" i="51"/>
  <c r="BF132" i="51"/>
  <c r="BE132" i="51"/>
  <c r="BJ131" i="51"/>
  <c r="BI131" i="51"/>
  <c r="BH131" i="51"/>
  <c r="BG131" i="51"/>
  <c r="BF131" i="51"/>
  <c r="BE131" i="51"/>
  <c r="BJ130" i="51"/>
  <c r="BI130" i="51"/>
  <c r="BH130" i="51"/>
  <c r="BG130" i="51"/>
  <c r="BF130" i="51"/>
  <c r="BE130" i="51"/>
  <c r="BJ128" i="51"/>
  <c r="BI128" i="51"/>
  <c r="BH128" i="51"/>
  <c r="BG128" i="51"/>
  <c r="BF128" i="51"/>
  <c r="BE128" i="51"/>
  <c r="BJ127" i="51"/>
  <c r="BI127" i="51"/>
  <c r="BH127" i="51"/>
  <c r="BG127" i="51"/>
  <c r="BF127" i="51"/>
  <c r="BE127" i="51"/>
  <c r="BJ126" i="51"/>
  <c r="BI126" i="51"/>
  <c r="BH126" i="51"/>
  <c r="BG126" i="51"/>
  <c r="BF126" i="51"/>
  <c r="BE126" i="51"/>
  <c r="BJ125" i="51"/>
  <c r="BI125" i="51"/>
  <c r="BH125" i="51"/>
  <c r="BG125" i="51"/>
  <c r="BF125" i="51"/>
  <c r="BE125" i="51"/>
  <c r="BJ124" i="51"/>
  <c r="BI124" i="51"/>
  <c r="BH124" i="51"/>
  <c r="BG124" i="51"/>
  <c r="BF124" i="51"/>
  <c r="BE124" i="51"/>
  <c r="BJ123" i="51"/>
  <c r="BI123" i="51"/>
  <c r="BH123" i="51"/>
  <c r="BG123" i="51"/>
  <c r="BF123" i="51"/>
  <c r="BE123" i="51"/>
  <c r="BJ122" i="51"/>
  <c r="BI122" i="51"/>
  <c r="BH122" i="51"/>
  <c r="BG122" i="51"/>
  <c r="BF122" i="51"/>
  <c r="BE122" i="51"/>
  <c r="BD122" i="51"/>
  <c r="R6" i="50" l="1"/>
  <c r="R8" i="50" s="1"/>
  <c r="R12" i="50" l="1"/>
  <c r="Q35" i="50" s="1"/>
  <c r="R10" i="50"/>
  <c r="AM34" i="54"/>
  <c r="AL34" i="54"/>
  <c r="AK34" i="54"/>
  <c r="AJ34" i="54"/>
  <c r="AI34" i="54"/>
  <c r="AH34" i="54"/>
  <c r="AG34" i="54"/>
  <c r="AF34" i="54"/>
  <c r="AA34" i="53"/>
  <c r="Z34" i="53"/>
  <c r="Y34" i="53"/>
  <c r="X34" i="53"/>
  <c r="W34" i="53"/>
  <c r="AY189" i="51" l="1"/>
  <c r="AX189" i="51"/>
  <c r="AW189" i="51"/>
  <c r="AV189" i="51"/>
  <c r="AY188" i="51"/>
  <c r="AX188" i="51"/>
  <c r="AW188" i="51"/>
  <c r="AV188" i="51"/>
  <c r="AY187" i="51"/>
  <c r="AX187" i="51"/>
  <c r="AW187" i="51"/>
  <c r="AV187" i="51"/>
  <c r="AY186" i="51"/>
  <c r="AX186" i="51"/>
  <c r="AW186" i="51"/>
  <c r="AV186" i="51"/>
  <c r="AV185" i="51"/>
  <c r="BB184" i="51"/>
  <c r="BA184" i="51"/>
  <c r="AZ184" i="51"/>
  <c r="AY184" i="51"/>
  <c r="AX184" i="51"/>
  <c r="AW184" i="51"/>
  <c r="AV184" i="51"/>
  <c r="BB183" i="51"/>
  <c r="BA183" i="51"/>
  <c r="AZ183" i="51"/>
  <c r="AY183" i="51"/>
  <c r="AX183" i="51"/>
  <c r="AW183" i="51"/>
  <c r="AV183" i="51"/>
  <c r="BB182" i="51"/>
  <c r="BA182" i="51"/>
  <c r="AZ182" i="51"/>
  <c r="AY182" i="51"/>
  <c r="AX182" i="51"/>
  <c r="AW182" i="51"/>
  <c r="AV182" i="51"/>
  <c r="AY181" i="51"/>
  <c r="AX181" i="51"/>
  <c r="AW181" i="51"/>
  <c r="BB180" i="51"/>
  <c r="BA180" i="51"/>
  <c r="AZ180" i="51"/>
  <c r="AY180" i="51"/>
  <c r="AX180" i="51"/>
  <c r="AW180" i="51"/>
  <c r="AV180" i="51"/>
  <c r="BB179" i="51"/>
  <c r="BA179" i="51"/>
  <c r="AZ179" i="51"/>
  <c r="AY179" i="51"/>
  <c r="AX179" i="51"/>
  <c r="AW179" i="51"/>
  <c r="AV179" i="51"/>
  <c r="AV178" i="51"/>
  <c r="BB177" i="51"/>
  <c r="BA177" i="51"/>
  <c r="AZ177" i="51"/>
  <c r="AY177" i="51"/>
  <c r="AX177" i="51"/>
  <c r="AW177" i="51"/>
  <c r="AV177" i="51"/>
  <c r="BB176" i="51"/>
  <c r="BA176" i="51"/>
  <c r="AZ176" i="51"/>
  <c r="AY176" i="51"/>
  <c r="AX176" i="51"/>
  <c r="AW176" i="51"/>
  <c r="AV176" i="51"/>
  <c r="BB175" i="51"/>
  <c r="BA175" i="51"/>
  <c r="AZ175" i="51"/>
  <c r="AY175" i="51"/>
  <c r="AX175" i="51"/>
  <c r="AW175" i="51"/>
  <c r="AV175" i="51"/>
  <c r="BB174" i="51"/>
  <c r="BA174" i="51"/>
  <c r="AZ174" i="51"/>
  <c r="AY174" i="51"/>
  <c r="AX174" i="51"/>
  <c r="AW174" i="51"/>
  <c r="AV174" i="51"/>
  <c r="BB173" i="51"/>
  <c r="BA173" i="51"/>
  <c r="AZ173" i="51"/>
  <c r="AY173" i="51"/>
  <c r="AX173" i="51"/>
  <c r="AW173" i="51"/>
  <c r="AV173" i="51"/>
  <c r="AV172" i="51"/>
  <c r="BB171" i="51"/>
  <c r="BA171" i="51"/>
  <c r="AZ171" i="51"/>
  <c r="AY171" i="51"/>
  <c r="AX171" i="51"/>
  <c r="AW171" i="51"/>
  <c r="AV171" i="51"/>
  <c r="BB170" i="51"/>
  <c r="BA170" i="51"/>
  <c r="AZ170" i="51"/>
  <c r="AY170" i="51"/>
  <c r="AX170" i="51"/>
  <c r="AW170" i="51"/>
  <c r="AV170" i="51"/>
  <c r="BB169" i="51"/>
  <c r="BA169" i="51"/>
  <c r="AZ169" i="51"/>
  <c r="AY169" i="51"/>
  <c r="AX169" i="51"/>
  <c r="AW169" i="51"/>
  <c r="AV169" i="51"/>
  <c r="BB168" i="51"/>
  <c r="BA168" i="51"/>
  <c r="AZ168" i="51"/>
  <c r="AY168" i="51"/>
  <c r="AX168" i="51"/>
  <c r="AW168" i="51"/>
  <c r="AV168" i="51"/>
  <c r="BB167" i="51"/>
  <c r="BA167" i="51"/>
  <c r="AZ167" i="51"/>
  <c r="AY167" i="51"/>
  <c r="AX167" i="51"/>
  <c r="AW167" i="51"/>
  <c r="AV167" i="51"/>
  <c r="BB166" i="51"/>
  <c r="BA166" i="51"/>
  <c r="AZ166" i="51"/>
  <c r="AY166" i="51"/>
  <c r="AX166" i="51"/>
  <c r="AW166" i="51"/>
  <c r="AV166" i="51"/>
  <c r="BB165" i="51"/>
  <c r="BA165" i="51"/>
  <c r="AZ165" i="51"/>
  <c r="AY165" i="51"/>
  <c r="AX165" i="51"/>
  <c r="AW165" i="51"/>
  <c r="AV165" i="51"/>
  <c r="AV164" i="51"/>
  <c r="BB163" i="51"/>
  <c r="BA163" i="51"/>
  <c r="AZ163" i="51"/>
  <c r="AY163" i="51"/>
  <c r="AX163" i="51"/>
  <c r="AW163" i="51"/>
  <c r="AV163" i="51"/>
  <c r="BB162" i="51"/>
  <c r="BA162" i="51"/>
  <c r="AZ162" i="51"/>
  <c r="AY162" i="51"/>
  <c r="AX162" i="51"/>
  <c r="AW162" i="51"/>
  <c r="AV162" i="51"/>
  <c r="BB161" i="51"/>
  <c r="BA161" i="51"/>
  <c r="AZ161" i="51"/>
  <c r="AY161" i="51"/>
  <c r="AX161" i="51"/>
  <c r="AW161" i="51"/>
  <c r="AV161" i="51"/>
  <c r="BB160" i="51"/>
  <c r="BA160" i="51"/>
  <c r="AZ160" i="51"/>
  <c r="AY160" i="51"/>
  <c r="AX160" i="51"/>
  <c r="AW160" i="51"/>
  <c r="AV160" i="51"/>
  <c r="BB159" i="51"/>
  <c r="BA159" i="51"/>
  <c r="AZ159" i="51"/>
  <c r="AY159" i="51"/>
  <c r="AX159" i="51"/>
  <c r="AW159" i="51"/>
  <c r="AV159" i="51"/>
  <c r="BB158" i="51"/>
  <c r="BA158" i="51"/>
  <c r="AZ158" i="51"/>
  <c r="AY158" i="51"/>
  <c r="AX158" i="51"/>
  <c r="AW158" i="51"/>
  <c r="AV158" i="51"/>
  <c r="BB157" i="51"/>
  <c r="BA157" i="51"/>
  <c r="AZ157" i="51"/>
  <c r="AY157" i="51"/>
  <c r="AX157" i="51"/>
  <c r="AW157" i="51"/>
  <c r="AV157" i="51"/>
  <c r="AY154" i="51"/>
  <c r="AX154" i="51"/>
  <c r="AW154" i="51"/>
  <c r="AY153" i="51"/>
  <c r="AX153" i="51"/>
  <c r="AW153" i="51"/>
  <c r="AV153" i="51"/>
  <c r="AY152" i="51"/>
  <c r="AX152" i="51"/>
  <c r="AW152" i="51"/>
  <c r="AY151" i="51"/>
  <c r="AX151" i="51"/>
  <c r="AW151" i="51"/>
  <c r="BB149" i="51"/>
  <c r="BA149" i="51"/>
  <c r="AZ149" i="51"/>
  <c r="AY149" i="51"/>
  <c r="AX149" i="51"/>
  <c r="AW149" i="51"/>
  <c r="BB148" i="51"/>
  <c r="BA148" i="51"/>
  <c r="AZ148" i="51"/>
  <c r="AY148" i="51"/>
  <c r="AX148" i="51"/>
  <c r="AW148" i="51"/>
  <c r="BB147" i="51"/>
  <c r="BA147" i="51"/>
  <c r="AZ147" i="51"/>
  <c r="AY147" i="51"/>
  <c r="AX147" i="51"/>
  <c r="AW147" i="51"/>
  <c r="AY146" i="51"/>
  <c r="AX146" i="51"/>
  <c r="AW146" i="51"/>
  <c r="BB145" i="51"/>
  <c r="BA145" i="51"/>
  <c r="AZ145" i="51"/>
  <c r="AY145" i="51"/>
  <c r="AX145" i="51"/>
  <c r="AW145" i="51"/>
  <c r="BB144" i="51"/>
  <c r="BA144" i="51"/>
  <c r="AZ144" i="51"/>
  <c r="AY144" i="51"/>
  <c r="AX144" i="51"/>
  <c r="AW144" i="51"/>
  <c r="BB142" i="51"/>
  <c r="BA142" i="51"/>
  <c r="AZ142" i="51"/>
  <c r="AY142" i="51"/>
  <c r="AX142" i="51"/>
  <c r="AW142" i="51"/>
  <c r="BB141" i="51"/>
  <c r="BA141" i="51"/>
  <c r="AZ141" i="51"/>
  <c r="AY141" i="51"/>
  <c r="AX141" i="51"/>
  <c r="AW141" i="51"/>
  <c r="BB140" i="51"/>
  <c r="BA140" i="51"/>
  <c r="AZ140" i="51"/>
  <c r="AY140" i="51"/>
  <c r="AX140" i="51"/>
  <c r="AW140" i="51"/>
  <c r="BB139" i="51"/>
  <c r="BA139" i="51"/>
  <c r="AZ139" i="51"/>
  <c r="AY139" i="51"/>
  <c r="AX139" i="51"/>
  <c r="AW139" i="51"/>
  <c r="BB138" i="51"/>
  <c r="BA138" i="51"/>
  <c r="AZ138" i="51"/>
  <c r="AY138" i="51"/>
  <c r="AX138" i="51"/>
  <c r="AW138" i="51"/>
  <c r="BB136" i="51"/>
  <c r="BA136" i="51"/>
  <c r="AZ136" i="51"/>
  <c r="AY136" i="51"/>
  <c r="AX136" i="51"/>
  <c r="AW136" i="51"/>
  <c r="BB135" i="51"/>
  <c r="BA135" i="51"/>
  <c r="AZ135" i="51"/>
  <c r="AY135" i="51"/>
  <c r="AX135" i="51"/>
  <c r="AW135" i="51"/>
  <c r="BB134" i="51"/>
  <c r="BA134" i="51"/>
  <c r="AZ134" i="51"/>
  <c r="AY134" i="51"/>
  <c r="AX134" i="51"/>
  <c r="AW134" i="51"/>
  <c r="BB133" i="51"/>
  <c r="BA133" i="51"/>
  <c r="AZ133" i="51"/>
  <c r="AY133" i="51"/>
  <c r="AX133" i="51"/>
  <c r="AW133" i="51"/>
  <c r="BB132" i="51"/>
  <c r="BA132" i="51"/>
  <c r="AZ132" i="51"/>
  <c r="AY132" i="51"/>
  <c r="AX132" i="51"/>
  <c r="AW132" i="51"/>
  <c r="BB131" i="51"/>
  <c r="BA131" i="51"/>
  <c r="AZ131" i="51"/>
  <c r="AY131" i="51"/>
  <c r="AX131" i="51"/>
  <c r="AW131" i="51"/>
  <c r="BB130" i="51"/>
  <c r="BA130" i="51"/>
  <c r="AZ130" i="51"/>
  <c r="AY130" i="51"/>
  <c r="AX130" i="51"/>
  <c r="AW130" i="51"/>
  <c r="BB128" i="51"/>
  <c r="BA128" i="51"/>
  <c r="AZ128" i="51"/>
  <c r="AY128" i="51"/>
  <c r="AX128" i="51"/>
  <c r="AW128" i="51"/>
  <c r="BB127" i="51"/>
  <c r="BA127" i="51"/>
  <c r="AZ127" i="51"/>
  <c r="AY127" i="51"/>
  <c r="AX127" i="51"/>
  <c r="AW127" i="51"/>
  <c r="BB126" i="51"/>
  <c r="BA126" i="51"/>
  <c r="AZ126" i="51"/>
  <c r="AY126" i="51"/>
  <c r="AX126" i="51"/>
  <c r="AW126" i="51"/>
  <c r="BB125" i="51"/>
  <c r="BA125" i="51"/>
  <c r="AZ125" i="51"/>
  <c r="AY125" i="51"/>
  <c r="AX125" i="51"/>
  <c r="AW125" i="51"/>
  <c r="BB124" i="51"/>
  <c r="BA124" i="51"/>
  <c r="AZ124" i="51"/>
  <c r="AY124" i="51"/>
  <c r="AX124" i="51"/>
  <c r="AW124" i="51"/>
  <c r="BB123" i="51"/>
  <c r="BA123" i="51"/>
  <c r="AZ123" i="51"/>
  <c r="AY123" i="51"/>
  <c r="AX123" i="51"/>
  <c r="AW123" i="51"/>
  <c r="BB122" i="51"/>
  <c r="BA122" i="51"/>
  <c r="AZ122" i="51"/>
  <c r="AY122" i="51"/>
  <c r="AX122" i="51"/>
  <c r="AW122" i="51"/>
  <c r="AV122" i="51"/>
  <c r="Q6" i="50"/>
  <c r="Q8" i="50" s="1"/>
  <c r="G19" i="43"/>
  <c r="D21" i="31"/>
  <c r="AC34" i="54"/>
  <c r="AB34" i="54"/>
  <c r="AA34" i="54"/>
  <c r="Z34" i="54"/>
  <c r="Y34" i="54"/>
  <c r="X34" i="54"/>
  <c r="W34" i="54"/>
  <c r="V34" i="54"/>
  <c r="T34" i="53"/>
  <c r="S34" i="53"/>
  <c r="R34" i="53"/>
  <c r="Q34" i="53"/>
  <c r="P34" i="53"/>
  <c r="H19" i="13"/>
  <c r="Q12" i="50" l="1"/>
  <c r="P35" i="50" s="1"/>
  <c r="Q10" i="50"/>
  <c r="AQ189" i="51"/>
  <c r="AP189" i="51"/>
  <c r="AO189" i="51"/>
  <c r="AN189" i="51"/>
  <c r="AQ188" i="51"/>
  <c r="AP188" i="51"/>
  <c r="AO188" i="51"/>
  <c r="AN188" i="51"/>
  <c r="AQ187" i="51"/>
  <c r="AP187" i="51"/>
  <c r="AO187" i="51"/>
  <c r="AN187" i="51"/>
  <c r="AQ186" i="51"/>
  <c r="AP186" i="51"/>
  <c r="AO186" i="51"/>
  <c r="AN186" i="51"/>
  <c r="AN185" i="51"/>
  <c r="AT184" i="51"/>
  <c r="AS184" i="51"/>
  <c r="AR184" i="51"/>
  <c r="AQ184" i="51"/>
  <c r="AP184" i="51"/>
  <c r="AO184" i="51"/>
  <c r="AN184" i="51"/>
  <c r="AT183" i="51"/>
  <c r="AS183" i="51"/>
  <c r="AR183" i="51"/>
  <c r="AQ183" i="51"/>
  <c r="AP183" i="51"/>
  <c r="AO183" i="51"/>
  <c r="AN183" i="51"/>
  <c r="AT182" i="51"/>
  <c r="AS182" i="51"/>
  <c r="AR182" i="51"/>
  <c r="AQ182" i="51"/>
  <c r="AP182" i="51"/>
  <c r="AO182" i="51"/>
  <c r="AN182" i="51"/>
  <c r="AQ181" i="51"/>
  <c r="AP181" i="51"/>
  <c r="AO181" i="51"/>
  <c r="AT180" i="51"/>
  <c r="AS180" i="51"/>
  <c r="AR180" i="51"/>
  <c r="AQ180" i="51"/>
  <c r="AP180" i="51"/>
  <c r="AO180" i="51"/>
  <c r="AN180" i="51"/>
  <c r="AT179" i="51"/>
  <c r="AS179" i="51"/>
  <c r="AR179" i="51"/>
  <c r="AQ179" i="51"/>
  <c r="AP179" i="51"/>
  <c r="AO179" i="51"/>
  <c r="AN179" i="51"/>
  <c r="AN178" i="51"/>
  <c r="AT177" i="51"/>
  <c r="AS177" i="51"/>
  <c r="AR177" i="51"/>
  <c r="AQ177" i="51"/>
  <c r="AP177" i="51"/>
  <c r="AO177" i="51"/>
  <c r="AN177" i="51"/>
  <c r="AT176" i="51"/>
  <c r="AS176" i="51"/>
  <c r="AR176" i="51"/>
  <c r="AQ176" i="51"/>
  <c r="AP176" i="51"/>
  <c r="AO176" i="51"/>
  <c r="AN176" i="51"/>
  <c r="AT175" i="51"/>
  <c r="AS175" i="51"/>
  <c r="AR175" i="51"/>
  <c r="AQ175" i="51"/>
  <c r="AP175" i="51"/>
  <c r="AO175" i="51"/>
  <c r="AN175" i="51"/>
  <c r="AT174" i="51"/>
  <c r="AS174" i="51"/>
  <c r="AR174" i="51"/>
  <c r="AQ174" i="51"/>
  <c r="AP174" i="51"/>
  <c r="AO174" i="51"/>
  <c r="AN174" i="51"/>
  <c r="AT173" i="51"/>
  <c r="AS173" i="51"/>
  <c r="AR173" i="51"/>
  <c r="AQ173" i="51"/>
  <c r="AP173" i="51"/>
  <c r="AO173" i="51"/>
  <c r="AN173" i="51"/>
  <c r="AN172" i="51"/>
  <c r="AT171" i="51"/>
  <c r="AS171" i="51"/>
  <c r="AR171" i="51"/>
  <c r="AQ171" i="51"/>
  <c r="AP171" i="51"/>
  <c r="AO171" i="51"/>
  <c r="AN171" i="51"/>
  <c r="AT170" i="51"/>
  <c r="AS170" i="51"/>
  <c r="AR170" i="51"/>
  <c r="AQ170" i="51"/>
  <c r="AP170" i="51"/>
  <c r="AO170" i="51"/>
  <c r="AN170" i="51"/>
  <c r="AT169" i="51"/>
  <c r="AS169" i="51"/>
  <c r="AR169" i="51"/>
  <c r="AQ169" i="51"/>
  <c r="AP169" i="51"/>
  <c r="AO169" i="51"/>
  <c r="AN169" i="51"/>
  <c r="AT168" i="51"/>
  <c r="AS168" i="51"/>
  <c r="AR168" i="51"/>
  <c r="AQ168" i="51"/>
  <c r="AP168" i="51"/>
  <c r="AO168" i="51"/>
  <c r="AN168" i="51"/>
  <c r="AT167" i="51"/>
  <c r="AS167" i="51"/>
  <c r="AR167" i="51"/>
  <c r="AQ167" i="51"/>
  <c r="AP167" i="51"/>
  <c r="AO167" i="51"/>
  <c r="AN167" i="51"/>
  <c r="AT166" i="51"/>
  <c r="AS166" i="51"/>
  <c r="AR166" i="51"/>
  <c r="AQ166" i="51"/>
  <c r="AP166" i="51"/>
  <c r="AO166" i="51"/>
  <c r="AN166" i="51"/>
  <c r="AT165" i="51"/>
  <c r="AS165" i="51"/>
  <c r="AR165" i="51"/>
  <c r="AQ165" i="51"/>
  <c r="AP165" i="51"/>
  <c r="AO165" i="51"/>
  <c r="AN165" i="51"/>
  <c r="AN164" i="51"/>
  <c r="AT163" i="51"/>
  <c r="AS163" i="51"/>
  <c r="AR163" i="51"/>
  <c r="AQ163" i="51"/>
  <c r="AP163" i="51"/>
  <c r="AO163" i="51"/>
  <c r="AN163" i="51"/>
  <c r="AT162" i="51"/>
  <c r="AS162" i="51"/>
  <c r="AR162" i="51"/>
  <c r="AQ162" i="51"/>
  <c r="AP162" i="51"/>
  <c r="AO162" i="51"/>
  <c r="AN162" i="51"/>
  <c r="AT161" i="51"/>
  <c r="AS161" i="51"/>
  <c r="AR161" i="51"/>
  <c r="AQ161" i="51"/>
  <c r="AP161" i="51"/>
  <c r="AO161" i="51"/>
  <c r="AN161" i="51"/>
  <c r="AT160" i="51"/>
  <c r="AS160" i="51"/>
  <c r="AR160" i="51"/>
  <c r="AQ160" i="51"/>
  <c r="AP160" i="51"/>
  <c r="AO160" i="51"/>
  <c r="AN160" i="51"/>
  <c r="AT159" i="51"/>
  <c r="AS159" i="51"/>
  <c r="AR159" i="51"/>
  <c r="AQ159" i="51"/>
  <c r="AP159" i="51"/>
  <c r="AO159" i="51"/>
  <c r="AN159" i="51"/>
  <c r="AT158" i="51"/>
  <c r="AS158" i="51"/>
  <c r="AR158" i="51"/>
  <c r="AQ158" i="51"/>
  <c r="AP158" i="51"/>
  <c r="AO158" i="51"/>
  <c r="AN158" i="51"/>
  <c r="AT157" i="51"/>
  <c r="AS157" i="51"/>
  <c r="AR157" i="51"/>
  <c r="AQ157" i="51"/>
  <c r="AP157" i="51"/>
  <c r="AO157" i="51"/>
  <c r="AN157" i="51"/>
  <c r="AQ154" i="51"/>
  <c r="AP154" i="51"/>
  <c r="AO154" i="51"/>
  <c r="AQ153" i="51"/>
  <c r="AP153" i="51"/>
  <c r="AO153" i="51"/>
  <c r="AN153" i="51"/>
  <c r="AQ152" i="51"/>
  <c r="AP152" i="51"/>
  <c r="AO152" i="51"/>
  <c r="AQ151" i="51"/>
  <c r="AP151" i="51"/>
  <c r="AO151" i="51"/>
  <c r="AT149" i="51"/>
  <c r="AS149" i="51"/>
  <c r="AR149" i="51"/>
  <c r="AQ149" i="51"/>
  <c r="AP149" i="51"/>
  <c r="AO149" i="51"/>
  <c r="AT148" i="51"/>
  <c r="AS148" i="51"/>
  <c r="AR148" i="51"/>
  <c r="AQ148" i="51"/>
  <c r="AP148" i="51"/>
  <c r="AO148" i="51"/>
  <c r="AT147" i="51"/>
  <c r="AS147" i="51"/>
  <c r="AR147" i="51"/>
  <c r="AQ147" i="51"/>
  <c r="AP147" i="51"/>
  <c r="AO147" i="51"/>
  <c r="AQ146" i="51"/>
  <c r="AP146" i="51"/>
  <c r="AO146" i="51"/>
  <c r="AT145" i="51"/>
  <c r="AS145" i="51"/>
  <c r="AR145" i="51"/>
  <c r="AQ145" i="51"/>
  <c r="AP145" i="51"/>
  <c r="AO145" i="51"/>
  <c r="AT144" i="51"/>
  <c r="AS144" i="51"/>
  <c r="AR144" i="51"/>
  <c r="AQ144" i="51"/>
  <c r="AP144" i="51"/>
  <c r="AO144" i="51"/>
  <c r="AT142" i="51"/>
  <c r="AS142" i="51"/>
  <c r="AR142" i="51"/>
  <c r="AQ142" i="51"/>
  <c r="AP142" i="51"/>
  <c r="AO142" i="51"/>
  <c r="AT141" i="51"/>
  <c r="AS141" i="51"/>
  <c r="AR141" i="51"/>
  <c r="AQ141" i="51"/>
  <c r="AP141" i="51"/>
  <c r="AO141" i="51"/>
  <c r="AT140" i="51"/>
  <c r="AS140" i="51"/>
  <c r="AR140" i="51"/>
  <c r="AQ140" i="51"/>
  <c r="AP140" i="51"/>
  <c r="AO140" i="51"/>
  <c r="AT139" i="51"/>
  <c r="AS139" i="51"/>
  <c r="AR139" i="51"/>
  <c r="AQ139" i="51"/>
  <c r="AP139" i="51"/>
  <c r="AO139" i="51"/>
  <c r="AT138" i="51"/>
  <c r="AS138" i="51"/>
  <c r="AR138" i="51"/>
  <c r="AQ138" i="51"/>
  <c r="AP138" i="51"/>
  <c r="AO138" i="51"/>
  <c r="AT136" i="51"/>
  <c r="AS136" i="51"/>
  <c r="AR136" i="51"/>
  <c r="AQ136" i="51"/>
  <c r="AP136" i="51"/>
  <c r="AO136" i="51"/>
  <c r="AT135" i="51"/>
  <c r="AS135" i="51"/>
  <c r="AR135" i="51"/>
  <c r="AQ135" i="51"/>
  <c r="AP135" i="51"/>
  <c r="AO135" i="51"/>
  <c r="AT134" i="51"/>
  <c r="AS134" i="51"/>
  <c r="AR134" i="51"/>
  <c r="AQ134" i="51"/>
  <c r="AP134" i="51"/>
  <c r="AO134" i="51"/>
  <c r="AT133" i="51"/>
  <c r="AS133" i="51"/>
  <c r="AR133" i="51"/>
  <c r="AQ133" i="51"/>
  <c r="AP133" i="51"/>
  <c r="AO133" i="51"/>
  <c r="AT132" i="51"/>
  <c r="AS132" i="51"/>
  <c r="AR132" i="51"/>
  <c r="AQ132" i="51"/>
  <c r="AP132" i="51"/>
  <c r="AO132" i="51"/>
  <c r="AT131" i="51"/>
  <c r="AS131" i="51"/>
  <c r="AR131" i="51"/>
  <c r="AQ131" i="51"/>
  <c r="AP131" i="51"/>
  <c r="AO131" i="51"/>
  <c r="AT130" i="51"/>
  <c r="AS130" i="51"/>
  <c r="AR130" i="51"/>
  <c r="AQ130" i="51"/>
  <c r="AP130" i="51"/>
  <c r="AO130" i="51"/>
  <c r="AT128" i="51"/>
  <c r="AS128" i="51"/>
  <c r="AR128" i="51"/>
  <c r="AQ128" i="51"/>
  <c r="AP128" i="51"/>
  <c r="AO128" i="51"/>
  <c r="AT127" i="51"/>
  <c r="AS127" i="51"/>
  <c r="AR127" i="51"/>
  <c r="AQ127" i="51"/>
  <c r="AP127" i="51"/>
  <c r="AO127" i="51"/>
  <c r="AT126" i="51"/>
  <c r="AS126" i="51"/>
  <c r="AR126" i="51"/>
  <c r="AQ126" i="51"/>
  <c r="AP126" i="51"/>
  <c r="AO126" i="51"/>
  <c r="AT125" i="51"/>
  <c r="AS125" i="51"/>
  <c r="AR125" i="51"/>
  <c r="AQ125" i="51"/>
  <c r="AP125" i="51"/>
  <c r="AO125" i="51"/>
  <c r="AT124" i="51"/>
  <c r="AS124" i="51"/>
  <c r="AR124" i="51"/>
  <c r="AQ124" i="51"/>
  <c r="AP124" i="51"/>
  <c r="AO124" i="51"/>
  <c r="AT123" i="51"/>
  <c r="AS123" i="51"/>
  <c r="AR123" i="51"/>
  <c r="AQ123" i="51"/>
  <c r="AP123" i="51"/>
  <c r="AO123" i="51"/>
  <c r="AT122" i="51"/>
  <c r="AS122" i="51"/>
  <c r="AR122" i="51"/>
  <c r="AQ122" i="51"/>
  <c r="AP122" i="51"/>
  <c r="AO122" i="51"/>
  <c r="AN122" i="51"/>
  <c r="P6" i="50"/>
  <c r="P8" i="50" s="1"/>
  <c r="P12" i="50" l="1"/>
  <c r="O35" i="50" s="1"/>
  <c r="P10" i="50"/>
  <c r="T19" i="14"/>
  <c r="S19" i="14"/>
  <c r="R19" i="14"/>
  <c r="Q19" i="14"/>
  <c r="K19" i="14"/>
  <c r="J19" i="14"/>
  <c r="I19" i="14"/>
  <c r="H19" i="14"/>
  <c r="G19" i="14"/>
  <c r="F19" i="14"/>
  <c r="E19" i="14"/>
  <c r="T19" i="43"/>
  <c r="S19" i="43"/>
  <c r="R19" i="43"/>
  <c r="Q19" i="43"/>
  <c r="K19" i="43"/>
  <c r="J19" i="43"/>
  <c r="I19" i="43"/>
  <c r="H19" i="43"/>
  <c r="F19" i="43"/>
  <c r="E19" i="43"/>
  <c r="D19" i="43"/>
  <c r="U19" i="9"/>
  <c r="T19" i="9"/>
  <c r="S19" i="9"/>
  <c r="R19" i="9"/>
  <c r="Q19" i="9"/>
  <c r="K19" i="9"/>
  <c r="J19" i="9"/>
  <c r="I19" i="9"/>
  <c r="H19" i="9"/>
  <c r="G19" i="9"/>
  <c r="F19" i="9"/>
  <c r="E19" i="9"/>
  <c r="D19" i="9"/>
  <c r="U19" i="15"/>
  <c r="T19" i="15"/>
  <c r="S19" i="15"/>
  <c r="R19" i="15"/>
  <c r="Q19" i="15"/>
  <c r="K19" i="15"/>
  <c r="J19" i="15"/>
  <c r="I19" i="15"/>
  <c r="H19" i="15"/>
  <c r="G19" i="15"/>
  <c r="F19" i="15"/>
  <c r="E19" i="15"/>
  <c r="D19" i="15"/>
  <c r="T19" i="42"/>
  <c r="S19" i="42"/>
  <c r="R19" i="42"/>
  <c r="Q19" i="42"/>
  <c r="K19" i="42"/>
  <c r="J19" i="42"/>
  <c r="I19" i="42"/>
  <c r="H19" i="42"/>
  <c r="G19" i="42"/>
  <c r="F19" i="42"/>
  <c r="E19" i="42"/>
  <c r="D19" i="42"/>
  <c r="U19" i="41"/>
  <c r="T19" i="41"/>
  <c r="S19" i="41"/>
  <c r="R19" i="41"/>
  <c r="Q19" i="41"/>
  <c r="J19" i="41"/>
  <c r="I19" i="41"/>
  <c r="H19" i="41"/>
  <c r="G19" i="41"/>
  <c r="F19" i="41"/>
  <c r="E19" i="41"/>
  <c r="D19" i="41"/>
  <c r="U19" i="8"/>
  <c r="T19" i="8"/>
  <c r="S19" i="8"/>
  <c r="R19" i="8"/>
  <c r="Q19" i="8"/>
  <c r="K19" i="8"/>
  <c r="J19" i="8"/>
  <c r="I19" i="8"/>
  <c r="H19" i="8"/>
  <c r="G19" i="8"/>
  <c r="F19" i="8"/>
  <c r="E19" i="8"/>
  <c r="D19" i="8"/>
  <c r="U19" i="40"/>
  <c r="T19" i="40"/>
  <c r="S19" i="40"/>
  <c r="R19" i="40"/>
  <c r="Q19" i="40"/>
  <c r="K19" i="40"/>
  <c r="J19" i="40"/>
  <c r="I19" i="40"/>
  <c r="H19" i="40"/>
  <c r="G19" i="40"/>
  <c r="F19" i="40"/>
  <c r="E19" i="40"/>
  <c r="D19" i="40"/>
  <c r="U19" i="1"/>
  <c r="T19" i="1"/>
  <c r="S19" i="1"/>
  <c r="R19" i="1"/>
  <c r="Q19" i="1"/>
  <c r="K19" i="1"/>
  <c r="J19" i="1"/>
  <c r="I19" i="1"/>
  <c r="H19" i="1"/>
  <c r="G19" i="1"/>
  <c r="F19" i="1"/>
  <c r="E19" i="1"/>
  <c r="D19" i="1"/>
  <c r="T19" i="39"/>
  <c r="S19" i="39"/>
  <c r="R19" i="39"/>
  <c r="Q19" i="39"/>
  <c r="K19" i="39"/>
  <c r="J19" i="39"/>
  <c r="I19" i="39"/>
  <c r="H19" i="39"/>
  <c r="G19" i="39"/>
  <c r="F19" i="39"/>
  <c r="E19" i="39"/>
  <c r="U19" i="16"/>
  <c r="T19" i="16"/>
  <c r="S19" i="16"/>
  <c r="R19" i="16"/>
  <c r="Q19" i="16"/>
  <c r="K19" i="16"/>
  <c r="J19" i="16"/>
  <c r="I19" i="16"/>
  <c r="H19" i="16"/>
  <c r="G19" i="16"/>
  <c r="F19" i="16"/>
  <c r="E19" i="16"/>
  <c r="D19" i="16"/>
  <c r="U19" i="7"/>
  <c r="T19" i="7"/>
  <c r="S19" i="7"/>
  <c r="R19" i="7"/>
  <c r="Q19" i="7"/>
  <c r="K19" i="7"/>
  <c r="J19" i="7"/>
  <c r="I19" i="7"/>
  <c r="H19" i="7"/>
  <c r="G19" i="7"/>
  <c r="F19" i="7"/>
  <c r="E19" i="7"/>
  <c r="D19" i="7"/>
  <c r="U19" i="38"/>
  <c r="T19" i="38"/>
  <c r="S19" i="38"/>
  <c r="R19" i="38"/>
  <c r="Q19" i="38"/>
  <c r="K19" i="38"/>
  <c r="J19" i="38"/>
  <c r="I19" i="38"/>
  <c r="H19" i="38"/>
  <c r="G19" i="38"/>
  <c r="F19" i="38"/>
  <c r="E19" i="38"/>
  <c r="D19" i="38"/>
  <c r="U19" i="6"/>
  <c r="T19" i="6"/>
  <c r="S19" i="6"/>
  <c r="R19" i="6"/>
  <c r="Q19" i="6"/>
  <c r="K19" i="6"/>
  <c r="J19" i="6"/>
  <c r="H19" i="6"/>
  <c r="G19" i="6"/>
  <c r="F19" i="6"/>
  <c r="E19" i="6"/>
  <c r="D19" i="6"/>
  <c r="T19" i="35"/>
  <c r="S19" i="35"/>
  <c r="R19" i="35"/>
  <c r="Q19" i="35"/>
  <c r="K19" i="35"/>
  <c r="J19" i="35"/>
  <c r="I19" i="35"/>
  <c r="H19" i="35"/>
  <c r="G19" i="35"/>
  <c r="F19" i="35"/>
  <c r="E19" i="35"/>
  <c r="D19" i="35"/>
  <c r="U19" i="34"/>
  <c r="T19" i="34"/>
  <c r="S19" i="34"/>
  <c r="R19" i="34"/>
  <c r="Q19" i="34"/>
  <c r="K19" i="34"/>
  <c r="J19" i="34"/>
  <c r="I19" i="34"/>
  <c r="H19" i="34"/>
  <c r="G19" i="34"/>
  <c r="F19" i="34"/>
  <c r="E19" i="34"/>
  <c r="D19" i="34"/>
  <c r="U19" i="32"/>
  <c r="T19" i="32"/>
  <c r="S19" i="32"/>
  <c r="R19" i="32"/>
  <c r="Q19" i="32"/>
  <c r="K19" i="32"/>
  <c r="J19" i="32"/>
  <c r="H19" i="32"/>
  <c r="G19" i="32"/>
  <c r="F19" i="32"/>
  <c r="E19" i="32"/>
  <c r="D19" i="32"/>
  <c r="U21" i="31"/>
  <c r="T21" i="31"/>
  <c r="S21" i="31"/>
  <c r="R21" i="31"/>
  <c r="Q21" i="31"/>
  <c r="K21" i="31"/>
  <c r="J21" i="31"/>
  <c r="I21" i="31"/>
  <c r="H21" i="31"/>
  <c r="G21" i="31"/>
  <c r="F21" i="31"/>
  <c r="E21" i="31"/>
  <c r="U19" i="11"/>
  <c r="T19" i="11"/>
  <c r="S19" i="11"/>
  <c r="R19" i="11"/>
  <c r="Q19" i="11"/>
  <c r="K19" i="11"/>
  <c r="J19" i="11"/>
  <c r="I19" i="11"/>
  <c r="H19" i="11"/>
  <c r="G19" i="11"/>
  <c r="F19" i="11"/>
  <c r="E19" i="11"/>
  <c r="D19" i="11"/>
  <c r="U19" i="17"/>
  <c r="T19" i="17"/>
  <c r="S19" i="17"/>
  <c r="R19" i="17"/>
  <c r="K19" i="17"/>
  <c r="J19" i="17"/>
  <c r="I19" i="17"/>
  <c r="G19" i="17"/>
  <c r="F19" i="17"/>
  <c r="E19" i="17"/>
  <c r="D19" i="17"/>
  <c r="U19" i="12"/>
  <c r="T19" i="12"/>
  <c r="S19" i="12"/>
  <c r="R19" i="12"/>
  <c r="Q19" i="12"/>
  <c r="K19" i="12"/>
  <c r="J19" i="12"/>
  <c r="I19" i="12"/>
  <c r="H19" i="12"/>
  <c r="G19" i="12"/>
  <c r="F19" i="12"/>
  <c r="E19" i="12"/>
  <c r="D19" i="12"/>
  <c r="T19" i="13"/>
  <c r="R19" i="13"/>
  <c r="Q19" i="13"/>
  <c r="P19" i="13"/>
  <c r="U19" i="13"/>
  <c r="K19" i="13"/>
  <c r="I19" i="13"/>
  <c r="G19" i="13"/>
  <c r="F19" i="13"/>
  <c r="E19" i="13"/>
  <c r="D19" i="13"/>
  <c r="V19" i="3"/>
  <c r="U19" i="3"/>
  <c r="T19" i="3"/>
  <c r="S19" i="3"/>
  <c r="R19" i="3"/>
  <c r="L19" i="3"/>
  <c r="K19" i="3"/>
  <c r="I19" i="3"/>
  <c r="H19" i="3"/>
  <c r="G19" i="3"/>
  <c r="F19" i="3"/>
  <c r="E19" i="3"/>
  <c r="U19" i="14"/>
  <c r="U19" i="43"/>
  <c r="U19" i="42"/>
  <c r="U19" i="39"/>
  <c r="U19" i="35"/>
  <c r="M34" i="53"/>
  <c r="L34" i="53"/>
  <c r="K34" i="53"/>
  <c r="J34" i="53"/>
  <c r="I34" i="53"/>
  <c r="S34" i="54"/>
  <c r="R34" i="54"/>
  <c r="Q34" i="54"/>
  <c r="P34" i="54"/>
  <c r="O34" i="54"/>
  <c r="N34" i="54"/>
  <c r="M34" i="54"/>
  <c r="L34" i="54"/>
  <c r="I34" i="54"/>
  <c r="H34" i="54"/>
  <c r="G34" i="54"/>
  <c r="F34" i="54"/>
  <c r="E34" i="54"/>
  <c r="D34" i="54"/>
  <c r="C34" i="54"/>
  <c r="B34" i="54"/>
  <c r="F34" i="53"/>
  <c r="E34" i="53"/>
  <c r="D34" i="53"/>
  <c r="C34" i="53"/>
  <c r="B34" i="53"/>
  <c r="E14" i="52" l="1"/>
  <c r="E11" i="52"/>
  <c r="E8" i="52"/>
  <c r="E5" i="52"/>
  <c r="D14" i="52"/>
  <c r="D11" i="52"/>
  <c r="D8" i="52"/>
  <c r="D5" i="52"/>
  <c r="D13" i="52"/>
  <c r="D10" i="52"/>
  <c r="D7" i="52"/>
  <c r="D4" i="52"/>
  <c r="C13" i="52"/>
  <c r="C10" i="52"/>
  <c r="C7" i="52"/>
  <c r="C4" i="52"/>
  <c r="AA146" i="51" l="1"/>
  <c r="Z146" i="51"/>
  <c r="Y146" i="51"/>
  <c r="AI181" i="51"/>
  <c r="AH181" i="51"/>
  <c r="AG181" i="51"/>
  <c r="AI146" i="51"/>
  <c r="AH146" i="51"/>
  <c r="AG146" i="51"/>
  <c r="AI189" i="51"/>
  <c r="AH189" i="51"/>
  <c r="AG189" i="51"/>
  <c r="AF189" i="51"/>
  <c r="AI188" i="51"/>
  <c r="AH188" i="51"/>
  <c r="AG188" i="51"/>
  <c r="AF188" i="51"/>
  <c r="AI187" i="51"/>
  <c r="AH187" i="51"/>
  <c r="AG187" i="51"/>
  <c r="AF187" i="51"/>
  <c r="AI186" i="51"/>
  <c r="AH186" i="51"/>
  <c r="AG186" i="51"/>
  <c r="AF186" i="51"/>
  <c r="AF185" i="51"/>
  <c r="AL184" i="51"/>
  <c r="AK184" i="51"/>
  <c r="AJ184" i="51"/>
  <c r="AI184" i="51"/>
  <c r="AH184" i="51"/>
  <c r="AG184" i="51"/>
  <c r="AF184" i="51"/>
  <c r="AL183" i="51"/>
  <c r="AK183" i="51"/>
  <c r="AJ183" i="51"/>
  <c r="AI183" i="51"/>
  <c r="AH183" i="51"/>
  <c r="AG183" i="51"/>
  <c r="AF183" i="51"/>
  <c r="AL182" i="51"/>
  <c r="AK182" i="51"/>
  <c r="AJ182" i="51"/>
  <c r="AI182" i="51"/>
  <c r="AH182" i="51"/>
  <c r="AG182" i="51"/>
  <c r="AF182" i="51"/>
  <c r="AL180" i="51"/>
  <c r="AK180" i="51"/>
  <c r="AJ180" i="51"/>
  <c r="AI180" i="51"/>
  <c r="AH180" i="51"/>
  <c r="AG180" i="51"/>
  <c r="AF180" i="51"/>
  <c r="AL179" i="51"/>
  <c r="AK179" i="51"/>
  <c r="AJ179" i="51"/>
  <c r="AI179" i="51"/>
  <c r="AH179" i="51"/>
  <c r="AG179" i="51"/>
  <c r="AF179" i="51"/>
  <c r="AF178" i="51"/>
  <c r="AL177" i="51"/>
  <c r="AK177" i="51"/>
  <c r="AJ177" i="51"/>
  <c r="AI177" i="51"/>
  <c r="AH177" i="51"/>
  <c r="AG177" i="51"/>
  <c r="AF177" i="51"/>
  <c r="AL176" i="51"/>
  <c r="AK176" i="51"/>
  <c r="AJ176" i="51"/>
  <c r="AI176" i="51"/>
  <c r="AH176" i="51"/>
  <c r="AG176" i="51"/>
  <c r="AF176" i="51"/>
  <c r="AL175" i="51"/>
  <c r="AK175" i="51"/>
  <c r="AJ175" i="51"/>
  <c r="AI175" i="51"/>
  <c r="AH175" i="51"/>
  <c r="AG175" i="51"/>
  <c r="AF175" i="51"/>
  <c r="AL174" i="51"/>
  <c r="AK174" i="51"/>
  <c r="AJ174" i="51"/>
  <c r="AI174" i="51"/>
  <c r="AH174" i="51"/>
  <c r="AG174" i="51"/>
  <c r="AF174" i="51"/>
  <c r="AL173" i="51"/>
  <c r="AK173" i="51"/>
  <c r="AJ173" i="51"/>
  <c r="AI173" i="51"/>
  <c r="AH173" i="51"/>
  <c r="AG173" i="51"/>
  <c r="AF173" i="51"/>
  <c r="AF172" i="51"/>
  <c r="AL171" i="51"/>
  <c r="AK171" i="51"/>
  <c r="AJ171" i="51"/>
  <c r="AI171" i="51"/>
  <c r="AH171" i="51"/>
  <c r="AG171" i="51"/>
  <c r="AF171" i="51"/>
  <c r="AL170" i="51"/>
  <c r="AK170" i="51"/>
  <c r="AJ170" i="51"/>
  <c r="AI170" i="51"/>
  <c r="AH170" i="51"/>
  <c r="AG170" i="51"/>
  <c r="AF170" i="51"/>
  <c r="AL169" i="51"/>
  <c r="AK169" i="51"/>
  <c r="AJ169" i="51"/>
  <c r="AI169" i="51"/>
  <c r="AH169" i="51"/>
  <c r="AG169" i="51"/>
  <c r="AF169" i="51"/>
  <c r="AL168" i="51"/>
  <c r="AK168" i="51"/>
  <c r="AJ168" i="51"/>
  <c r="AI168" i="51"/>
  <c r="AH168" i="51"/>
  <c r="AG168" i="51"/>
  <c r="AF168" i="51"/>
  <c r="AL167" i="51"/>
  <c r="AK167" i="51"/>
  <c r="AJ167" i="51"/>
  <c r="AI167" i="51"/>
  <c r="AH167" i="51"/>
  <c r="AG167" i="51"/>
  <c r="AF167" i="51"/>
  <c r="AL166" i="51"/>
  <c r="AK166" i="51"/>
  <c r="AJ166" i="51"/>
  <c r="AI166" i="51"/>
  <c r="AH166" i="51"/>
  <c r="AG166" i="51"/>
  <c r="AF166" i="51"/>
  <c r="AL165" i="51"/>
  <c r="AK165" i="51"/>
  <c r="AJ165" i="51"/>
  <c r="AI165" i="51"/>
  <c r="AH165" i="51"/>
  <c r="AG165" i="51"/>
  <c r="AF165" i="51"/>
  <c r="AF164" i="51"/>
  <c r="AL163" i="51"/>
  <c r="AK163" i="51"/>
  <c r="AJ163" i="51"/>
  <c r="AI163" i="51"/>
  <c r="AH163" i="51"/>
  <c r="AG163" i="51"/>
  <c r="AF163" i="51"/>
  <c r="AL162" i="51"/>
  <c r="AK162" i="51"/>
  <c r="AJ162" i="51"/>
  <c r="AI162" i="51"/>
  <c r="AH162" i="51"/>
  <c r="AG162" i="51"/>
  <c r="AF162" i="51"/>
  <c r="AL161" i="51"/>
  <c r="AK161" i="51"/>
  <c r="AJ161" i="51"/>
  <c r="AI161" i="51"/>
  <c r="AH161" i="51"/>
  <c r="AG161" i="51"/>
  <c r="AF161" i="51"/>
  <c r="AL160" i="51"/>
  <c r="AK160" i="51"/>
  <c r="AJ160" i="51"/>
  <c r="AI160" i="51"/>
  <c r="AH160" i="51"/>
  <c r="AG160" i="51"/>
  <c r="AF160" i="51"/>
  <c r="AL159" i="51"/>
  <c r="AK159" i="51"/>
  <c r="AJ159" i="51"/>
  <c r="AI159" i="51"/>
  <c r="AH159" i="51"/>
  <c r="AG159" i="51"/>
  <c r="AF159" i="51"/>
  <c r="AL158" i="51"/>
  <c r="AK158" i="51"/>
  <c r="AJ158" i="51"/>
  <c r="AI158" i="51"/>
  <c r="AH158" i="51"/>
  <c r="AG158" i="51"/>
  <c r="AF158" i="51"/>
  <c r="AL157" i="51"/>
  <c r="AK157" i="51"/>
  <c r="AJ157" i="51"/>
  <c r="AI157" i="51"/>
  <c r="AH157" i="51"/>
  <c r="AG157" i="51"/>
  <c r="AF157" i="51"/>
  <c r="AI154" i="51"/>
  <c r="AH154" i="51"/>
  <c r="AG154" i="51"/>
  <c r="AI153" i="51"/>
  <c r="AH153" i="51"/>
  <c r="AG153" i="51"/>
  <c r="AF153" i="51"/>
  <c r="AI152" i="51"/>
  <c r="AH152" i="51"/>
  <c r="AG152" i="51"/>
  <c r="AI151" i="51"/>
  <c r="AH151" i="51"/>
  <c r="AG151" i="51"/>
  <c r="AL149" i="51"/>
  <c r="AK149" i="51"/>
  <c r="AJ149" i="51"/>
  <c r="AI149" i="51"/>
  <c r="AH149" i="51"/>
  <c r="AG149" i="51"/>
  <c r="AL148" i="51"/>
  <c r="AK148" i="51"/>
  <c r="AJ148" i="51"/>
  <c r="AI148" i="51"/>
  <c r="AH148" i="51"/>
  <c r="AG148" i="51"/>
  <c r="AL147" i="51"/>
  <c r="AK147" i="51"/>
  <c r="AJ147" i="51"/>
  <c r="AI147" i="51"/>
  <c r="AH147" i="51"/>
  <c r="AG147" i="51"/>
  <c r="AL145" i="51"/>
  <c r="AK145" i="51"/>
  <c r="AJ145" i="51"/>
  <c r="AI145" i="51"/>
  <c r="AH145" i="51"/>
  <c r="AG145" i="51"/>
  <c r="AL144" i="51"/>
  <c r="AK144" i="51"/>
  <c r="AJ144" i="51"/>
  <c r="AI144" i="51"/>
  <c r="AH144" i="51"/>
  <c r="AG144" i="51"/>
  <c r="AL142" i="51"/>
  <c r="AK142" i="51"/>
  <c r="AJ142" i="51"/>
  <c r="AI142" i="51"/>
  <c r="AH142" i="51"/>
  <c r="AG142" i="51"/>
  <c r="AL141" i="51"/>
  <c r="AK141" i="51"/>
  <c r="AJ141" i="51"/>
  <c r="AI141" i="51"/>
  <c r="AH141" i="51"/>
  <c r="AG141" i="51"/>
  <c r="AL140" i="51"/>
  <c r="AK140" i="51"/>
  <c r="AJ140" i="51"/>
  <c r="AI140" i="51"/>
  <c r="AH140" i="51"/>
  <c r="AG140" i="51"/>
  <c r="AL139" i="51"/>
  <c r="AK139" i="51"/>
  <c r="AJ139" i="51"/>
  <c r="AI139" i="51"/>
  <c r="AH139" i="51"/>
  <c r="AG139" i="51"/>
  <c r="AL138" i="51"/>
  <c r="AK138" i="51"/>
  <c r="AJ138" i="51"/>
  <c r="AI138" i="51"/>
  <c r="AH138" i="51"/>
  <c r="AG138" i="51"/>
  <c r="AL136" i="51"/>
  <c r="AK136" i="51"/>
  <c r="AJ136" i="51"/>
  <c r="AI136" i="51"/>
  <c r="AH136" i="51"/>
  <c r="AG136" i="51"/>
  <c r="AL135" i="51"/>
  <c r="AK135" i="51"/>
  <c r="AJ135" i="51"/>
  <c r="AI135" i="51"/>
  <c r="AH135" i="51"/>
  <c r="AG135" i="51"/>
  <c r="AL134" i="51"/>
  <c r="AK134" i="51"/>
  <c r="AJ134" i="51"/>
  <c r="AI134" i="51"/>
  <c r="AH134" i="51"/>
  <c r="AG134" i="51"/>
  <c r="AL133" i="51"/>
  <c r="AK133" i="51"/>
  <c r="AJ133" i="51"/>
  <c r="AI133" i="51"/>
  <c r="AH133" i="51"/>
  <c r="AG133" i="51"/>
  <c r="AL132" i="51"/>
  <c r="AK132" i="51"/>
  <c r="AJ132" i="51"/>
  <c r="AI132" i="51"/>
  <c r="AH132" i="51"/>
  <c r="AG132" i="51"/>
  <c r="AL131" i="51"/>
  <c r="AK131" i="51"/>
  <c r="AJ131" i="51"/>
  <c r="AI131" i="51"/>
  <c r="AH131" i="51"/>
  <c r="AG131" i="51"/>
  <c r="AL130" i="51"/>
  <c r="AK130" i="51"/>
  <c r="AJ130" i="51"/>
  <c r="AI130" i="51"/>
  <c r="AH130" i="51"/>
  <c r="AG130" i="51"/>
  <c r="AL128" i="51"/>
  <c r="AK128" i="51"/>
  <c r="AJ128" i="51"/>
  <c r="AI128" i="51"/>
  <c r="AH128" i="51"/>
  <c r="AG128" i="51"/>
  <c r="AL127" i="51"/>
  <c r="AK127" i="51"/>
  <c r="AJ127" i="51"/>
  <c r="AI127" i="51"/>
  <c r="AH127" i="51"/>
  <c r="AG127" i="51"/>
  <c r="AL126" i="51"/>
  <c r="AK126" i="51"/>
  <c r="AJ126" i="51"/>
  <c r="AI126" i="51"/>
  <c r="AH126" i="51"/>
  <c r="AG126" i="51"/>
  <c r="AL125" i="51"/>
  <c r="AK125" i="51"/>
  <c r="AJ125" i="51"/>
  <c r="AI125" i="51"/>
  <c r="AH125" i="51"/>
  <c r="AG125" i="51"/>
  <c r="AL124" i="51"/>
  <c r="AK124" i="51"/>
  <c r="AJ124" i="51"/>
  <c r="AI124" i="51"/>
  <c r="AH124" i="51"/>
  <c r="AG124" i="51"/>
  <c r="AL123" i="51"/>
  <c r="AK123" i="51"/>
  <c r="AJ123" i="51"/>
  <c r="AI123" i="51"/>
  <c r="AH123" i="51"/>
  <c r="AG123" i="51"/>
  <c r="AL122" i="51"/>
  <c r="AK122" i="51"/>
  <c r="AJ122" i="51"/>
  <c r="AI122" i="51"/>
  <c r="AH122" i="51"/>
  <c r="AG122" i="51"/>
  <c r="AF122" i="51"/>
  <c r="O6" i="50"/>
  <c r="O8" i="50" s="1"/>
  <c r="O12" i="50" s="1"/>
  <c r="N35" i="50" s="1"/>
  <c r="O10" i="50" l="1"/>
  <c r="X189" i="51" l="1"/>
  <c r="X188" i="51"/>
  <c r="X187" i="51"/>
  <c r="X186" i="51"/>
  <c r="X185" i="51"/>
  <c r="X184" i="51"/>
  <c r="X183" i="51"/>
  <c r="X182" i="51"/>
  <c r="X180" i="51"/>
  <c r="X179" i="51"/>
  <c r="X178" i="51"/>
  <c r="X177" i="51"/>
  <c r="X176" i="51"/>
  <c r="X175" i="51"/>
  <c r="X174" i="51"/>
  <c r="X173" i="51"/>
  <c r="X172" i="51"/>
  <c r="X171" i="51"/>
  <c r="X170" i="51"/>
  <c r="X169" i="51"/>
  <c r="X168" i="51"/>
  <c r="X167" i="51"/>
  <c r="X166" i="51"/>
  <c r="X165" i="51"/>
  <c r="X164" i="51"/>
  <c r="X163" i="51"/>
  <c r="X162" i="51"/>
  <c r="X161" i="51"/>
  <c r="X160" i="51"/>
  <c r="X159" i="51"/>
  <c r="X158" i="51"/>
  <c r="X157" i="51"/>
  <c r="AA189" i="51"/>
  <c r="Z189" i="51"/>
  <c r="Y189" i="51"/>
  <c r="AA188" i="51"/>
  <c r="Z188" i="51"/>
  <c r="Y188" i="51"/>
  <c r="AA187" i="51"/>
  <c r="Z187" i="51"/>
  <c r="Y187" i="51"/>
  <c r="AA186" i="51"/>
  <c r="Z186" i="51"/>
  <c r="Y186" i="51"/>
  <c r="AD184" i="51"/>
  <c r="AC184" i="51"/>
  <c r="AB184" i="51"/>
  <c r="AA184" i="51"/>
  <c r="Z184" i="51"/>
  <c r="Y184" i="51"/>
  <c r="AD183" i="51"/>
  <c r="AC183" i="51"/>
  <c r="AB183" i="51"/>
  <c r="AA183" i="51"/>
  <c r="Z183" i="51"/>
  <c r="Y183" i="51"/>
  <c r="AD182" i="51"/>
  <c r="AC182" i="51"/>
  <c r="AB182" i="51"/>
  <c r="AA182" i="51"/>
  <c r="Z182" i="51"/>
  <c r="Y182" i="51"/>
  <c r="AD180" i="51"/>
  <c r="AC180" i="51"/>
  <c r="AB180" i="51"/>
  <c r="AA180" i="51"/>
  <c r="Z180" i="51"/>
  <c r="Y180" i="51"/>
  <c r="AD179" i="51"/>
  <c r="AC179" i="51"/>
  <c r="AB179" i="51"/>
  <c r="AA179" i="51"/>
  <c r="Z179" i="51"/>
  <c r="Y179" i="51"/>
  <c r="AD177" i="51"/>
  <c r="AC177" i="51"/>
  <c r="AB177" i="51"/>
  <c r="AA177" i="51"/>
  <c r="Z177" i="51"/>
  <c r="Y177" i="51"/>
  <c r="AD176" i="51"/>
  <c r="AC176" i="51"/>
  <c r="AB176" i="51"/>
  <c r="AA176" i="51"/>
  <c r="Z176" i="51"/>
  <c r="Y176" i="51"/>
  <c r="AD175" i="51"/>
  <c r="AC175" i="51"/>
  <c r="AB175" i="51"/>
  <c r="AA175" i="51"/>
  <c r="Z175" i="51"/>
  <c r="Y175" i="51"/>
  <c r="AD174" i="51"/>
  <c r="AC174" i="51"/>
  <c r="AB174" i="51"/>
  <c r="AA174" i="51"/>
  <c r="Z174" i="51"/>
  <c r="Y174" i="51"/>
  <c r="AD173" i="51"/>
  <c r="AC173" i="51"/>
  <c r="AB173" i="51"/>
  <c r="AA173" i="51"/>
  <c r="Z173" i="51"/>
  <c r="Y173" i="51"/>
  <c r="AD171" i="51"/>
  <c r="AC171" i="51"/>
  <c r="AB171" i="51"/>
  <c r="AA171" i="51"/>
  <c r="Z171" i="51"/>
  <c r="Y171" i="51"/>
  <c r="AD170" i="51"/>
  <c r="AC170" i="51"/>
  <c r="AB170" i="51"/>
  <c r="AA170" i="51"/>
  <c r="Z170" i="51"/>
  <c r="Y170" i="51"/>
  <c r="AD169" i="51"/>
  <c r="AC169" i="51"/>
  <c r="AB169" i="51"/>
  <c r="AA169" i="51"/>
  <c r="Z169" i="51"/>
  <c r="Y169" i="51"/>
  <c r="AD168" i="51"/>
  <c r="AC168" i="51"/>
  <c r="AB168" i="51"/>
  <c r="AA168" i="51"/>
  <c r="Z168" i="51"/>
  <c r="Y168" i="51"/>
  <c r="AD167" i="51"/>
  <c r="AC167" i="51"/>
  <c r="AB167" i="51"/>
  <c r="AA167" i="51"/>
  <c r="Z167" i="51"/>
  <c r="Y167" i="51"/>
  <c r="AD166" i="51"/>
  <c r="AC166" i="51"/>
  <c r="AB166" i="51"/>
  <c r="AA166" i="51"/>
  <c r="Z166" i="51"/>
  <c r="Y166" i="51"/>
  <c r="AD165" i="51"/>
  <c r="AC165" i="51"/>
  <c r="AB165" i="51"/>
  <c r="AA165" i="51"/>
  <c r="Z165" i="51"/>
  <c r="Y165" i="51"/>
  <c r="AD163" i="51"/>
  <c r="AC163" i="51"/>
  <c r="AB163" i="51"/>
  <c r="AA163" i="51"/>
  <c r="Z163" i="51"/>
  <c r="AD162" i="51"/>
  <c r="AC162" i="51"/>
  <c r="AB162" i="51"/>
  <c r="AA162" i="51"/>
  <c r="Z162" i="51"/>
  <c r="AD161" i="51"/>
  <c r="AC161" i="51"/>
  <c r="AB161" i="51"/>
  <c r="AA161" i="51"/>
  <c r="Z161" i="51"/>
  <c r="AD160" i="51"/>
  <c r="AC160" i="51"/>
  <c r="AB160" i="51"/>
  <c r="AA160" i="51"/>
  <c r="Z160" i="51"/>
  <c r="AD159" i="51"/>
  <c r="AC159" i="51"/>
  <c r="AB159" i="51"/>
  <c r="AA159" i="51"/>
  <c r="Z159" i="51"/>
  <c r="AD158" i="51"/>
  <c r="AC158" i="51"/>
  <c r="AB158" i="51"/>
  <c r="AA158" i="51"/>
  <c r="Z158" i="51"/>
  <c r="AD157" i="51"/>
  <c r="AC157" i="51"/>
  <c r="AB157" i="51"/>
  <c r="AA157" i="51"/>
  <c r="Z157" i="51"/>
  <c r="Y163" i="51"/>
  <c r="Y162" i="51"/>
  <c r="Y161" i="51"/>
  <c r="Y160" i="51"/>
  <c r="Y159" i="51"/>
  <c r="Y158" i="51"/>
  <c r="Y157" i="51"/>
  <c r="AD149" i="51"/>
  <c r="AC149" i="51"/>
  <c r="AB149" i="51"/>
  <c r="AD148" i="51"/>
  <c r="AC148" i="51"/>
  <c r="AB148" i="51"/>
  <c r="AD147" i="51"/>
  <c r="AC147" i="51"/>
  <c r="AB147" i="51"/>
  <c r="AD145" i="51"/>
  <c r="AC145" i="51"/>
  <c r="AB145" i="51"/>
  <c r="AD144" i="51"/>
  <c r="AC144" i="51"/>
  <c r="AB144" i="51"/>
  <c r="AD142" i="51"/>
  <c r="AC142" i="51"/>
  <c r="AB142" i="51"/>
  <c r="AD141" i="51"/>
  <c r="AC141" i="51"/>
  <c r="AB141" i="51"/>
  <c r="AD140" i="51"/>
  <c r="AC140" i="51"/>
  <c r="AB140" i="51"/>
  <c r="AD139" i="51"/>
  <c r="AC139" i="51"/>
  <c r="AB139" i="51"/>
  <c r="AD138" i="51"/>
  <c r="AC138" i="51"/>
  <c r="AB138" i="51"/>
  <c r="AD136" i="51"/>
  <c r="AC136" i="51"/>
  <c r="AB136" i="51"/>
  <c r="AD135" i="51"/>
  <c r="AC135" i="51"/>
  <c r="AB135" i="51"/>
  <c r="AD134" i="51"/>
  <c r="AC134" i="51"/>
  <c r="AB134" i="51"/>
  <c r="AD133" i="51"/>
  <c r="AC133" i="51"/>
  <c r="AB133" i="51"/>
  <c r="AD132" i="51"/>
  <c r="AC132" i="51"/>
  <c r="AB132" i="51"/>
  <c r="AD131" i="51"/>
  <c r="AC131" i="51"/>
  <c r="AB131" i="51"/>
  <c r="AD130" i="51"/>
  <c r="AC130" i="51"/>
  <c r="AB130" i="51"/>
  <c r="Z136" i="51"/>
  <c r="Y136" i="51"/>
  <c r="AD128" i="51"/>
  <c r="AC128" i="51"/>
  <c r="AB128" i="51"/>
  <c r="AD127" i="51"/>
  <c r="AC127" i="51"/>
  <c r="AB127" i="51"/>
  <c r="AD126" i="51"/>
  <c r="AC126" i="51"/>
  <c r="AB126" i="51"/>
  <c r="AD125" i="51"/>
  <c r="AC125" i="51"/>
  <c r="AB125" i="51"/>
  <c r="AD124" i="51"/>
  <c r="AC124" i="51"/>
  <c r="AB124" i="51"/>
  <c r="AD123" i="51"/>
  <c r="AC123" i="51"/>
  <c r="AB123" i="51"/>
  <c r="AD122" i="51"/>
  <c r="AC122" i="51"/>
  <c r="AB122" i="51"/>
  <c r="AA154" i="51"/>
  <c r="Z154" i="51"/>
  <c r="Y154" i="51"/>
  <c r="AA153" i="51"/>
  <c r="Z153" i="51"/>
  <c r="Y153" i="51"/>
  <c r="AA152" i="51"/>
  <c r="Z152" i="51"/>
  <c r="Y152" i="51"/>
  <c r="AA151" i="51"/>
  <c r="Z151" i="51"/>
  <c r="Y151" i="51"/>
  <c r="AA149" i="51"/>
  <c r="Z149" i="51"/>
  <c r="Y149" i="51"/>
  <c r="AA148" i="51"/>
  <c r="Z148" i="51"/>
  <c r="Y148" i="51"/>
  <c r="AA147" i="51"/>
  <c r="Z147" i="51"/>
  <c r="Y147" i="51"/>
  <c r="AA145" i="51"/>
  <c r="Z145" i="51"/>
  <c r="Y145" i="51"/>
  <c r="AA144" i="51"/>
  <c r="Z144" i="51"/>
  <c r="Y144" i="51"/>
  <c r="AA142" i="51"/>
  <c r="Z142" i="51"/>
  <c r="Y142" i="51"/>
  <c r="AA141" i="51"/>
  <c r="Z141" i="51"/>
  <c r="Y141" i="51"/>
  <c r="AA140" i="51"/>
  <c r="Z140" i="51"/>
  <c r="Y140" i="51"/>
  <c r="AA139" i="51"/>
  <c r="Z139" i="51"/>
  <c r="Y139" i="51"/>
  <c r="AA138" i="51"/>
  <c r="Z138" i="51"/>
  <c r="Y138" i="51"/>
  <c r="AA136" i="51"/>
  <c r="AA135" i="51"/>
  <c r="Z135" i="51"/>
  <c r="Y135" i="51"/>
  <c r="AA134" i="51"/>
  <c r="Z134" i="51"/>
  <c r="Y134" i="51"/>
  <c r="AA133" i="51"/>
  <c r="Z133" i="51"/>
  <c r="Y133" i="51"/>
  <c r="AA132" i="51"/>
  <c r="Z132" i="51"/>
  <c r="Y132" i="51"/>
  <c r="AA131" i="51"/>
  <c r="Z131" i="51"/>
  <c r="Y131" i="51"/>
  <c r="AA130" i="51"/>
  <c r="Z130" i="51"/>
  <c r="Y130" i="51"/>
  <c r="AA128" i="51"/>
  <c r="Z128" i="51"/>
  <c r="Y128" i="51"/>
  <c r="AA122" i="51"/>
  <c r="Z122" i="51"/>
  <c r="AA127" i="51"/>
  <c r="Z127" i="51"/>
  <c r="Y127" i="51"/>
  <c r="AA126" i="51"/>
  <c r="Z126" i="51"/>
  <c r="Y126" i="51"/>
  <c r="AA125" i="51"/>
  <c r="Z125" i="51"/>
  <c r="Y125" i="51"/>
  <c r="AA124" i="51"/>
  <c r="Z124" i="51"/>
  <c r="Y124" i="51"/>
  <c r="AA123" i="51"/>
  <c r="Z123" i="51"/>
  <c r="Y123" i="51"/>
  <c r="Y122" i="51"/>
  <c r="X153" i="51"/>
  <c r="X122" i="51"/>
  <c r="N6" i="50" l="1"/>
  <c r="N8" i="50" s="1"/>
  <c r="M6" i="50"/>
  <c r="M8" i="50" s="1"/>
  <c r="L6" i="50"/>
  <c r="L8" i="50" s="1"/>
  <c r="K6" i="50"/>
  <c r="K8" i="50" s="1"/>
  <c r="J6" i="50"/>
  <c r="J8" i="50" s="1"/>
  <c r="I6" i="50"/>
  <c r="I8" i="50" s="1"/>
  <c r="H6" i="50"/>
  <c r="H8" i="50" s="1"/>
  <c r="G6" i="50"/>
  <c r="G8" i="50" s="1"/>
  <c r="F6" i="50"/>
  <c r="F8" i="50" s="1"/>
  <c r="E6" i="50"/>
  <c r="E8" i="50" s="1"/>
  <c r="D6" i="50"/>
  <c r="D8" i="50" s="1"/>
  <c r="J12" i="50" l="1"/>
  <c r="J34" i="50" s="1"/>
  <c r="J10" i="50"/>
  <c r="I12" i="50"/>
  <c r="I34" i="50" s="1"/>
  <c r="I10" i="50"/>
  <c r="L12" i="50"/>
  <c r="L35" i="50" s="1"/>
  <c r="L10" i="50"/>
  <c r="E12" i="50"/>
  <c r="E10" i="50"/>
  <c r="M12" i="50"/>
  <c r="M34" i="50" s="1"/>
  <c r="M10" i="50"/>
  <c r="D12" i="50"/>
  <c r="D34" i="50" s="1"/>
  <c r="D10" i="50"/>
  <c r="N12" i="50"/>
  <c r="M35" i="50" s="1"/>
  <c r="N10" i="50"/>
  <c r="H12" i="50"/>
  <c r="H10" i="50"/>
  <c r="K12" i="50"/>
  <c r="K34" i="50" s="1"/>
  <c r="K10" i="50"/>
  <c r="F12" i="50"/>
  <c r="F10" i="50"/>
  <c r="G12" i="50"/>
  <c r="G34" i="50" s="1"/>
  <c r="G10" i="50"/>
  <c r="L34" i="50" l="1"/>
  <c r="E34" i="50"/>
  <c r="F34" i="50"/>
  <c r="H34" i="50"/>
  <c r="M13" i="50"/>
</calcChain>
</file>

<file path=xl/comments1.xml><?xml version="1.0" encoding="utf-8"?>
<comments xmlns="http://schemas.openxmlformats.org/spreadsheetml/2006/main">
  <authors>
    <author>Diego Fernando Borda</author>
    <author>Diego Fernando Borda Tovar</author>
  </authors>
  <commentList>
    <comment ref="H14" authorId="0" shapeId="0">
      <text>
        <r>
          <rPr>
            <b/>
            <sz val="9"/>
            <color indexed="81"/>
            <rFont val="Tahoma"/>
            <family val="2"/>
          </rPr>
          <t xml:space="preserve">Resoluciones CREG 101 027 y CREG 101 031 de 2022.
</t>
        </r>
        <r>
          <rPr>
            <sz val="9"/>
            <color indexed="81"/>
            <rFont val="Tahoma"/>
            <family val="2"/>
          </rPr>
          <t>- Los Transmisores Nacional tuvieron la opción de modificar el indexador IPP utilizado en la metodología de remuneración de la actividad.
Finalizó aplicación en septiembre de 2023.</t>
        </r>
      </text>
    </comment>
    <comment ref="H15" authorId="0" shapeId="0">
      <text>
        <r>
          <rPr>
            <sz val="9"/>
            <color indexed="81"/>
            <rFont val="Tahoma"/>
            <family val="2"/>
          </rPr>
          <t xml:space="preserve">
Resoluciones CREG 101 027 y CREG 101 031 de 2022.
- Los Operadores de Red tuvieron la opción de modificar el indexador IPP utilizado en la metodología de remuneración de la actividad.
Finalizó aplicación en septiembre de 2023.</t>
        </r>
      </text>
    </comment>
    <comment ref="C16" authorId="1" shapeId="0">
      <text>
        <r>
          <rPr>
            <b/>
            <sz val="9"/>
            <color indexed="81"/>
            <rFont val="Tahoma"/>
            <family val="2"/>
          </rPr>
          <t>CELSIA COLOMBIA absorbió a CELSIA TOLIMA a partir de enero de 2021</t>
        </r>
      </text>
    </comment>
    <comment ref="E16" authorId="1" shapeId="0">
      <text>
        <r>
          <rPr>
            <b/>
            <sz val="9"/>
            <color indexed="81"/>
            <rFont val="Tahoma"/>
            <family val="2"/>
          </rPr>
          <t>Diego Fernando Borda Tovar:</t>
        </r>
        <r>
          <rPr>
            <sz val="9"/>
            <color indexed="81"/>
            <rFont val="Tahoma"/>
            <family val="2"/>
          </rPr>
          <t xml:space="preserve">
Ingresó al ADD Oriente a partir de agosto de 2022</t>
        </r>
      </text>
    </comment>
    <comment ref="C21" authorId="1" shapeId="0">
      <text>
        <r>
          <rPr>
            <b/>
            <sz val="9"/>
            <color indexed="81"/>
            <rFont val="Tahoma"/>
            <family val="2"/>
          </rPr>
          <t>Antes CODENSA S.A. E.S.P.
EMGESA ahora es ENEL COLOMBIA</t>
        </r>
      </text>
    </comment>
    <comment ref="D28" authorId="1" shapeId="0">
      <text>
        <r>
          <rPr>
            <b/>
            <sz val="9"/>
            <color indexed="81"/>
            <rFont val="Tahoma"/>
            <family val="2"/>
          </rPr>
          <t>Magadalena, La Guajira y Atlántico</t>
        </r>
      </text>
    </comment>
    <comment ref="D29" authorId="1" shapeId="0">
      <text>
        <r>
          <rPr>
            <b/>
            <sz val="9"/>
            <color indexed="81"/>
            <rFont val="Tahoma"/>
            <family val="2"/>
          </rPr>
          <t>Bolivar, Córdoba, Sucre y Cesar</t>
        </r>
      </text>
    </comment>
  </commentList>
</comments>
</file>

<file path=xl/comments2.xml><?xml version="1.0" encoding="utf-8"?>
<comments xmlns="http://schemas.openxmlformats.org/spreadsheetml/2006/main">
  <authors>
    <author>Diego Fernando Borda</author>
  </authors>
  <commentList>
    <comment ref="M13" authorId="0" shapeId="0">
      <text>
        <r>
          <rPr>
            <b/>
            <sz val="9"/>
            <color indexed="81"/>
            <rFont val="Tahoma"/>
            <family val="2"/>
          </rPr>
          <t>Reducción del componente T con el cambio de indexador.</t>
        </r>
      </text>
    </comment>
  </commentList>
</comments>
</file>

<file path=xl/comments3.xml><?xml version="1.0" encoding="utf-8"?>
<comments xmlns="http://schemas.openxmlformats.org/spreadsheetml/2006/main">
  <authors>
    <author>Diego Fernando Borda Tovar</author>
  </authors>
  <commentList>
    <comment ref="X8" authorId="0" shapeId="0">
      <text>
        <r>
          <rPr>
            <b/>
            <sz val="9"/>
            <color indexed="81"/>
            <rFont val="Tahoma"/>
            <family val="2"/>
          </rPr>
          <t>Diego Fernando Borda Tovar:</t>
        </r>
        <r>
          <rPr>
            <sz val="9"/>
            <color indexed="81"/>
            <rFont val="Tahoma"/>
            <family val="2"/>
          </rPr>
          <t xml:space="preserve">
No se tiene en cuenta el ajuste de m-n.</t>
        </r>
      </text>
    </comment>
    <comment ref="AF8" authorId="0" shapeId="0">
      <text>
        <r>
          <rPr>
            <b/>
            <sz val="9"/>
            <color indexed="81"/>
            <rFont val="Tahoma"/>
            <family val="2"/>
          </rPr>
          <t>Diego Fernando Borda Tovar:</t>
        </r>
        <r>
          <rPr>
            <sz val="9"/>
            <color indexed="81"/>
            <rFont val="Tahoma"/>
            <family val="2"/>
          </rPr>
          <t xml:space="preserve">
No se tiene en cuenta el ajuste de m-n.</t>
        </r>
      </text>
    </comment>
    <comment ref="AN8" authorId="0" shapeId="0">
      <text>
        <r>
          <rPr>
            <b/>
            <sz val="9"/>
            <color indexed="81"/>
            <rFont val="Tahoma"/>
            <family val="2"/>
          </rPr>
          <t>Diego Fernando Borda Tovar:</t>
        </r>
        <r>
          <rPr>
            <sz val="9"/>
            <color indexed="81"/>
            <rFont val="Tahoma"/>
            <family val="2"/>
          </rPr>
          <t xml:space="preserve">
No se tiene en cuenta el ajuste de m-n.</t>
        </r>
      </text>
    </comment>
    <comment ref="AV8" authorId="0" shapeId="0">
      <text>
        <r>
          <rPr>
            <b/>
            <sz val="9"/>
            <color indexed="81"/>
            <rFont val="Tahoma"/>
            <family val="2"/>
          </rPr>
          <t>Diego Fernando Borda Tovar:</t>
        </r>
        <r>
          <rPr>
            <sz val="9"/>
            <color indexed="81"/>
            <rFont val="Tahoma"/>
            <family val="2"/>
          </rPr>
          <t xml:space="preserve">
No se tiene en cuenta el ajuste de m-n.</t>
        </r>
      </text>
    </comment>
    <comment ref="BD8" authorId="0" shapeId="0">
      <text>
        <r>
          <rPr>
            <b/>
            <sz val="9"/>
            <color indexed="81"/>
            <rFont val="Tahoma"/>
            <family val="2"/>
          </rPr>
          <t>Diego Fernando Borda Tovar:</t>
        </r>
        <r>
          <rPr>
            <sz val="9"/>
            <color indexed="81"/>
            <rFont val="Tahoma"/>
            <family val="2"/>
          </rPr>
          <t xml:space="preserve">
No se tiene en cuenta el ajuste de m-n.</t>
        </r>
      </text>
    </comment>
    <comment ref="BL8" authorId="0" shapeId="0">
      <text>
        <r>
          <rPr>
            <b/>
            <sz val="9"/>
            <color indexed="81"/>
            <rFont val="Tahoma"/>
            <family val="2"/>
          </rPr>
          <t>Diego Fernando Borda Tovar:</t>
        </r>
        <r>
          <rPr>
            <sz val="9"/>
            <color indexed="81"/>
            <rFont val="Tahoma"/>
            <family val="2"/>
          </rPr>
          <t xml:space="preserve">
No se tiene en cuenta el ajuste de m-n.</t>
        </r>
      </text>
    </comment>
    <comment ref="BT8" authorId="0" shapeId="0">
      <text>
        <r>
          <rPr>
            <b/>
            <sz val="9"/>
            <color indexed="81"/>
            <rFont val="Tahoma"/>
            <family val="2"/>
          </rPr>
          <t>Diego Fernando Borda Tovar:</t>
        </r>
        <r>
          <rPr>
            <sz val="9"/>
            <color indexed="81"/>
            <rFont val="Tahoma"/>
            <family val="2"/>
          </rPr>
          <t xml:space="preserve">
No se tiene en cuenta el ajuste de m-n.</t>
        </r>
      </text>
    </comment>
    <comment ref="CB8" authorId="0" shapeId="0">
      <text>
        <r>
          <rPr>
            <b/>
            <sz val="9"/>
            <color indexed="81"/>
            <rFont val="Tahoma"/>
            <family val="2"/>
          </rPr>
          <t>Diego Fernando Borda Tovar:</t>
        </r>
        <r>
          <rPr>
            <sz val="9"/>
            <color indexed="81"/>
            <rFont val="Tahoma"/>
            <family val="2"/>
          </rPr>
          <t xml:space="preserve">
No se tiene en cuenta el ajuste de m-n.</t>
        </r>
      </text>
    </comment>
    <comment ref="CJ8" authorId="0" shapeId="0">
      <text>
        <r>
          <rPr>
            <b/>
            <sz val="9"/>
            <color indexed="81"/>
            <rFont val="Tahoma"/>
            <family val="2"/>
          </rPr>
          <t>Diego Fernando Borda Tovar:</t>
        </r>
        <r>
          <rPr>
            <sz val="9"/>
            <color indexed="81"/>
            <rFont val="Tahoma"/>
            <family val="2"/>
          </rPr>
          <t xml:space="preserve">
Se tiene en cuenta el ajuste de m-n.</t>
        </r>
      </text>
    </comment>
    <comment ref="CR8" authorId="0" shapeId="0">
      <text>
        <r>
          <rPr>
            <b/>
            <sz val="9"/>
            <color indexed="81"/>
            <rFont val="Tahoma"/>
            <family val="2"/>
          </rPr>
          <t>Diego Fernando Borda Tovar:</t>
        </r>
        <r>
          <rPr>
            <sz val="9"/>
            <color indexed="81"/>
            <rFont val="Tahoma"/>
            <family val="2"/>
          </rPr>
          <t xml:space="preserve">
Se tiene en cuenta el ajuste de m-n.</t>
        </r>
      </text>
    </comment>
    <comment ref="CZ8" authorId="0" shapeId="0">
      <text>
        <r>
          <rPr>
            <b/>
            <sz val="9"/>
            <color indexed="81"/>
            <rFont val="Tahoma"/>
            <family val="2"/>
          </rPr>
          <t>Diego Fernando Borda Tovar:</t>
        </r>
        <r>
          <rPr>
            <sz val="9"/>
            <color indexed="81"/>
            <rFont val="Tahoma"/>
            <family val="2"/>
          </rPr>
          <t xml:space="preserve">
Se tiene en cuenta el ajuste de m-n.</t>
        </r>
      </text>
    </comment>
    <comment ref="DH8" authorId="0" shapeId="0">
      <text>
        <r>
          <rPr>
            <b/>
            <sz val="9"/>
            <color indexed="81"/>
            <rFont val="Tahoma"/>
            <family val="2"/>
          </rPr>
          <t>Diego Fernando Borda Tovar:</t>
        </r>
        <r>
          <rPr>
            <sz val="9"/>
            <color indexed="81"/>
            <rFont val="Tahoma"/>
            <family val="2"/>
          </rPr>
          <t xml:space="preserve">
Se tiene en cuenta el ajuste de m-n.</t>
        </r>
      </text>
    </comment>
    <comment ref="DP8" authorId="0" shapeId="0">
      <text>
        <r>
          <rPr>
            <b/>
            <sz val="9"/>
            <color indexed="81"/>
            <rFont val="Tahoma"/>
            <family val="2"/>
          </rPr>
          <t>Diego Fernando Borda Tovar:</t>
        </r>
        <r>
          <rPr>
            <sz val="9"/>
            <color indexed="81"/>
            <rFont val="Tahoma"/>
            <family val="2"/>
          </rPr>
          <t xml:space="preserve">
Se tiene en cuenta el ajuste de m-n.</t>
        </r>
      </text>
    </comment>
    <comment ref="DX8" authorId="0" shapeId="0">
      <text>
        <r>
          <rPr>
            <b/>
            <sz val="9"/>
            <color indexed="81"/>
            <rFont val="Tahoma"/>
            <family val="2"/>
          </rPr>
          <t>Diego Fernando Borda Tovar:</t>
        </r>
        <r>
          <rPr>
            <sz val="9"/>
            <color indexed="81"/>
            <rFont val="Tahoma"/>
            <family val="2"/>
          </rPr>
          <t xml:space="preserve">
Se tiene en cuenta el ajuste de m-n.</t>
        </r>
      </text>
    </comment>
    <comment ref="AB24" authorId="0" shapeId="0">
      <text>
        <r>
          <rPr>
            <b/>
            <sz val="9"/>
            <color indexed="81"/>
            <rFont val="Tahoma"/>
            <family val="2"/>
          </rPr>
          <t>Diego Fernando Borda Tovar:</t>
        </r>
        <r>
          <rPr>
            <sz val="9"/>
            <color indexed="81"/>
            <rFont val="Tahoma"/>
            <family val="2"/>
          </rPr>
          <t xml:space="preserve">
Para CELSIA COLOMBIA MERCADO TOLIMA APLICA 368,566294 $/kWh por encontrarse en transición en el ADD</t>
        </r>
      </text>
    </comment>
    <comment ref="AJ24" authorId="0" shapeId="0">
      <text>
        <r>
          <rPr>
            <b/>
            <sz val="9"/>
            <color indexed="81"/>
            <rFont val="Tahoma"/>
            <family val="2"/>
          </rPr>
          <t>Diego Fernando Borda Tovar:</t>
        </r>
        <r>
          <rPr>
            <sz val="9"/>
            <color indexed="81"/>
            <rFont val="Tahoma"/>
            <family val="2"/>
          </rPr>
          <t xml:space="preserve">
Para CELSIA COLOMBIA MERCADO TOLIMA APLICA 259,87836 $/kWh por encontrarse en transición en el ADD</t>
        </r>
      </text>
    </comment>
    <comment ref="C37"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G37"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H37"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I37"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O37"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P37"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Q37"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W37"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X37"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Y37"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BE37"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BF37"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BG37"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BM37"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BN37"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BO37"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BU37"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BV37"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BW37"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CC37"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CD37"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CE37"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CK37" authorId="0" shapeId="0">
      <text>
        <r>
          <rPr>
            <b/>
            <sz val="9"/>
            <color indexed="81"/>
            <rFont val="Tahoma"/>
            <family val="2"/>
          </rPr>
          <t>Diego Fernando Borda Tovar:</t>
        </r>
        <r>
          <rPr>
            <sz val="9"/>
            <color indexed="81"/>
            <rFont val="Tahoma"/>
            <family val="2"/>
          </rPr>
          <t xml:space="preserve">
Los cargos Dt para las empresas sin ADD SI contienen ajustes. Es decir, que corresponde a los cargos que se trasladan al usuario final.</t>
        </r>
      </text>
    </comment>
    <comment ref="CL37" authorId="0" shapeId="0">
      <text>
        <r>
          <rPr>
            <b/>
            <sz val="9"/>
            <color indexed="81"/>
            <rFont val="Tahoma"/>
            <family val="2"/>
          </rPr>
          <t>Diego Fernando Borda Tovar:</t>
        </r>
        <r>
          <rPr>
            <sz val="9"/>
            <color indexed="81"/>
            <rFont val="Tahoma"/>
            <family val="2"/>
          </rPr>
          <t xml:space="preserve">
Los cargos Dt para las empresas sin ADD SI contienen ajustes. Es decir, que corresponde a los cargos que se trasladan al usuario final.</t>
        </r>
      </text>
    </comment>
    <comment ref="CM37" authorId="0" shapeId="0">
      <text>
        <r>
          <rPr>
            <b/>
            <sz val="9"/>
            <color indexed="81"/>
            <rFont val="Tahoma"/>
            <family val="2"/>
          </rPr>
          <t>Diego Fernando Borda Tovar:</t>
        </r>
        <r>
          <rPr>
            <sz val="9"/>
            <color indexed="81"/>
            <rFont val="Tahoma"/>
            <family val="2"/>
          </rPr>
          <t xml:space="preserve">
Los cargos Dt para las empresas sin ADD SI contienen ajustes. Es decir, que corresponde a los cargos que se trasladan al usuario final.</t>
        </r>
      </text>
    </comment>
    <comment ref="CS37" authorId="0" shapeId="0">
      <text>
        <r>
          <rPr>
            <b/>
            <sz val="9"/>
            <color indexed="81"/>
            <rFont val="Tahoma"/>
            <family val="2"/>
          </rPr>
          <t>Diego Fernando Borda Tovar:</t>
        </r>
        <r>
          <rPr>
            <sz val="9"/>
            <color indexed="81"/>
            <rFont val="Tahoma"/>
            <family val="2"/>
          </rPr>
          <t xml:space="preserve">
Los cargos Dt para las empresas sin ADD SI contienen ajustes. Es decir, que corresponde a los cargos que se trasladan al usuario final.</t>
        </r>
      </text>
    </comment>
    <comment ref="CT37" authorId="0" shapeId="0">
      <text>
        <r>
          <rPr>
            <b/>
            <sz val="9"/>
            <color indexed="81"/>
            <rFont val="Tahoma"/>
            <family val="2"/>
          </rPr>
          <t>Diego Fernando Borda Tovar:</t>
        </r>
        <r>
          <rPr>
            <sz val="9"/>
            <color indexed="81"/>
            <rFont val="Tahoma"/>
            <family val="2"/>
          </rPr>
          <t xml:space="preserve">
Los cargos Dt para las empresas sin ADD SI contienen ajustes. Es decir, que corresponde a los cargos que se trasladan al usuario final.</t>
        </r>
      </text>
    </comment>
    <comment ref="CU37" authorId="0" shapeId="0">
      <text>
        <r>
          <rPr>
            <b/>
            <sz val="9"/>
            <color indexed="81"/>
            <rFont val="Tahoma"/>
            <family val="2"/>
          </rPr>
          <t>Diego Fernando Borda Tovar:</t>
        </r>
        <r>
          <rPr>
            <sz val="9"/>
            <color indexed="81"/>
            <rFont val="Tahoma"/>
            <family val="2"/>
          </rPr>
          <t xml:space="preserve">
Los cargos Dt para las empresas sin ADD SI contienen ajustes. Es decir, que corresponde a los cargos que se trasladan al usuario final.</t>
        </r>
      </text>
    </comment>
    <comment ref="DA37" authorId="0" shapeId="0">
      <text>
        <r>
          <rPr>
            <b/>
            <sz val="9"/>
            <color indexed="81"/>
            <rFont val="Tahoma"/>
            <family val="2"/>
          </rPr>
          <t>Diego Fernando Borda Tovar:</t>
        </r>
        <r>
          <rPr>
            <sz val="9"/>
            <color indexed="81"/>
            <rFont val="Tahoma"/>
            <family val="2"/>
          </rPr>
          <t xml:space="preserve">
Los cargos Dt para las empresas sin ADD SI contienen ajustes. Es decir, que corresponde a los cargos que se trasladan al usuario final.</t>
        </r>
      </text>
    </comment>
    <comment ref="DB37" authorId="0" shapeId="0">
      <text>
        <r>
          <rPr>
            <b/>
            <sz val="9"/>
            <color indexed="81"/>
            <rFont val="Tahoma"/>
            <family val="2"/>
          </rPr>
          <t>Diego Fernando Borda Tovar:</t>
        </r>
        <r>
          <rPr>
            <sz val="9"/>
            <color indexed="81"/>
            <rFont val="Tahoma"/>
            <family val="2"/>
          </rPr>
          <t xml:space="preserve">
Los cargos Dt para las empresas sin ADD SI contienen ajustes. Es decir, que corresponde a los cargos que se trasladan al usuario final.</t>
        </r>
      </text>
    </comment>
    <comment ref="DC37" authorId="0" shapeId="0">
      <text>
        <r>
          <rPr>
            <b/>
            <sz val="9"/>
            <color indexed="81"/>
            <rFont val="Tahoma"/>
            <family val="2"/>
          </rPr>
          <t>Diego Fernando Borda Tovar:</t>
        </r>
        <r>
          <rPr>
            <sz val="9"/>
            <color indexed="81"/>
            <rFont val="Tahoma"/>
            <family val="2"/>
          </rPr>
          <t xml:space="preserve">
Los cargos Dt para las empresas sin ADD SI contienen ajustes. Es decir, que corresponde a los cargos que se trasladan al usuario final.</t>
        </r>
      </text>
    </comment>
    <comment ref="DI37" authorId="0" shapeId="0">
      <text>
        <r>
          <rPr>
            <b/>
            <sz val="9"/>
            <color indexed="81"/>
            <rFont val="Tahoma"/>
            <family val="2"/>
          </rPr>
          <t>Diego Fernando Borda Tovar:</t>
        </r>
        <r>
          <rPr>
            <sz val="9"/>
            <color indexed="81"/>
            <rFont val="Tahoma"/>
            <family val="2"/>
          </rPr>
          <t xml:space="preserve">
Los cargos Dt para las empresas sin ADD SI contienen ajustes. Es decir, que corresponde a los cargos que se trasladan al usuario final.</t>
        </r>
      </text>
    </comment>
    <comment ref="DJ37" authorId="0" shapeId="0">
      <text>
        <r>
          <rPr>
            <b/>
            <sz val="9"/>
            <color indexed="81"/>
            <rFont val="Tahoma"/>
            <family val="2"/>
          </rPr>
          <t>Diego Fernando Borda Tovar:</t>
        </r>
        <r>
          <rPr>
            <sz val="9"/>
            <color indexed="81"/>
            <rFont val="Tahoma"/>
            <family val="2"/>
          </rPr>
          <t xml:space="preserve">
Los cargos Dt para las empresas sin ADD SI contienen ajustes. Es decir, que corresponde a los cargos que se trasladan al usuario final.</t>
        </r>
      </text>
    </comment>
    <comment ref="DK37" authorId="0" shapeId="0">
      <text>
        <r>
          <rPr>
            <b/>
            <sz val="9"/>
            <color indexed="81"/>
            <rFont val="Tahoma"/>
            <family val="2"/>
          </rPr>
          <t>Diego Fernando Borda Tovar:</t>
        </r>
        <r>
          <rPr>
            <sz val="9"/>
            <color indexed="81"/>
            <rFont val="Tahoma"/>
            <family val="2"/>
          </rPr>
          <t xml:space="preserve">
Los cargos Dt para las empresas sin ADD SI contienen ajustes. Es decir, que corresponde a los cargos que se trasladan al usuario final.</t>
        </r>
      </text>
    </comment>
    <comment ref="DQ37" authorId="0" shapeId="0">
      <text>
        <r>
          <rPr>
            <b/>
            <sz val="9"/>
            <color indexed="81"/>
            <rFont val="Tahoma"/>
            <family val="2"/>
          </rPr>
          <t>Diego Fernando Borda Tovar:</t>
        </r>
        <r>
          <rPr>
            <sz val="9"/>
            <color indexed="81"/>
            <rFont val="Tahoma"/>
            <family val="2"/>
          </rPr>
          <t xml:space="preserve">
Los cargos Dt para las empresas sin ADD SI contienen ajustes. Es decir, que corresponde a los cargos que se trasladan al usuario final.</t>
        </r>
      </text>
    </comment>
    <comment ref="DR37" authorId="0" shapeId="0">
      <text>
        <r>
          <rPr>
            <b/>
            <sz val="9"/>
            <color indexed="81"/>
            <rFont val="Tahoma"/>
            <family val="2"/>
          </rPr>
          <t>Diego Fernando Borda Tovar:</t>
        </r>
        <r>
          <rPr>
            <sz val="9"/>
            <color indexed="81"/>
            <rFont val="Tahoma"/>
            <family val="2"/>
          </rPr>
          <t xml:space="preserve">
Los cargos Dt para las empresas sin ADD SI contienen ajustes. Es decir, que corresponde a los cargos que se trasladan al usuario final.</t>
        </r>
      </text>
    </comment>
    <comment ref="DS37" authorId="0" shapeId="0">
      <text>
        <r>
          <rPr>
            <b/>
            <sz val="9"/>
            <color indexed="81"/>
            <rFont val="Tahoma"/>
            <family val="2"/>
          </rPr>
          <t>Diego Fernando Borda Tovar:</t>
        </r>
        <r>
          <rPr>
            <sz val="9"/>
            <color indexed="81"/>
            <rFont val="Tahoma"/>
            <family val="2"/>
          </rPr>
          <t xml:space="preserve">
Los cargos Dt para las empresas sin ADD SI contienen ajustes. Es decir, que corresponde a los cargos que se trasladan al usuario final.</t>
        </r>
      </text>
    </comment>
    <comment ref="DY37" authorId="0" shapeId="0">
      <text>
        <r>
          <rPr>
            <b/>
            <sz val="9"/>
            <color indexed="81"/>
            <rFont val="Tahoma"/>
            <family val="2"/>
          </rPr>
          <t>Diego Fernando Borda Tovar:</t>
        </r>
        <r>
          <rPr>
            <sz val="9"/>
            <color indexed="81"/>
            <rFont val="Tahoma"/>
            <family val="2"/>
          </rPr>
          <t xml:space="preserve">
Los cargos Dt para las empresas sin ADD SI contienen ajustes. Es decir, que corresponde a los cargos que se trasladan al usuario final.</t>
        </r>
      </text>
    </comment>
    <comment ref="DZ37" authorId="0" shapeId="0">
      <text>
        <r>
          <rPr>
            <b/>
            <sz val="9"/>
            <color indexed="81"/>
            <rFont val="Tahoma"/>
            <family val="2"/>
          </rPr>
          <t>Diego Fernando Borda Tovar:</t>
        </r>
        <r>
          <rPr>
            <sz val="9"/>
            <color indexed="81"/>
            <rFont val="Tahoma"/>
            <family val="2"/>
          </rPr>
          <t xml:space="preserve">
Los cargos Dt para las empresas sin ADD SI contienen ajustes. Es decir, que corresponde a los cargos que se trasladan al usuario final.</t>
        </r>
      </text>
    </comment>
    <comment ref="EA37" authorId="0" shapeId="0">
      <text>
        <r>
          <rPr>
            <b/>
            <sz val="9"/>
            <color indexed="81"/>
            <rFont val="Tahoma"/>
            <family val="2"/>
          </rPr>
          <t>Diego Fernando Borda Tovar:</t>
        </r>
        <r>
          <rPr>
            <sz val="9"/>
            <color indexed="81"/>
            <rFont val="Tahoma"/>
            <family val="2"/>
          </rPr>
          <t xml:space="preserve">
Los cargos Dt para las empresas sin ADD SI contienen ajustes. Es decir, que corresponde a los cargos que se trasladan al usuario final.</t>
        </r>
      </text>
    </comment>
    <comment ref="AG38"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H38"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I38"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O38"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P38"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Q38"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W38"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X38"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Y38"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BE38"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BF38"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BG38"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BM38"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BN38"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BO38"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BU38"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BV38"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BW38"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CC38"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CD38"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CE38"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CK38" authorId="0" shapeId="0">
      <text>
        <r>
          <rPr>
            <b/>
            <sz val="9"/>
            <color indexed="81"/>
            <rFont val="Tahoma"/>
            <family val="2"/>
          </rPr>
          <t>Los cargos Dt para las empresas sin ADD SI contienen ajustes. Es decir, que corresponde a los cargos que se trasladan al usuario final.</t>
        </r>
      </text>
    </comment>
    <comment ref="CL38" authorId="0" shapeId="0">
      <text>
        <r>
          <rPr>
            <b/>
            <sz val="9"/>
            <color indexed="81"/>
            <rFont val="Tahoma"/>
            <family val="2"/>
          </rPr>
          <t>Diego Fernando Borda Tovar:</t>
        </r>
        <r>
          <rPr>
            <sz val="9"/>
            <color indexed="81"/>
            <rFont val="Tahoma"/>
            <family val="2"/>
          </rPr>
          <t xml:space="preserve">
Los cargos Dt para las empresas sin ADD SI contienen ajustes. Es decir, que corresponde a los cargos que se trasladan al usuario final.</t>
        </r>
      </text>
    </comment>
    <comment ref="CM38" authorId="0" shapeId="0">
      <text>
        <r>
          <rPr>
            <b/>
            <sz val="9"/>
            <color indexed="81"/>
            <rFont val="Tahoma"/>
            <family val="2"/>
          </rPr>
          <t>Diego Fernando Borda Tovar:</t>
        </r>
        <r>
          <rPr>
            <sz val="9"/>
            <color indexed="81"/>
            <rFont val="Tahoma"/>
            <family val="2"/>
          </rPr>
          <t xml:space="preserve">
Los cargos Dt para las empresas sin ADD SI contienen ajustes. Es decir, que corresponde a los cargos que se trasladan al usuario final.</t>
        </r>
      </text>
    </comment>
    <comment ref="CS38" authorId="0" shapeId="0">
      <text>
        <r>
          <rPr>
            <b/>
            <sz val="9"/>
            <color indexed="81"/>
            <rFont val="Tahoma"/>
            <family val="2"/>
          </rPr>
          <t>Los cargos Dt para las empresas sin ADD SI contienen ajustes. Es decir, que corresponde a los cargos que se trasladan al usuario final.</t>
        </r>
      </text>
    </comment>
    <comment ref="CT38" authorId="0" shapeId="0">
      <text>
        <r>
          <rPr>
            <b/>
            <sz val="9"/>
            <color indexed="81"/>
            <rFont val="Tahoma"/>
            <family val="2"/>
          </rPr>
          <t>Diego Fernando Borda Tovar:</t>
        </r>
        <r>
          <rPr>
            <sz val="9"/>
            <color indexed="81"/>
            <rFont val="Tahoma"/>
            <family val="2"/>
          </rPr>
          <t xml:space="preserve">
Los cargos Dt para las empresas sin ADD SI contienen ajustes. Es decir, que corresponde a los cargos que se trasladan al usuario final.</t>
        </r>
      </text>
    </comment>
    <comment ref="CU38" authorId="0" shapeId="0">
      <text>
        <r>
          <rPr>
            <b/>
            <sz val="9"/>
            <color indexed="81"/>
            <rFont val="Tahoma"/>
            <family val="2"/>
          </rPr>
          <t>Diego Fernando Borda Tovar:</t>
        </r>
        <r>
          <rPr>
            <sz val="9"/>
            <color indexed="81"/>
            <rFont val="Tahoma"/>
            <family val="2"/>
          </rPr>
          <t xml:space="preserve">
Los cargos Dt para las empresas sin ADD SI contienen ajustes. Es decir, que corresponde a los cargos que se trasladan al usuario final.</t>
        </r>
      </text>
    </comment>
    <comment ref="DA38" authorId="0" shapeId="0">
      <text>
        <r>
          <rPr>
            <b/>
            <sz val="9"/>
            <color indexed="81"/>
            <rFont val="Tahoma"/>
            <family val="2"/>
          </rPr>
          <t>Los cargos Dt para las empresas sin ADD SI contienen ajustes. Es decir, que corresponde a los cargos que se trasladan al usuario final.</t>
        </r>
      </text>
    </comment>
    <comment ref="DB38" authorId="0" shapeId="0">
      <text>
        <r>
          <rPr>
            <b/>
            <sz val="9"/>
            <color indexed="81"/>
            <rFont val="Tahoma"/>
            <family val="2"/>
          </rPr>
          <t>Diego Fernando Borda Tovar:</t>
        </r>
        <r>
          <rPr>
            <sz val="9"/>
            <color indexed="81"/>
            <rFont val="Tahoma"/>
            <family val="2"/>
          </rPr>
          <t xml:space="preserve">
Los cargos Dt para las empresas sin ADD SI contienen ajustes. Es decir, que corresponde a los cargos que se trasladan al usuario final.</t>
        </r>
      </text>
    </comment>
    <comment ref="DC38" authorId="0" shapeId="0">
      <text>
        <r>
          <rPr>
            <b/>
            <sz val="9"/>
            <color indexed="81"/>
            <rFont val="Tahoma"/>
            <family val="2"/>
          </rPr>
          <t>Diego Fernando Borda Tovar:</t>
        </r>
        <r>
          <rPr>
            <sz val="9"/>
            <color indexed="81"/>
            <rFont val="Tahoma"/>
            <family val="2"/>
          </rPr>
          <t xml:space="preserve">
Los cargos Dt para las empresas sin ADD SI contienen ajustes. Es decir, que corresponde a los cargos que se trasladan al usuario final.</t>
        </r>
      </text>
    </comment>
    <comment ref="DI38" authorId="0" shapeId="0">
      <text>
        <r>
          <rPr>
            <b/>
            <sz val="9"/>
            <color indexed="81"/>
            <rFont val="Tahoma"/>
            <family val="2"/>
          </rPr>
          <t>Los cargos Dt para las empresas sin ADD SI contienen ajustes. Es decir, que corresponde a los cargos que se trasladan al usuario final.</t>
        </r>
      </text>
    </comment>
    <comment ref="DJ38" authorId="0" shapeId="0">
      <text>
        <r>
          <rPr>
            <b/>
            <sz val="9"/>
            <color indexed="81"/>
            <rFont val="Tahoma"/>
            <family val="2"/>
          </rPr>
          <t>Diego Fernando Borda Tovar:</t>
        </r>
        <r>
          <rPr>
            <sz val="9"/>
            <color indexed="81"/>
            <rFont val="Tahoma"/>
            <family val="2"/>
          </rPr>
          <t xml:space="preserve">
Los cargos Dt para las empresas sin ADD SI contienen ajustes. Es decir, que corresponde a los cargos que se trasladan al usuario final.</t>
        </r>
      </text>
    </comment>
    <comment ref="DK38" authorId="0" shapeId="0">
      <text>
        <r>
          <rPr>
            <b/>
            <sz val="9"/>
            <color indexed="81"/>
            <rFont val="Tahoma"/>
            <family val="2"/>
          </rPr>
          <t>Diego Fernando Borda Tovar:</t>
        </r>
        <r>
          <rPr>
            <sz val="9"/>
            <color indexed="81"/>
            <rFont val="Tahoma"/>
            <family val="2"/>
          </rPr>
          <t xml:space="preserve">
Los cargos Dt para las empresas sin ADD SI contienen ajustes. Es decir, que corresponde a los cargos que se trasladan al usuario final.</t>
        </r>
      </text>
    </comment>
    <comment ref="DQ38" authorId="0" shapeId="0">
      <text>
        <r>
          <rPr>
            <b/>
            <sz val="9"/>
            <color indexed="81"/>
            <rFont val="Tahoma"/>
            <family val="2"/>
          </rPr>
          <t>Los cargos Dt para las empresas sin ADD SI contienen ajustes. Es decir, que corresponde a los cargos que se trasladan al usuario final.</t>
        </r>
      </text>
    </comment>
    <comment ref="DR38" authorId="0" shapeId="0">
      <text>
        <r>
          <rPr>
            <b/>
            <sz val="9"/>
            <color indexed="81"/>
            <rFont val="Tahoma"/>
            <family val="2"/>
          </rPr>
          <t>Diego Fernando Borda Tovar:</t>
        </r>
        <r>
          <rPr>
            <sz val="9"/>
            <color indexed="81"/>
            <rFont val="Tahoma"/>
            <family val="2"/>
          </rPr>
          <t xml:space="preserve">
Los cargos Dt para las empresas sin ADD SI contienen ajustes. Es decir, que corresponde a los cargos que se trasladan al usuario final.</t>
        </r>
      </text>
    </comment>
    <comment ref="DS38" authorId="0" shapeId="0">
      <text>
        <r>
          <rPr>
            <b/>
            <sz val="9"/>
            <color indexed="81"/>
            <rFont val="Tahoma"/>
            <family val="2"/>
          </rPr>
          <t>Diego Fernando Borda Tovar:</t>
        </r>
        <r>
          <rPr>
            <sz val="9"/>
            <color indexed="81"/>
            <rFont val="Tahoma"/>
            <family val="2"/>
          </rPr>
          <t xml:space="preserve">
Los cargos Dt para las empresas sin ADD SI contienen ajustes. Es decir, que corresponde a los cargos que se trasladan al usuario final.</t>
        </r>
      </text>
    </comment>
    <comment ref="DY38" authorId="0" shapeId="0">
      <text>
        <r>
          <rPr>
            <b/>
            <sz val="9"/>
            <color indexed="81"/>
            <rFont val="Tahoma"/>
            <family val="2"/>
          </rPr>
          <t>Los cargos Dt para las empresas sin ADD SI contienen ajustes. Es decir, que corresponde a los cargos que se trasladan al usuario final.</t>
        </r>
      </text>
    </comment>
    <comment ref="DZ38" authorId="0" shapeId="0">
      <text>
        <r>
          <rPr>
            <b/>
            <sz val="9"/>
            <color indexed="81"/>
            <rFont val="Tahoma"/>
            <family val="2"/>
          </rPr>
          <t>Diego Fernando Borda Tovar:</t>
        </r>
        <r>
          <rPr>
            <sz val="9"/>
            <color indexed="81"/>
            <rFont val="Tahoma"/>
            <family val="2"/>
          </rPr>
          <t xml:space="preserve">
Los cargos Dt para las empresas sin ADD SI contienen ajustes. Es decir, que corresponde a los cargos que se trasladan al usuario final.</t>
        </r>
      </text>
    </comment>
    <comment ref="EA38" authorId="0" shapeId="0">
      <text>
        <r>
          <rPr>
            <b/>
            <sz val="9"/>
            <color indexed="81"/>
            <rFont val="Tahoma"/>
            <family val="2"/>
          </rPr>
          <t>Diego Fernando Borda Tovar:</t>
        </r>
        <r>
          <rPr>
            <sz val="9"/>
            <color indexed="81"/>
            <rFont val="Tahoma"/>
            <family val="2"/>
          </rPr>
          <t xml:space="preserve">
Los cargos Dt para las empresas sin ADD SI contienen ajustes. Es decir, que corresponde a los cargos que se trasladan al usuario final.</t>
        </r>
      </text>
    </comment>
    <comment ref="X39" authorId="0" shapeId="0">
      <text>
        <r>
          <rPr>
            <b/>
            <sz val="9"/>
            <color indexed="81"/>
            <rFont val="Tahoma"/>
            <family val="2"/>
          </rPr>
          <t>Diego Fernando Borda Tovar:</t>
        </r>
        <r>
          <rPr>
            <sz val="9"/>
            <color indexed="81"/>
            <rFont val="Tahoma"/>
            <family val="2"/>
          </rPr>
          <t xml:space="preserve">
No se tiene en cuenta el ajuste de m-n.</t>
        </r>
      </text>
    </comment>
    <comment ref="AF39" authorId="0" shapeId="0">
      <text>
        <r>
          <rPr>
            <b/>
            <sz val="9"/>
            <color indexed="81"/>
            <rFont val="Tahoma"/>
            <family val="2"/>
          </rPr>
          <t>Diego Fernando Borda Tovar:</t>
        </r>
        <r>
          <rPr>
            <sz val="9"/>
            <color indexed="81"/>
            <rFont val="Tahoma"/>
            <family val="2"/>
          </rPr>
          <t xml:space="preserve">
No se tiene en cuenta el ajuste de m-n.</t>
        </r>
      </text>
    </comment>
    <comment ref="AG39"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H39"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I39"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N39" authorId="0" shapeId="0">
      <text>
        <r>
          <rPr>
            <b/>
            <sz val="9"/>
            <color indexed="81"/>
            <rFont val="Tahoma"/>
            <family val="2"/>
          </rPr>
          <t>Diego Fernando Borda Tovar:</t>
        </r>
        <r>
          <rPr>
            <sz val="9"/>
            <color indexed="81"/>
            <rFont val="Tahoma"/>
            <family val="2"/>
          </rPr>
          <t xml:space="preserve">
No se tiene en cuenta el ajuste de m-n.</t>
        </r>
      </text>
    </comment>
    <comment ref="AO39"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P39"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Q39"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V39" authorId="0" shapeId="0">
      <text>
        <r>
          <rPr>
            <b/>
            <sz val="9"/>
            <color indexed="81"/>
            <rFont val="Tahoma"/>
            <family val="2"/>
          </rPr>
          <t>Diego Fernando Borda Tovar:</t>
        </r>
        <r>
          <rPr>
            <sz val="9"/>
            <color indexed="81"/>
            <rFont val="Tahoma"/>
            <family val="2"/>
          </rPr>
          <t xml:space="preserve">
No se tiene en cuenta el ajuste de m-n.</t>
        </r>
      </text>
    </comment>
    <comment ref="AW39"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X39"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Y39"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BD39" authorId="0" shapeId="0">
      <text>
        <r>
          <rPr>
            <b/>
            <sz val="9"/>
            <color indexed="81"/>
            <rFont val="Tahoma"/>
            <family val="2"/>
          </rPr>
          <t>Diego Fernando Borda Tovar:</t>
        </r>
        <r>
          <rPr>
            <sz val="9"/>
            <color indexed="81"/>
            <rFont val="Tahoma"/>
            <family val="2"/>
          </rPr>
          <t xml:space="preserve">
No se tiene en cuenta el ajuste de m-n.</t>
        </r>
      </text>
    </comment>
    <comment ref="BE39"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BF39"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BG39"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BL39" authorId="0" shapeId="0">
      <text>
        <r>
          <rPr>
            <b/>
            <sz val="9"/>
            <color indexed="81"/>
            <rFont val="Tahoma"/>
            <family val="2"/>
          </rPr>
          <t>Diego Fernando Borda Tovar:</t>
        </r>
        <r>
          <rPr>
            <sz val="9"/>
            <color indexed="81"/>
            <rFont val="Tahoma"/>
            <family val="2"/>
          </rPr>
          <t xml:space="preserve">
No se tiene en cuenta el ajuste de m-n.</t>
        </r>
      </text>
    </comment>
    <comment ref="BM39"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BN39"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BO39"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BT39" authorId="0" shapeId="0">
      <text>
        <r>
          <rPr>
            <b/>
            <sz val="9"/>
            <color indexed="81"/>
            <rFont val="Tahoma"/>
            <family val="2"/>
          </rPr>
          <t>Diego Fernando Borda Tovar:</t>
        </r>
        <r>
          <rPr>
            <sz val="9"/>
            <color indexed="81"/>
            <rFont val="Tahoma"/>
            <family val="2"/>
          </rPr>
          <t xml:space="preserve">
No se tiene en cuenta el ajuste de m-n.</t>
        </r>
      </text>
    </comment>
    <comment ref="BU39"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BV39"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BW39"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CB39" authorId="0" shapeId="0">
      <text>
        <r>
          <rPr>
            <b/>
            <sz val="9"/>
            <color indexed="81"/>
            <rFont val="Tahoma"/>
            <family val="2"/>
          </rPr>
          <t>Diego Fernando Borda Tovar:</t>
        </r>
        <r>
          <rPr>
            <sz val="9"/>
            <color indexed="81"/>
            <rFont val="Tahoma"/>
            <family val="2"/>
          </rPr>
          <t xml:space="preserve">
No se tiene en cuenta el ajuste de m-n.</t>
        </r>
      </text>
    </comment>
    <comment ref="CC39"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CD39"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CE39"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CJ39" authorId="0" shapeId="0">
      <text>
        <r>
          <rPr>
            <b/>
            <sz val="9"/>
            <color indexed="81"/>
            <rFont val="Tahoma"/>
            <family val="2"/>
          </rPr>
          <t>Diego Fernando Borda Tovar:</t>
        </r>
        <r>
          <rPr>
            <sz val="9"/>
            <color indexed="81"/>
            <rFont val="Tahoma"/>
            <family val="2"/>
          </rPr>
          <t xml:space="preserve">
Se tiene en cuenta el ajuste de m-n.</t>
        </r>
      </text>
    </comment>
    <comment ref="CK39" authorId="0" shapeId="0">
      <text>
        <r>
          <rPr>
            <b/>
            <sz val="9"/>
            <color indexed="81"/>
            <rFont val="Tahoma"/>
            <family val="2"/>
          </rPr>
          <t>Los cargos Dt para las empresas sin ADD SI contienen ajustes. Es decir, que corresponde a los cargos que se trasladan al usuario final.</t>
        </r>
      </text>
    </comment>
    <comment ref="CL39" authorId="0" shapeId="0">
      <text>
        <r>
          <rPr>
            <b/>
            <sz val="9"/>
            <color indexed="81"/>
            <rFont val="Tahoma"/>
            <family val="2"/>
          </rPr>
          <t>Diego Fernando Borda Tovar:</t>
        </r>
        <r>
          <rPr>
            <sz val="9"/>
            <color indexed="81"/>
            <rFont val="Tahoma"/>
            <family val="2"/>
          </rPr>
          <t xml:space="preserve">
Los cargos Dt para las empresas sin ADD SI contienen ajustes. Es decir, que corresponde a los cargos que se trasladan al usuario final.</t>
        </r>
      </text>
    </comment>
    <comment ref="CM39" authorId="0" shapeId="0">
      <text>
        <r>
          <rPr>
            <b/>
            <sz val="9"/>
            <color indexed="81"/>
            <rFont val="Tahoma"/>
            <family val="2"/>
          </rPr>
          <t>Diego Fernando Borda Tovar:</t>
        </r>
        <r>
          <rPr>
            <sz val="9"/>
            <color indexed="81"/>
            <rFont val="Tahoma"/>
            <family val="2"/>
          </rPr>
          <t xml:space="preserve">
Los cargos Dt para las empresas sin ADD SI contienen ajustes. Es decir, que corresponde a los cargos que se trasladan al usuario final.</t>
        </r>
      </text>
    </comment>
    <comment ref="CR39" authorId="0" shapeId="0">
      <text>
        <r>
          <rPr>
            <b/>
            <sz val="9"/>
            <color indexed="81"/>
            <rFont val="Tahoma"/>
            <family val="2"/>
          </rPr>
          <t>Diego Fernando Borda Tovar:</t>
        </r>
        <r>
          <rPr>
            <sz val="9"/>
            <color indexed="81"/>
            <rFont val="Tahoma"/>
            <family val="2"/>
          </rPr>
          <t xml:space="preserve">
Se tiene en cuenta el ajuste de m-n.</t>
        </r>
      </text>
    </comment>
    <comment ref="CS39" authorId="0" shapeId="0">
      <text>
        <r>
          <rPr>
            <b/>
            <sz val="9"/>
            <color indexed="81"/>
            <rFont val="Tahoma"/>
            <family val="2"/>
          </rPr>
          <t>Los cargos Dt para las empresas sin ADD SI contienen ajustes. Es decir, que corresponde a los cargos que se trasladan al usuario final.</t>
        </r>
      </text>
    </comment>
    <comment ref="CT39" authorId="0" shapeId="0">
      <text>
        <r>
          <rPr>
            <b/>
            <sz val="9"/>
            <color indexed="81"/>
            <rFont val="Tahoma"/>
            <family val="2"/>
          </rPr>
          <t>Diego Fernando Borda Tovar:</t>
        </r>
        <r>
          <rPr>
            <sz val="9"/>
            <color indexed="81"/>
            <rFont val="Tahoma"/>
            <family val="2"/>
          </rPr>
          <t xml:space="preserve">
Los cargos Dt para las empresas sin ADD SI contienen ajustes. Es decir, que corresponde a los cargos que se trasladan al usuario final.</t>
        </r>
      </text>
    </comment>
    <comment ref="CU39" authorId="0" shapeId="0">
      <text>
        <r>
          <rPr>
            <b/>
            <sz val="9"/>
            <color indexed="81"/>
            <rFont val="Tahoma"/>
            <family val="2"/>
          </rPr>
          <t>Diego Fernando Borda Tovar:</t>
        </r>
        <r>
          <rPr>
            <sz val="9"/>
            <color indexed="81"/>
            <rFont val="Tahoma"/>
            <family val="2"/>
          </rPr>
          <t xml:space="preserve">
Los cargos Dt para las empresas sin ADD SI contienen ajustes. Es decir, que corresponde a los cargos que se trasladan al usuario final.</t>
        </r>
      </text>
    </comment>
    <comment ref="CZ39" authorId="0" shapeId="0">
      <text>
        <r>
          <rPr>
            <b/>
            <sz val="9"/>
            <color indexed="81"/>
            <rFont val="Tahoma"/>
            <family val="2"/>
          </rPr>
          <t>Diego Fernando Borda Tovar:</t>
        </r>
        <r>
          <rPr>
            <sz val="9"/>
            <color indexed="81"/>
            <rFont val="Tahoma"/>
            <family val="2"/>
          </rPr>
          <t xml:space="preserve">
Se tiene en cuenta el ajuste de m-n.</t>
        </r>
      </text>
    </comment>
    <comment ref="DA39" authorId="0" shapeId="0">
      <text>
        <r>
          <rPr>
            <b/>
            <sz val="9"/>
            <color indexed="81"/>
            <rFont val="Tahoma"/>
            <family val="2"/>
          </rPr>
          <t>Los cargos Dt para las empresas sin ADD SI contienen ajustes. Es decir, que corresponde a los cargos que se trasladan al usuario final.</t>
        </r>
      </text>
    </comment>
    <comment ref="DB39" authorId="0" shapeId="0">
      <text>
        <r>
          <rPr>
            <b/>
            <sz val="9"/>
            <color indexed="81"/>
            <rFont val="Tahoma"/>
            <family val="2"/>
          </rPr>
          <t>Diego Fernando Borda Tovar:</t>
        </r>
        <r>
          <rPr>
            <sz val="9"/>
            <color indexed="81"/>
            <rFont val="Tahoma"/>
            <family val="2"/>
          </rPr>
          <t xml:space="preserve">
Los cargos Dt para las empresas sin ADD SI contienen ajustes. Es decir, que corresponde a los cargos que se trasladan al usuario final.</t>
        </r>
      </text>
    </comment>
    <comment ref="DC39" authorId="0" shapeId="0">
      <text>
        <r>
          <rPr>
            <b/>
            <sz val="9"/>
            <color indexed="81"/>
            <rFont val="Tahoma"/>
            <family val="2"/>
          </rPr>
          <t>Diego Fernando Borda Tovar:</t>
        </r>
        <r>
          <rPr>
            <sz val="9"/>
            <color indexed="81"/>
            <rFont val="Tahoma"/>
            <family val="2"/>
          </rPr>
          <t xml:space="preserve">
Los cargos Dt para las empresas sin ADD SI contienen ajustes. Es decir, que corresponde a los cargos que se trasladan al usuario final.</t>
        </r>
      </text>
    </comment>
    <comment ref="DH39" authorId="0" shapeId="0">
      <text>
        <r>
          <rPr>
            <b/>
            <sz val="9"/>
            <color indexed="81"/>
            <rFont val="Tahoma"/>
            <family val="2"/>
          </rPr>
          <t>Diego Fernando Borda Tovar:</t>
        </r>
        <r>
          <rPr>
            <sz val="9"/>
            <color indexed="81"/>
            <rFont val="Tahoma"/>
            <family val="2"/>
          </rPr>
          <t xml:space="preserve">
Se tiene en cuenta el ajuste de m-n.</t>
        </r>
      </text>
    </comment>
    <comment ref="DI39" authorId="0" shapeId="0">
      <text>
        <r>
          <rPr>
            <b/>
            <sz val="9"/>
            <color indexed="81"/>
            <rFont val="Tahoma"/>
            <family val="2"/>
          </rPr>
          <t>Los cargos Dt para las empresas sin ADD SI contienen ajustes. Es decir, que corresponde a los cargos que se trasladan al usuario final.</t>
        </r>
      </text>
    </comment>
    <comment ref="DJ39" authorId="0" shapeId="0">
      <text>
        <r>
          <rPr>
            <b/>
            <sz val="9"/>
            <color indexed="81"/>
            <rFont val="Tahoma"/>
            <family val="2"/>
          </rPr>
          <t>Diego Fernando Borda Tovar:</t>
        </r>
        <r>
          <rPr>
            <sz val="9"/>
            <color indexed="81"/>
            <rFont val="Tahoma"/>
            <family val="2"/>
          </rPr>
          <t xml:space="preserve">
Los cargos Dt para las empresas sin ADD SI contienen ajustes. Es decir, que corresponde a los cargos que se trasladan al usuario final.</t>
        </r>
      </text>
    </comment>
    <comment ref="DK39" authorId="0" shapeId="0">
      <text>
        <r>
          <rPr>
            <b/>
            <sz val="9"/>
            <color indexed="81"/>
            <rFont val="Tahoma"/>
            <family val="2"/>
          </rPr>
          <t>Diego Fernando Borda Tovar:</t>
        </r>
        <r>
          <rPr>
            <sz val="9"/>
            <color indexed="81"/>
            <rFont val="Tahoma"/>
            <family val="2"/>
          </rPr>
          <t xml:space="preserve">
Los cargos Dt para las empresas sin ADD SI contienen ajustes. Es decir, que corresponde a los cargos que se trasladan al usuario final.</t>
        </r>
      </text>
    </comment>
    <comment ref="DP39" authorId="0" shapeId="0">
      <text>
        <r>
          <rPr>
            <b/>
            <sz val="9"/>
            <color indexed="81"/>
            <rFont val="Tahoma"/>
            <family val="2"/>
          </rPr>
          <t>Diego Fernando Borda Tovar:</t>
        </r>
        <r>
          <rPr>
            <sz val="9"/>
            <color indexed="81"/>
            <rFont val="Tahoma"/>
            <family val="2"/>
          </rPr>
          <t xml:space="preserve">
Se tiene en cuenta el ajuste de m-n.</t>
        </r>
      </text>
    </comment>
    <comment ref="DQ39" authorId="0" shapeId="0">
      <text>
        <r>
          <rPr>
            <b/>
            <sz val="9"/>
            <color indexed="81"/>
            <rFont val="Tahoma"/>
            <family val="2"/>
          </rPr>
          <t>Los cargos Dt para las empresas sin ADD SI contienen ajustes. Es decir, que corresponde a los cargos que se trasladan al usuario final.</t>
        </r>
      </text>
    </comment>
    <comment ref="DR39" authorId="0" shapeId="0">
      <text>
        <r>
          <rPr>
            <b/>
            <sz val="9"/>
            <color indexed="81"/>
            <rFont val="Tahoma"/>
            <family val="2"/>
          </rPr>
          <t>Diego Fernando Borda Tovar:</t>
        </r>
        <r>
          <rPr>
            <sz val="9"/>
            <color indexed="81"/>
            <rFont val="Tahoma"/>
            <family val="2"/>
          </rPr>
          <t xml:space="preserve">
Los cargos Dt para las empresas sin ADD SI contienen ajustes. Es decir, que corresponde a los cargos que se trasladan al usuario final.</t>
        </r>
      </text>
    </comment>
    <comment ref="DS39" authorId="0" shapeId="0">
      <text>
        <r>
          <rPr>
            <b/>
            <sz val="9"/>
            <color indexed="81"/>
            <rFont val="Tahoma"/>
            <family val="2"/>
          </rPr>
          <t>Diego Fernando Borda Tovar:</t>
        </r>
        <r>
          <rPr>
            <sz val="9"/>
            <color indexed="81"/>
            <rFont val="Tahoma"/>
            <family val="2"/>
          </rPr>
          <t xml:space="preserve">
Los cargos Dt para las empresas sin ADD SI contienen ajustes. Es decir, que corresponde a los cargos que se trasladan al usuario final.</t>
        </r>
      </text>
    </comment>
    <comment ref="DX39" authorId="0" shapeId="0">
      <text>
        <r>
          <rPr>
            <b/>
            <sz val="9"/>
            <color indexed="81"/>
            <rFont val="Tahoma"/>
            <family val="2"/>
          </rPr>
          <t>Diego Fernando Borda Tovar:</t>
        </r>
        <r>
          <rPr>
            <sz val="9"/>
            <color indexed="81"/>
            <rFont val="Tahoma"/>
            <family val="2"/>
          </rPr>
          <t xml:space="preserve">
Se tiene en cuenta el ajuste de m-n.</t>
        </r>
      </text>
    </comment>
    <comment ref="DY39" authorId="0" shapeId="0">
      <text>
        <r>
          <rPr>
            <b/>
            <sz val="9"/>
            <color indexed="81"/>
            <rFont val="Tahoma"/>
            <family val="2"/>
          </rPr>
          <t>Los cargos Dt para las empresas sin ADD SI contienen ajustes. Es decir, que corresponde a los cargos que se trasladan al usuario final.</t>
        </r>
      </text>
    </comment>
    <comment ref="DZ39" authorId="0" shapeId="0">
      <text>
        <r>
          <rPr>
            <b/>
            <sz val="9"/>
            <color indexed="81"/>
            <rFont val="Tahoma"/>
            <family val="2"/>
          </rPr>
          <t>Diego Fernando Borda Tovar:</t>
        </r>
        <r>
          <rPr>
            <sz val="9"/>
            <color indexed="81"/>
            <rFont val="Tahoma"/>
            <family val="2"/>
          </rPr>
          <t xml:space="preserve">
Los cargos Dt para las empresas sin ADD SI contienen ajustes. Es decir, que corresponde a los cargos que se trasladan al usuario final.</t>
        </r>
      </text>
    </comment>
    <comment ref="EA39" authorId="0" shapeId="0">
      <text>
        <r>
          <rPr>
            <b/>
            <sz val="9"/>
            <color indexed="81"/>
            <rFont val="Tahoma"/>
            <family val="2"/>
          </rPr>
          <t>Diego Fernando Borda Tovar:</t>
        </r>
        <r>
          <rPr>
            <sz val="9"/>
            <color indexed="81"/>
            <rFont val="Tahoma"/>
            <family val="2"/>
          </rPr>
          <t xml:space="preserve">
Los cargos Dt para las empresas sin ADD SI contienen ajustes. Es decir, que corresponde a los cargos que se trasladan al usuario final.</t>
        </r>
      </text>
    </comment>
    <comment ref="AG40"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H40"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I40"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O40"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P40"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Q40"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W40"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X40"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AY40"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BE40"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BF40"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BG40"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BM40"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BN40"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BO40"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BU40"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BV40"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BW40"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CC40"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CD40"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CE40" authorId="0" shapeId="0">
      <text>
        <r>
          <rPr>
            <b/>
            <sz val="9"/>
            <color indexed="81"/>
            <rFont val="Tahoma"/>
            <family val="2"/>
          </rPr>
          <t>Diego Fernando Borda Tovar:</t>
        </r>
        <r>
          <rPr>
            <sz val="9"/>
            <color indexed="81"/>
            <rFont val="Tahoma"/>
            <family val="2"/>
          </rPr>
          <t xml:space="preserve">
Los cargos Dt para las empresas sin ADD no contienen ajustes. Es decir, no corresponde a los cargos que se trasladan al usuario final. Esto con el fin de evidenciar realmente el impacto del cambio de indexador.</t>
        </r>
      </text>
    </comment>
    <comment ref="CK40" authorId="0" shapeId="0">
      <text>
        <r>
          <rPr>
            <b/>
            <sz val="9"/>
            <color indexed="81"/>
            <rFont val="Tahoma"/>
            <family val="2"/>
          </rPr>
          <t>Los cargos Dt para las empresas sin ADD SI contienen ajustes. Es decir, que corresponde a los cargos que se trasladan al usuario final.</t>
        </r>
      </text>
    </comment>
    <comment ref="CL40" authorId="0" shapeId="0">
      <text>
        <r>
          <rPr>
            <b/>
            <sz val="9"/>
            <color indexed="81"/>
            <rFont val="Tahoma"/>
            <family val="2"/>
          </rPr>
          <t>Diego Fernando Borda Tovar:</t>
        </r>
        <r>
          <rPr>
            <sz val="9"/>
            <color indexed="81"/>
            <rFont val="Tahoma"/>
            <family val="2"/>
          </rPr>
          <t xml:space="preserve">
Los cargos Dt para las empresas sin ADD SI contienen ajustes. Es decir, que corresponde a los cargos que se trasladan al usuario final.</t>
        </r>
      </text>
    </comment>
    <comment ref="CM40" authorId="0" shapeId="0">
      <text>
        <r>
          <rPr>
            <b/>
            <sz val="9"/>
            <color indexed="81"/>
            <rFont val="Tahoma"/>
            <family val="2"/>
          </rPr>
          <t>Diego Fernando Borda Tovar:</t>
        </r>
        <r>
          <rPr>
            <sz val="9"/>
            <color indexed="81"/>
            <rFont val="Tahoma"/>
            <family val="2"/>
          </rPr>
          <t xml:space="preserve">
Los cargos Dt para las empresas sin ADD SI contienen ajustes. Es decir, que corresponde a los cargos que se trasladan al usuario final.</t>
        </r>
      </text>
    </comment>
    <comment ref="CS40" authorId="0" shapeId="0">
      <text>
        <r>
          <rPr>
            <b/>
            <sz val="9"/>
            <color indexed="81"/>
            <rFont val="Tahoma"/>
            <family val="2"/>
          </rPr>
          <t>Los cargos Dt para las empresas sin ADD SI contienen ajustes. Es decir, que corresponde a los cargos que se trasladan al usuario final.</t>
        </r>
      </text>
    </comment>
    <comment ref="CT40" authorId="0" shapeId="0">
      <text>
        <r>
          <rPr>
            <b/>
            <sz val="9"/>
            <color indexed="81"/>
            <rFont val="Tahoma"/>
            <family val="2"/>
          </rPr>
          <t>Diego Fernando Borda Tovar:</t>
        </r>
        <r>
          <rPr>
            <sz val="9"/>
            <color indexed="81"/>
            <rFont val="Tahoma"/>
            <family val="2"/>
          </rPr>
          <t xml:space="preserve">
Los cargos Dt para las empresas sin ADD SI contienen ajustes. Es decir, que corresponde a los cargos que se trasladan al usuario final.</t>
        </r>
      </text>
    </comment>
    <comment ref="CU40" authorId="0" shapeId="0">
      <text>
        <r>
          <rPr>
            <b/>
            <sz val="9"/>
            <color indexed="81"/>
            <rFont val="Tahoma"/>
            <family val="2"/>
          </rPr>
          <t>Diego Fernando Borda Tovar:</t>
        </r>
        <r>
          <rPr>
            <sz val="9"/>
            <color indexed="81"/>
            <rFont val="Tahoma"/>
            <family val="2"/>
          </rPr>
          <t xml:space="preserve">
Los cargos Dt para las empresas sin ADD SI contienen ajustes. Es decir, que corresponde a los cargos que se trasladan al usuario final.</t>
        </r>
      </text>
    </comment>
    <comment ref="DA40" authorId="0" shapeId="0">
      <text>
        <r>
          <rPr>
            <b/>
            <sz val="9"/>
            <color indexed="81"/>
            <rFont val="Tahoma"/>
            <family val="2"/>
          </rPr>
          <t>Los cargos Dt para las empresas sin ADD SI contienen ajustes. Es decir, que corresponde a los cargos que se trasladan al usuario final.</t>
        </r>
      </text>
    </comment>
    <comment ref="DB40" authorId="0" shapeId="0">
      <text>
        <r>
          <rPr>
            <b/>
            <sz val="9"/>
            <color indexed="81"/>
            <rFont val="Tahoma"/>
            <family val="2"/>
          </rPr>
          <t>Diego Fernando Borda Tovar:</t>
        </r>
        <r>
          <rPr>
            <sz val="9"/>
            <color indexed="81"/>
            <rFont val="Tahoma"/>
            <family val="2"/>
          </rPr>
          <t xml:space="preserve">
Los cargos Dt para las empresas sin ADD SI contienen ajustes. Es decir, que corresponde a los cargos que se trasladan al usuario final.</t>
        </r>
      </text>
    </comment>
    <comment ref="DC40" authorId="0" shapeId="0">
      <text>
        <r>
          <rPr>
            <b/>
            <sz val="9"/>
            <color indexed="81"/>
            <rFont val="Tahoma"/>
            <family val="2"/>
          </rPr>
          <t>Diego Fernando Borda Tovar:</t>
        </r>
        <r>
          <rPr>
            <sz val="9"/>
            <color indexed="81"/>
            <rFont val="Tahoma"/>
            <family val="2"/>
          </rPr>
          <t xml:space="preserve">
Los cargos Dt para las empresas sin ADD SI contienen ajustes. Es decir, que corresponde a los cargos que se trasladan al usuario final.</t>
        </r>
      </text>
    </comment>
    <comment ref="DI40" authorId="0" shapeId="0">
      <text>
        <r>
          <rPr>
            <b/>
            <sz val="9"/>
            <color indexed="81"/>
            <rFont val="Tahoma"/>
            <family val="2"/>
          </rPr>
          <t>Los cargos Dt para las empresas sin ADD SI contienen ajustes. Es decir, que corresponde a los cargos que se trasladan al usuario final.</t>
        </r>
      </text>
    </comment>
    <comment ref="DJ40" authorId="0" shapeId="0">
      <text>
        <r>
          <rPr>
            <b/>
            <sz val="9"/>
            <color indexed="81"/>
            <rFont val="Tahoma"/>
            <family val="2"/>
          </rPr>
          <t>Diego Fernando Borda Tovar:</t>
        </r>
        <r>
          <rPr>
            <sz val="9"/>
            <color indexed="81"/>
            <rFont val="Tahoma"/>
            <family val="2"/>
          </rPr>
          <t xml:space="preserve">
Los cargos Dt para las empresas sin ADD SI contienen ajustes. Es decir, que corresponde a los cargos que se trasladan al usuario final.</t>
        </r>
      </text>
    </comment>
    <comment ref="DK40" authorId="0" shapeId="0">
      <text>
        <r>
          <rPr>
            <b/>
            <sz val="9"/>
            <color indexed="81"/>
            <rFont val="Tahoma"/>
            <family val="2"/>
          </rPr>
          <t>Diego Fernando Borda Tovar:</t>
        </r>
        <r>
          <rPr>
            <sz val="9"/>
            <color indexed="81"/>
            <rFont val="Tahoma"/>
            <family val="2"/>
          </rPr>
          <t xml:space="preserve">
Los cargos Dt para las empresas sin ADD SI contienen ajustes. Es decir, que corresponde a los cargos que se trasladan al usuario final.</t>
        </r>
      </text>
    </comment>
    <comment ref="DQ40" authorId="0" shapeId="0">
      <text>
        <r>
          <rPr>
            <b/>
            <sz val="9"/>
            <color indexed="81"/>
            <rFont val="Tahoma"/>
            <family val="2"/>
          </rPr>
          <t>Los cargos Dt para las empresas sin ADD SI contienen ajustes. Es decir, que corresponde a los cargos que se trasladan al usuario final.</t>
        </r>
      </text>
    </comment>
    <comment ref="DR40" authorId="0" shapeId="0">
      <text>
        <r>
          <rPr>
            <b/>
            <sz val="9"/>
            <color indexed="81"/>
            <rFont val="Tahoma"/>
            <family val="2"/>
          </rPr>
          <t>Diego Fernando Borda Tovar:</t>
        </r>
        <r>
          <rPr>
            <sz val="9"/>
            <color indexed="81"/>
            <rFont val="Tahoma"/>
            <family val="2"/>
          </rPr>
          <t xml:space="preserve">
Los cargos Dt para las empresas sin ADD SI contienen ajustes. Es decir, que corresponde a los cargos que se trasladan al usuario final.</t>
        </r>
      </text>
    </comment>
    <comment ref="DS40" authorId="0" shapeId="0">
      <text>
        <r>
          <rPr>
            <b/>
            <sz val="9"/>
            <color indexed="81"/>
            <rFont val="Tahoma"/>
            <family val="2"/>
          </rPr>
          <t>Diego Fernando Borda Tovar:</t>
        </r>
        <r>
          <rPr>
            <sz val="9"/>
            <color indexed="81"/>
            <rFont val="Tahoma"/>
            <family val="2"/>
          </rPr>
          <t xml:space="preserve">
Los cargos Dt para las empresas sin ADD SI contienen ajustes. Es decir, que corresponde a los cargos que se trasladan al usuario final.</t>
        </r>
      </text>
    </comment>
    <comment ref="DY40" authorId="0" shapeId="0">
      <text>
        <r>
          <rPr>
            <b/>
            <sz val="9"/>
            <color indexed="81"/>
            <rFont val="Tahoma"/>
            <family val="2"/>
          </rPr>
          <t>Los cargos Dt para las empresas sin ADD SI contienen ajustes. Es decir, que corresponde a los cargos que se trasladan al usuario final.</t>
        </r>
      </text>
    </comment>
    <comment ref="DZ40" authorId="0" shapeId="0">
      <text>
        <r>
          <rPr>
            <b/>
            <sz val="9"/>
            <color indexed="81"/>
            <rFont val="Tahoma"/>
            <family val="2"/>
          </rPr>
          <t>Diego Fernando Borda Tovar:</t>
        </r>
        <r>
          <rPr>
            <sz val="9"/>
            <color indexed="81"/>
            <rFont val="Tahoma"/>
            <family val="2"/>
          </rPr>
          <t xml:space="preserve">
Los cargos Dt para las empresas sin ADD SI contienen ajustes. Es decir, que corresponde a los cargos que se trasladan al usuario final.</t>
        </r>
      </text>
    </comment>
    <comment ref="EA40" authorId="0" shapeId="0">
      <text>
        <r>
          <rPr>
            <b/>
            <sz val="9"/>
            <color indexed="81"/>
            <rFont val="Tahoma"/>
            <family val="2"/>
          </rPr>
          <t>Diego Fernando Borda Tovar:</t>
        </r>
        <r>
          <rPr>
            <sz val="9"/>
            <color indexed="81"/>
            <rFont val="Tahoma"/>
            <family val="2"/>
          </rPr>
          <t xml:space="preserve">
Los cargos Dt para las empresas sin ADD SI contienen ajustes. Es decir, que corresponde a los cargos que se trasladan al usuario final.</t>
        </r>
      </text>
    </comment>
  </commentList>
</comments>
</file>

<file path=xl/sharedStrings.xml><?xml version="1.0" encoding="utf-8"?>
<sst xmlns="http://schemas.openxmlformats.org/spreadsheetml/2006/main" count="3625" uniqueCount="410">
  <si>
    <t>AÑO</t>
  </si>
  <si>
    <t>PERIODO</t>
  </si>
  <si>
    <t>GM</t>
  </si>
  <si>
    <t>TM</t>
  </si>
  <si>
    <t>PR</t>
  </si>
  <si>
    <t>D</t>
  </si>
  <si>
    <t>CV</t>
  </si>
  <si>
    <t>RM</t>
  </si>
  <si>
    <t>CUV</t>
  </si>
  <si>
    <t>EMPRESA:</t>
  </si>
  <si>
    <t>ESTRATO 1</t>
  </si>
  <si>
    <t>ESTRATO 2</t>
  </si>
  <si>
    <t>ESTRATO 3</t>
  </si>
  <si>
    <t>ESTRATO 4</t>
  </si>
  <si>
    <t>ESTRATO 5 y 6, Ind y Com</t>
  </si>
  <si>
    <t>MERCADO:</t>
  </si>
  <si>
    <t>NARIÑO</t>
  </si>
  <si>
    <t>CHOCÓ</t>
  </si>
  <si>
    <t>HUILA</t>
  </si>
  <si>
    <t>META</t>
  </si>
  <si>
    <t>TULUÁ</t>
  </si>
  <si>
    <t>TOLIMA</t>
  </si>
  <si>
    <t>CELSIA COLOMBIA S.A. E.S.P.</t>
  </si>
  <si>
    <t>RUITOQUE S.A. E.S.P.</t>
  </si>
  <si>
    <t>RUITOQUE</t>
  </si>
  <si>
    <t>GUAVIARE</t>
  </si>
  <si>
    <t>Empresa</t>
  </si>
  <si>
    <t>Mercado de Comercialización</t>
  </si>
  <si>
    <t>ESSA S.A. E.S.P.</t>
  </si>
  <si>
    <t>CENS S.A. E.S.P.</t>
  </si>
  <si>
    <t>CHEC S.A. E.S.P.</t>
  </si>
  <si>
    <t>EDEQ S.A. E.S.P.</t>
  </si>
  <si>
    <t>EPM E.S.P.</t>
  </si>
  <si>
    <t>EMCALI E.I.C.E. E.S.P.</t>
  </si>
  <si>
    <t>CETSA S.A. E.S.P.</t>
  </si>
  <si>
    <t>CEO S.A.S. E.S.P.</t>
  </si>
  <si>
    <t>CEDENAR S.A. E.S.P.</t>
  </si>
  <si>
    <t>EMEESA S.A. E.S.P.</t>
  </si>
  <si>
    <t>EBSA S.A. E.S.P.</t>
  </si>
  <si>
    <t>ENELAR S.A. E.S.P.</t>
  </si>
  <si>
    <t>ELECTROHUILA S.A. E.S.P.</t>
  </si>
  <si>
    <t>DISPAC S.A. E.S.P.</t>
  </si>
  <si>
    <t>ENERGUVIARE E.S.P.</t>
  </si>
  <si>
    <t>ELECTROCAQUETÁ S.A. E.S.P.</t>
  </si>
  <si>
    <t>EMSA S.A. E.S.P.</t>
  </si>
  <si>
    <t>EE PUTUMAYO S.A. E.S.P.</t>
  </si>
  <si>
    <t>EMEVASI S.A. E.S.P.</t>
  </si>
  <si>
    <t>EEBP S.A. E.S.P.</t>
  </si>
  <si>
    <t>ENERCA S.A. E.S.P.</t>
  </si>
  <si>
    <t>SANTANDER</t>
  </si>
  <si>
    <t>NORTE DE SANTANDER</t>
  </si>
  <si>
    <t>CALDAS</t>
  </si>
  <si>
    <t>PEREIRA</t>
  </si>
  <si>
    <t>QUINDIO</t>
  </si>
  <si>
    <t>TULUA</t>
  </si>
  <si>
    <t>CARTAGO</t>
  </si>
  <si>
    <t>CAUCA</t>
  </si>
  <si>
    <t>BOYACA</t>
  </si>
  <si>
    <t>ARAUCA</t>
  </si>
  <si>
    <t>CHOCO</t>
  </si>
  <si>
    <t>PUTUMAYO</t>
  </si>
  <si>
    <t>SIBUNDOY</t>
  </si>
  <si>
    <t>BAJO PUTUMAYO</t>
  </si>
  <si>
    <t>CASANARE</t>
  </si>
  <si>
    <t>QUINDÍO</t>
  </si>
  <si>
    <t>BOYACÁ</t>
  </si>
  <si>
    <t>CAQUETÁ</t>
  </si>
  <si>
    <t>EEP S.A. E.S.P. (Cartago)</t>
  </si>
  <si>
    <t>EEP S.A. E.S.P. (Pereira)</t>
  </si>
  <si>
    <t>REGRESAR</t>
  </si>
  <si>
    <t>Generación: Gm,i,j</t>
  </si>
  <si>
    <t>Costo de compra de energía ($/kWh) para el mes m, del comercializador minorista</t>
  </si>
  <si>
    <t>Costo de compra de energía en bolsa o por medio de contratos a largo plazo.</t>
  </si>
  <si>
    <t>Resolución CREG 011 de 2009</t>
  </si>
  <si>
    <r>
      <t xml:space="preserve">Es el valor único para todos los comercializadores con el cual se paga el </t>
    </r>
    <r>
      <rPr>
        <i/>
        <sz val="9"/>
        <color indexed="8"/>
        <rFont val="Calibri"/>
        <family val="2"/>
      </rPr>
      <t>transporte</t>
    </r>
    <r>
      <rPr>
        <sz val="9"/>
        <color indexed="8"/>
        <rFont val="Calibri"/>
        <family val="2"/>
      </rPr>
      <t xml:space="preserve"> de energía de las plantas generadoras hasta las redes del STR</t>
    </r>
  </si>
  <si>
    <t>Resolución CREG 015 de 2018, para los agentes que no tienen ingresos regulados con esta resolución les aplica la Resolución CREG 097 de 2008</t>
  </si>
  <si>
    <t>Resoluciones CREG 180, modificada por la Resolución CREG 019 de 2018 y resolución CREG 191 de 2014</t>
  </si>
  <si>
    <t>Margen de comercialización correspondiente al mes m, del comercializador minorista. ($/kWh)</t>
  </si>
  <si>
    <t xml:space="preserve">Remunera costos asociados a la comercialización: margen de la actividad, riesgo de cartera, contribuciones, pagos al administrador del mercado. </t>
  </si>
  <si>
    <t>Resolución CREG 119 de 2007</t>
  </si>
  <si>
    <t>Costo de restricciones y de Servicios asociados con generación asignados al Comercializador Minorista i en el mes m. ($/kWh)</t>
  </si>
  <si>
    <t xml:space="preserve">Corresponde a los costos de la generación más costosa que debió utilizarse para que el STN opere de manera segura y/o por las limitaciones de su red. </t>
  </si>
  <si>
    <t>Resolución CREG 119 de 20017 modificada por la Resolución CREG 173 de 2011</t>
  </si>
  <si>
    <t>Costo de compra, transporte y reducción de pérdidas de energía acumuladas hasta el nivel de tensión n, para el mes m, del comercializador minorista.</t>
  </si>
  <si>
    <t xml:space="preserve">Corresponde al costo reconocido de pérdidas de energía que por razones técnicas o no técnicas se pierden en el STN, STR, SDL; así como los costos de los programas de reducción de pérdidas no técnicas que se realicen por mercado de comercialización </t>
  </si>
  <si>
    <t xml:space="preserve">Varía por empresa de acuerdo al costo aprobado. </t>
  </si>
  <si>
    <t xml:space="preserve">Contratos: Indexación por medio de IPC 
Bolsa: Varia hora a hora de acuerdo con las condiciones del mercado </t>
  </si>
  <si>
    <t xml:space="preserve">Costo por uso del Sistema Nacional de Trasmisión (STN) ($/kWh) para el mes m.
Liquidado por LAC </t>
  </si>
  <si>
    <t xml:space="preserve">La actualización se realiza con el índice de Precios al Productor (IPP).
Varía mensualmente por las variaciones en la demanda. </t>
  </si>
  <si>
    <t>Costo por uso del Sistema de Distribución (STR) ($/kWh) correspondiente al nivel de tensión n para el mes m. 
Los cargos para remunerar los define la LAC.</t>
  </si>
  <si>
    <r>
      <t xml:space="preserve">Corresponde al valor que se paga por </t>
    </r>
    <r>
      <rPr>
        <i/>
        <sz val="9"/>
        <color indexed="8"/>
        <rFont val="Calibri"/>
        <family val="2"/>
      </rPr>
      <t>transportar</t>
    </r>
    <r>
      <rPr>
        <sz val="9"/>
        <color indexed="8"/>
        <rFont val="Calibri"/>
        <family val="2"/>
      </rPr>
      <t xml:space="preserve"> la energía desde el STN hasta el usuario final a través del STR.
El Ministerio de Minas y Energía junto con la CREG definieron la conformación de las ADD que agrupan el cargo de Distribución de empresas que comparten ciertas características a través de un cargo unificado denominado DtUN.</t>
    </r>
  </si>
  <si>
    <t xml:space="preserve">La actualización se realiza con el índice de Precios al Productor (IPP).
Varía mensualmente </t>
  </si>
  <si>
    <t>La actualización se realiza con el índice de Precios al Consumidor (IPC).
Varía mensualmente.</t>
  </si>
  <si>
    <t>Restricciones:  Rm,i</t>
  </si>
  <si>
    <t>Es variable por cuanto depende principalmente de la magnitud de la disponibilidad de los activos de trasmisión. 
Varía mensualmente.</t>
  </si>
  <si>
    <t>Perdidas:
 PRn,m,i,j</t>
  </si>
  <si>
    <r>
      <t xml:space="preserve">Trasmisión: </t>
    </r>
    <r>
      <rPr>
        <b/>
        <i/>
        <sz val="9"/>
        <color indexed="8"/>
        <rFont val="Calibri"/>
        <family val="2"/>
      </rPr>
      <t>Tm</t>
    </r>
  </si>
  <si>
    <r>
      <t xml:space="preserve">Distribución: </t>
    </r>
    <r>
      <rPr>
        <b/>
        <i/>
        <sz val="9"/>
        <color indexed="8"/>
        <rFont val="Calibri"/>
        <family val="2"/>
      </rPr>
      <t>Dn,m</t>
    </r>
  </si>
  <si>
    <r>
      <t>Comercialización</t>
    </r>
    <r>
      <rPr>
        <b/>
        <i/>
        <sz val="9"/>
        <color indexed="8"/>
        <rFont val="Calibri"/>
        <family val="2"/>
      </rPr>
      <t>: Cvm,i,j</t>
    </r>
  </si>
  <si>
    <t>COMPONENTE</t>
  </si>
  <si>
    <t>RESOLUCIÓN</t>
  </si>
  <si>
    <t>DEFINICIÓN DEL COMPONENTE</t>
  </si>
  <si>
    <t>EXPLICACIÓN</t>
  </si>
  <si>
    <t>FACTORES DE VARIACIÓN</t>
  </si>
  <si>
    <t xml:space="preserve">Información tarifaria del servicio público de energía eléctrica </t>
  </si>
  <si>
    <t>No.</t>
  </si>
  <si>
    <t>Este documento presenta la información reportada por las empresas prestadoras del servicio de energía eléctrica en el Sistema Único de Información. No implica validación de la Superservicios.
A continuación encontrará el listado de las empresas sobre las cuales puede consultar el costo unitario y la tarifa de prestación del servicio.</t>
  </si>
  <si>
    <t xml:space="preserve">Información tarifaria del servicio público de energía </t>
  </si>
  <si>
    <t>* Pesos corrientes</t>
  </si>
  <si>
    <t>1. COSTO UNITARIO DE PRESTACIÓN DEL SERVICIO
Nivel de Tensión 1, Propiedad de Activos del OR</t>
  </si>
  <si>
    <t>para el comercializador integrado al operador de red</t>
  </si>
  <si>
    <t>2. TARIFA AL USUARIO FINAL
Nivel de Tensión 1, Propiedad de Activos del OR (estrato 1, 2 y 3 hasta el CS)</t>
  </si>
  <si>
    <t>Costo Unitario de Prestación de Servicio - CU</t>
  </si>
  <si>
    <t xml:space="preserve">Opción Tarifaria </t>
  </si>
  <si>
    <t>CUV_Op</t>
  </si>
  <si>
    <t xml:space="preserve">3. OPCIÓN TARIFARIA
Nivel de Tensión 1, Propiedad de Activos del OR </t>
  </si>
  <si>
    <t>CUV_119</t>
  </si>
  <si>
    <t>3. OPCIÓN TARIFARIA
Nivel de Tensión 1, Propiedad de Activos del OR</t>
  </si>
  <si>
    <t>Costo Unitario de Prestación del Servicio resultado de aplicar la metodología establecida en la Res. CREG 119 de 2007.</t>
  </si>
  <si>
    <t>Costo Unitario de Prestación del Servicio resultado de aplicar la metodología establecida en la Res. CREG 012 de 2020. Opción Tarifaria</t>
  </si>
  <si>
    <r>
      <t xml:space="preserve">La Superintendencia de Servicios Públicos Domiciliarios – SSPD presenta en este documento a todos los grupos de interés la información relacionada con el Costo Unitario de Prestación del Servicio (CU) y las tarifas de energía aplicadas por los comercializadores integrados a los Operadores de Red (OR) del nivel de tensión 1 con propiedad de activos del OR en una ventana de 12 meses.
Lo anterior, permitirá realizar el seguimiento mensual del comportamiento del CU y la tarifa por cada uno de los interesados a la empresa de su interés.
</t>
    </r>
    <r>
      <rPr>
        <b/>
        <i/>
        <u/>
        <sz val="11"/>
        <color theme="1"/>
        <rFont val="Calibri"/>
        <family val="2"/>
        <scheme val="minor"/>
      </rPr>
      <t>Costo Unitario de Prestación del Servicio:</t>
    </r>
    <r>
      <rPr>
        <sz val="11"/>
        <color theme="1"/>
        <rFont val="Calibri"/>
        <family val="2"/>
        <scheme val="minor"/>
      </rPr>
      <t xml:space="preserve"> Es el costo económico eficiente de prestación del servicio al usuario final regulado. El Costo Unitario de Prestación del Servicio (CU) de energía eléctrica, de acuerdo con la regulación establecida por la Comisión de Regulación de Energía y Gas – CREG, está conformado por la suma de los componentes de generación (G), transmisión (T), distribución (D), comercialización (C), pérdidas (PR) y restricciones del sistema (R), cada uno de los cuales obedece a unas condiciones reguladas para la determinación de su valor. 
</t>
    </r>
    <r>
      <rPr>
        <b/>
        <i/>
        <u/>
        <sz val="11"/>
        <color theme="1"/>
        <rFont val="Calibri"/>
        <family val="2"/>
        <scheme val="minor"/>
      </rPr>
      <t>Tarifa</t>
    </r>
    <r>
      <rPr>
        <sz val="11"/>
        <color theme="1"/>
        <rFont val="Calibri"/>
        <family val="2"/>
        <scheme val="minor"/>
      </rPr>
      <t>: Es el valor resultante de aplicar al Costo Unitario de Prestación del Servicio el factor de subsidio o contribución autorizado legalmente. En el caso de los usuarios de estrato 4 y/o usuarios no residenciales que no son beneficiarios de subsidio, ni están sujetos al pago de contribución, la tarifa corresponde al Costo Unitario de Prestación del Servicio.</t>
    </r>
  </si>
  <si>
    <t>ANTIOQUIA CREG 078/07</t>
  </si>
  <si>
    <t>BOGOTÁ - CUNDINAMARCA CREG 199/16</t>
  </si>
  <si>
    <t>CALI - YUMBO - PUERTO TEJADA</t>
  </si>
  <si>
    <t>CELSIA VALLE DEL CAUCA</t>
  </si>
  <si>
    <t>POPAYÁN - PURACÉ</t>
  </si>
  <si>
    <t>CARIBE SOL</t>
  </si>
  <si>
    <t>CARIBE MAR</t>
  </si>
  <si>
    <t>AIR-E S.A.S. E.S.P.</t>
  </si>
  <si>
    <t>CARIBEMAR DE LA COSTA S.A.S. E.S.P. (AFINIA)</t>
  </si>
  <si>
    <t>ADD</t>
  </si>
  <si>
    <t>OCCIDENTE</t>
  </si>
  <si>
    <t>SIN ADD</t>
  </si>
  <si>
    <t>CENTRO</t>
  </si>
  <si>
    <t>ORIENTE</t>
  </si>
  <si>
    <t>SUR</t>
  </si>
  <si>
    <t xml:space="preserve">** Ajuste a las tarifas del mes de agosto de 2021. Publicado 18 -19 de septiembre. La republica </t>
  </si>
  <si>
    <t>CENTRALES ELÉCTRICAS DE NARIÑO S.A. E.S.P. (ID 520)</t>
  </si>
  <si>
    <t>CELSIA COLOMBIA S.A. E.S.P. (536)</t>
  </si>
  <si>
    <t>CENTRALES ELÉCTRICAS DE NORTE DE SANTANDER S.A. E.S.P. (604)</t>
  </si>
  <si>
    <t>COMPAÑÍA ENERGÉTICA DE OCCIDENTE E.S.P. (23442)</t>
  </si>
  <si>
    <t>COMPAÑÍA DE ELECTRICIDAD DE TULUÁ S.A. E.S.P. (637)</t>
  </si>
  <si>
    <t>CENTRAL HIDROELÉCTRICA DE CALDAS S.A. E.S.P. (502)</t>
  </si>
  <si>
    <t>EMPRESA DISTRIBUIDORA DEL PACÍFICO S.A. E.S.P. (3226)</t>
  </si>
  <si>
    <t>EMPRESA DE ENERGÍA DE BOYACÁ S.A. E.S.P. (500)</t>
  </si>
  <si>
    <t>EMPRESA DE ENERGÍA DE QUINDÍO S.A. E.S.P. (523)</t>
  </si>
  <si>
    <t>EMPRESA DE ENERGÍA DEL PUTUMAYO S.A. E.S.P. (2016)</t>
  </si>
  <si>
    <t>EMPRESA DE ENERGÍA DEL BAJO PUTUMAYO S.A. E.S.P. (2371)</t>
  </si>
  <si>
    <t>EMPRESA DE ENERGÍA DE PEREIRA S.A. E.S.P. (2073)</t>
  </si>
  <si>
    <t>AIR-E S.A.S. E.S.P. (48307)</t>
  </si>
  <si>
    <t>CARIBEMAR DE LA COSTA S.A.S. E.S.P. (AFINIA) (48305)</t>
  </si>
  <si>
    <t>ELECTRIFICADORA DE CAQUETÁ S.A. E.S.P. (1032)</t>
  </si>
  <si>
    <t>ELECTRIFICADORA DEL HUILA S.A. E.S.P. (1014)</t>
  </si>
  <si>
    <t>EMPRESAS MUNICIPALES DE CALI E.S.P. (2438)</t>
  </si>
  <si>
    <t>EMPRESA MUNICIPAL DE ENERGÍA ELÉCTRICA S.A. E.S.P. (694)</t>
  </si>
  <si>
    <t>EMPRESA DE ENERGÍA DEL VALLE DE SIBUNDOY S.A. E.S.P. (1846)</t>
  </si>
  <si>
    <t>ELECTRIFICADORA DEL META S.A. E.S.P. (600)</t>
  </si>
  <si>
    <t>EMPRESA DE ENERGÍA DE ARAUCA E.S.P. (599)</t>
  </si>
  <si>
    <t>EMPRESA DE ENERGÍA DE CASANARE S.A. E.S.P. (3370)</t>
  </si>
  <si>
    <t>EMPRESA DE ENERGÍA ELÉCTRICA DEL DEPARTAMENTO DEL GUAVIARE E.S.P. (3076)</t>
  </si>
  <si>
    <t>EMPRESAS PÚBLICAS DE MEDELLÍN E.S.P. (564)</t>
  </si>
  <si>
    <t>ELECTRIFICADORA DE SANTANDER S.A. E.S.P. (524)</t>
  </si>
  <si>
    <t>RUITOQUE S.A. E.S.P. (1737)</t>
  </si>
  <si>
    <t>ENEL COLOMBIA S.A. E.S.P.</t>
  </si>
  <si>
    <t>ENEL COLOMBIA S.A. E.S.P. (597)</t>
  </si>
  <si>
    <t>Resolución CREG 119 de 2007, modificada por la Resolución CREG 030 de 2018 y Resolución CREG 129 de 2019, Resolución CREG 101 002de 2022.</t>
  </si>
  <si>
    <r>
      <t xml:space="preserve">La opción tarifaria ofrece al comercializador la posibilidad de cambiar el CU cuando las condiciones del mercado presentan un impacto considerable para el usuario. No obstante, como la empresa deja de percibir parte de sus ingresos, debe aplicar la opción tarifaria hasta que se recupere el valor financiado, lo que se traduce en cobros relativamente elevados, pero con incrementos parciales para el usuario como se evidencia en la siguiente gráfica
</t>
    </r>
    <r>
      <rPr>
        <b/>
        <i/>
        <sz val="11"/>
        <color theme="1"/>
        <rFont val="Calibri"/>
        <family val="2"/>
        <scheme val="minor"/>
      </rPr>
      <t xml:space="preserve">
Regulación Vigente:</t>
    </r>
    <r>
      <rPr>
        <sz val="11"/>
        <color theme="1"/>
        <rFont val="Calibri"/>
        <family val="2"/>
        <scheme val="minor"/>
      </rPr>
      <t xml:space="preserve">
Res. CREG 012 de 2020 </t>
    </r>
  </si>
  <si>
    <r>
      <rPr>
        <b/>
        <i/>
        <sz val="18"/>
        <color theme="1"/>
        <rFont val="Calibri"/>
        <family val="2"/>
        <scheme val="minor"/>
      </rPr>
      <t xml:space="preserve">Tarifas de Energía Eléctrica </t>
    </r>
    <r>
      <rPr>
        <sz val="11"/>
        <color theme="1"/>
        <rFont val="Calibri"/>
        <family val="2"/>
        <scheme val="minor"/>
      </rPr>
      <t xml:space="preserve">
La tarifa de energía eléctrica es el resultado de aplicar al Costo Unitario de Prestación del Servicio, los principios del Fondo de Solidaridad para Subsidios y Redistribución de Ingreso (FSSRI) donde dependiendo el estrato socioeconómico se aplica un subsidio o una contribución. Como resultado de lo anterior, los usuarios de los estratos 1, 2 y 3 (usuarios de menores ingresos), reciben subsidios por concepto del FSSRI de hasta el 60%, 50% y hasta 15% respectivamente, sobre el CU, aplicables al denominado Consumo de Subsistencia (CS).
En línea de lo anterior, el valor del porcentaje aplicado a cada estrato es el resultado de aplicar la metodologia respetando los rangos descritos anteriormente y solo hasta el consumo de subsistencia, es decir que, si un usuario con derecho al subsidio consumió en el mes un valor por encima del CS, a partir del CS se le cobrará la energía con la tarifa plena correspondiente a la definida para el estrato 4. Los usuarios de los estratos 5 y 6 (usuarios residenciales de mayores ingresos), así como los usuarios pertenecientes al sector comercial e industrial, pagan una contribución del 20% sobre el CU, con destino a cubrir los subsidios otorgados a los usuarios de los estratos 1, 2 y 3.
Consumo de Subsistencia definido en la </t>
    </r>
    <r>
      <rPr>
        <b/>
        <sz val="11"/>
        <color theme="1"/>
        <rFont val="Calibri"/>
        <family val="2"/>
        <scheme val="minor"/>
      </rPr>
      <t>Resolución UPME 0355/04</t>
    </r>
    <r>
      <rPr>
        <sz val="11"/>
        <color theme="1"/>
        <rFont val="Calibri"/>
        <family val="2"/>
        <scheme val="minor"/>
      </rPr>
      <t xml:space="preserve">. Hasta 130 kWh/mes para usuarios ubicados a un altura superior a los 1.000 m.s.n.m y hasta 173 kWh/mes para usuarios ubicados a un altura inferior a los 1.000 m.s.n.m.
</t>
    </r>
    <r>
      <rPr>
        <b/>
        <i/>
        <sz val="11"/>
        <color theme="1"/>
        <rFont val="Calibri"/>
        <family val="2"/>
        <scheme val="minor"/>
      </rPr>
      <t xml:space="preserve">Regulación Vigente: </t>
    </r>
    <r>
      <rPr>
        <sz val="11"/>
        <color theme="1"/>
        <rFont val="Calibri"/>
        <family val="2"/>
        <scheme val="minor"/>
      </rPr>
      <t xml:space="preserve">
Res. CREG 003 de 2021.
</t>
    </r>
    <r>
      <rPr>
        <b/>
        <sz val="11"/>
        <color theme="1"/>
        <rFont val="Calibri"/>
        <family val="2"/>
        <scheme val="minor"/>
      </rPr>
      <t/>
    </r>
  </si>
  <si>
    <t>** Ajuste a las tarifas del mes de julio de 2022</t>
  </si>
  <si>
    <t>A</t>
  </si>
  <si>
    <t>Ingreso Regulado Mensual  (antes de compensaciones (COP))</t>
  </si>
  <si>
    <t>B</t>
  </si>
  <si>
    <t>Ingreso Variante Guatape ($)</t>
  </si>
  <si>
    <t>C</t>
  </si>
  <si>
    <t>Otros Conceptos ($)</t>
  </si>
  <si>
    <t>A - B - C = D</t>
  </si>
  <si>
    <t>Ingreso Regulado Bruto que pagan los comercializadores ($)</t>
  </si>
  <si>
    <t>E</t>
  </si>
  <si>
    <t>Ingreso a Compensar ($)</t>
  </si>
  <si>
    <t>D - E = F</t>
  </si>
  <si>
    <t>Ingreso Regulado Neto que pagan los Participantes del Mercado ($)</t>
  </si>
  <si>
    <t>G</t>
  </si>
  <si>
    <t>Energía del SIN (kWh)</t>
  </si>
  <si>
    <t>H</t>
  </si>
  <si>
    <t>∆T ($/kWh)</t>
  </si>
  <si>
    <t>( F / G ) + H</t>
  </si>
  <si>
    <t>Componente T ($/kWh)</t>
  </si>
  <si>
    <t>CREG 011-2009</t>
  </si>
  <si>
    <t>CREG 031-2022</t>
  </si>
  <si>
    <t>MEDIDAS TRANSITORIAS RESOLUCIONES CREG 101 027 de 2022 y CREG 101 031 de 2022</t>
  </si>
  <si>
    <t>Componente de Transmisión</t>
  </si>
  <si>
    <t>Componente de Distribución</t>
  </si>
  <si>
    <t>T_011</t>
  </si>
  <si>
    <t>T_031</t>
  </si>
  <si>
    <t>** Republicación</t>
  </si>
  <si>
    <t>CENTRALES ELECTRICAS DEL NORTE DE SANTANDER S.A E.S.P</t>
  </si>
  <si>
    <t>N/A</t>
  </si>
  <si>
    <t>CENTRAL HIDROELECTRICA DE CALDAS S.A E.S.P</t>
  </si>
  <si>
    <t>EMPRESA DE ENERGIA DEL QUINDIO S.A. E.S.P.</t>
  </si>
  <si>
    <t>EMPRESA DE ENERGIA DE PEREIRA S.A. E.S.P.</t>
  </si>
  <si>
    <t>EMPRESAS PUBLICAS DE MEDELLIN E.S.P</t>
  </si>
  <si>
    <t>ELECTRIFICADORA DE SANTANDER S.A. E.S.P.</t>
  </si>
  <si>
    <t>RUITOQUE E.S.P</t>
  </si>
  <si>
    <t>CENTRALES ELECTRICAS DE NARIÑO S.A. E.S.P.</t>
  </si>
  <si>
    <t>CELSIA COLOMBIA S.A. E.S.P-VALLE</t>
  </si>
  <si>
    <t>COMPAÑIA ENERGETICA DE OCCIDENTE S.A.S. ESP</t>
  </si>
  <si>
    <t>EMPRESA DE ENERGÍA DE PEREIRA S.A E.S.P-MERCADO CARTAGO</t>
  </si>
  <si>
    <t>EMPRESAS MUNICIPALES DE CALI E.I.C.E. E.S.P.</t>
  </si>
  <si>
    <t>EMPRESA MUNICIPAL DE ENERGÍA ELÉCTRICA S.A E.S.P</t>
  </si>
  <si>
    <t xml:space="preserve">CELSIA COLOMBIA S.A. E.S.P-TOLIMA </t>
  </si>
  <si>
    <t>EMPRESA DE ENERGIA DE BOYACA S.A. E.S.P.</t>
  </si>
  <si>
    <t>ELECTRIFICADORE DEL HUILA</t>
  </si>
  <si>
    <t>ENEL COLOMBIA S.A. E.S.P</t>
  </si>
  <si>
    <t>EMPRESA DE ENERGÍA DE ARAUCA</t>
  </si>
  <si>
    <t>EMPRESA DE ENERGÍA DEL BAJO PUTUMAYO S.A E.S.P</t>
  </si>
  <si>
    <t>ELECTRIFICADORA DEL CAQUETA S.A. E.S.P</t>
  </si>
  <si>
    <t>ELECTRIFICADORA DEL META S.A. E.S.P</t>
  </si>
  <si>
    <t>EMPRESA DE ENERGÍA DE CASANARE S.A E.S.P</t>
  </si>
  <si>
    <t>EMPRESA DE ENERGÍA DEL PUTUMAYO S.A E.S.P</t>
  </si>
  <si>
    <t>EMPRESA DISTRIBUIDORA DEL PACIFICO S.A. E.S.P.</t>
  </si>
  <si>
    <t>EMPRESA DE ENERGIA ELECTRICA DEL DEPARTAMENTO DEL GUAVIARE S.A E.S.P</t>
  </si>
  <si>
    <t>CARIBEMAR DE LA COSTA (AFINIA) S.A. E.S.P</t>
  </si>
  <si>
    <t>AIR-E S.A.S E.S.P</t>
  </si>
  <si>
    <t>OPERADOR DE RED</t>
  </si>
  <si>
    <t>ACOGIDO A LA RES. CREG 101 031 de 2022</t>
  </si>
  <si>
    <t>NO</t>
  </si>
  <si>
    <t>SI</t>
  </si>
  <si>
    <t>Indexador CREG 101 031 de 2022</t>
  </si>
  <si>
    <t>NT 1</t>
  </si>
  <si>
    <t>NT 2</t>
  </si>
  <si>
    <t>NT 3</t>
  </si>
  <si>
    <t>Cargos estimados del STN que se trasladan al Costo Unitario de Prestación del Servicio</t>
  </si>
  <si>
    <t>STR: Sistema de Transmisión Regional</t>
  </si>
  <si>
    <t>SDL: Sistema de Distribución Local</t>
  </si>
  <si>
    <t>CAMBIO INDEXADOR OCTUBRE 2022</t>
  </si>
  <si>
    <t>Cargos SDL ($/kWh)</t>
  </si>
  <si>
    <t>Cargos STR 
NT 4 ($/kWh)</t>
  </si>
  <si>
    <t>Cargos ADD ($/kWh)</t>
  </si>
  <si>
    <t>Indexador CREG 015 de 2018</t>
  </si>
  <si>
    <t>DEFINITIVO SEPTIEMRE 2022</t>
  </si>
  <si>
    <t>PRELIMINAR OCTUBRE 2022</t>
  </si>
  <si>
    <t>RESOLUCIÓN CREG 015 de 2018</t>
  </si>
  <si>
    <t>RESOLUCIÓN CREG 101 031 de 2022</t>
  </si>
  <si>
    <t>DEFINITIVO OCTUBRE 2022</t>
  </si>
  <si>
    <t>CÁLCULOS PREVIOS A LA MODIFICACIÓN DEL INDEXADOR</t>
  </si>
  <si>
    <t>VALORES PARA OCTUBRE 2022 POSTERIOR A LA APLICACIÓN DEL NUEVO INDEXADOR</t>
  </si>
  <si>
    <t>CENS</t>
  </si>
  <si>
    <t>CHEC</t>
  </si>
  <si>
    <t>EDEQ</t>
  </si>
  <si>
    <t>EEP Pereira</t>
  </si>
  <si>
    <t>EPM</t>
  </si>
  <si>
    <t>ESSA</t>
  </si>
  <si>
    <t>CEDENAR</t>
  </si>
  <si>
    <t>CELSIA COLOMBIA Valle</t>
  </si>
  <si>
    <t>CEO</t>
  </si>
  <si>
    <t>CETSA</t>
  </si>
  <si>
    <t>COMPAÑÍA DE ELECTRICIDAD DE TULUÁ S.A. E.S.P-TULUA</t>
  </si>
  <si>
    <t>EEP Cartago</t>
  </si>
  <si>
    <t>EMCALI</t>
  </si>
  <si>
    <t>EMEESA</t>
  </si>
  <si>
    <t>CELSIA COLOMBIA Tolima</t>
  </si>
  <si>
    <t>EBSA</t>
  </si>
  <si>
    <t>ELECTROHUILA</t>
  </si>
  <si>
    <t>ENEL COLOMBIA</t>
  </si>
  <si>
    <t>ENELAR</t>
  </si>
  <si>
    <t>EEBP</t>
  </si>
  <si>
    <t>EMSA</t>
  </si>
  <si>
    <t>ENERCA</t>
  </si>
  <si>
    <t>EEPUTUMAYO</t>
  </si>
  <si>
    <t>DISPAC</t>
  </si>
  <si>
    <t>ENERGUAVIARE</t>
  </si>
  <si>
    <t>CARIBEMAR</t>
  </si>
  <si>
    <t>AIRE</t>
  </si>
  <si>
    <t>DtUN</t>
  </si>
  <si>
    <t>Dt NT1</t>
  </si>
  <si>
    <t>ELECTROCAQUETA</t>
  </si>
  <si>
    <t>SIGLA</t>
  </si>
  <si>
    <t>VARIACIONES % OCT Def Vs. Oct Pre</t>
  </si>
  <si>
    <t>Diferencia $/kWh OCT Def Vs. Oct Pre</t>
  </si>
  <si>
    <t>GRÁFICAS NT1</t>
  </si>
  <si>
    <t>NT: Nivel de Tensión</t>
  </si>
  <si>
    <t>ADD: Área de Distribución</t>
  </si>
  <si>
    <t>Componente T SIN AJUSTES($/kWh)</t>
  </si>
  <si>
    <t>VALORES PARA NOVIEMBRE 2022 POSTERIOR A LA APLICACIÓN DEL NUEVO INDEXADOR</t>
  </si>
  <si>
    <t>DEFINITIVO NOVIEMBRE 2022</t>
  </si>
  <si>
    <t>EMPRESA DE ENERGÍA DEL VALLE DEL SIBUNDOY</t>
  </si>
  <si>
    <t>EMEVASI</t>
  </si>
  <si>
    <t>DtUN_031</t>
  </si>
  <si>
    <t>DtUN_015</t>
  </si>
  <si>
    <t>EVOLUCIÓN CARGOS ADD NIVEL DE TENSIÓN 1 PROPIEDAD ACTIVOS OR</t>
  </si>
  <si>
    <t>Evolución ADD</t>
  </si>
  <si>
    <t>Nivel de Tensión 1 Propiedad de Activos del OR</t>
  </si>
  <si>
    <t>EMPRESA</t>
  </si>
  <si>
    <t>EEP PEREIRA</t>
  </si>
  <si>
    <t>EEP CARTAGO</t>
  </si>
  <si>
    <t>EE PUTUMAYO</t>
  </si>
  <si>
    <t>EE BAJO PUTUMAYO</t>
  </si>
  <si>
    <t>ELECTROCAQUETÁ</t>
  </si>
  <si>
    <t>AFINIA</t>
  </si>
  <si>
    <t>PROMEDIO</t>
  </si>
  <si>
    <t>Variaciones CU</t>
  </si>
  <si>
    <t>Variaciones Tarifas</t>
  </si>
  <si>
    <t>Se ajusta la tarifa estrato 3 de octubre por un error en la transcripción.</t>
  </si>
  <si>
    <t>DEFINITIVO DICIEMBRE 2022</t>
  </si>
  <si>
    <t>En Dic 2022 se actualiza la tabla de Variación del CU Octubre respecto de Septiembre ya que algunas empresas republicaron tarifas de Octubre de 2022.</t>
  </si>
  <si>
    <t>En Dic 2022 se actualiza la tabla de Variación del CU Noviembre respecto de Octubre ya que algunas empresas republicaron tarifas de Octubre de 2022.</t>
  </si>
  <si>
    <t>Dic-22</t>
  </si>
  <si>
    <t>Variación CU Octubre respecto de Septiembre</t>
  </si>
  <si>
    <t>Variación CU Noviembre respecto de Octubre</t>
  </si>
  <si>
    <t>Variación CU Diciembre respecto de Noviembre</t>
  </si>
  <si>
    <t>Variación Tarifas por Estrato Octubre respecto de Septiembre</t>
  </si>
  <si>
    <t>Variación Tarifas por Estrato Noviembre respecto de Octubre</t>
  </si>
  <si>
    <t>Variación Tarifas por Estrato Diciembre respecto de Noviembre</t>
  </si>
  <si>
    <t>Ene-23</t>
  </si>
  <si>
    <t>VALORES PARA DICIEMBRE 2022 POSTERIOR A LA APLICACIÓN DEL NUEVO INDEXADOR</t>
  </si>
  <si>
    <t>VALORES PARA ENERO 2023 POSTERIOR A LA APLICACIÓN DEL NUEVO INDEXADOR</t>
  </si>
  <si>
    <t>DEFINITIVO ENERO 2023</t>
  </si>
  <si>
    <t>VARIACIONES % Nov Def Vs. Oct Def</t>
  </si>
  <si>
    <t>VARIACIONES % Dic Def Vs. Nov Def</t>
  </si>
  <si>
    <t>VARIACIONES % Ene 23 Def Vs. Dic 22</t>
  </si>
  <si>
    <t>Variación Tarifas por Estrato Enero 2023 respecto de Diciembre 2022</t>
  </si>
  <si>
    <t>Variación CU Enero 2023 respecto de Diciembre 2022</t>
  </si>
  <si>
    <t>Feb-23</t>
  </si>
  <si>
    <t>VALORES PARA FEBRERO 2023 POSTERIOR A LA APLICACIÓN DEL NUEVO INDEXADOR</t>
  </si>
  <si>
    <t>DEFINITIVO FEBRERO 2023</t>
  </si>
  <si>
    <t>VARIACIONES % Feb 23 Def Vs. Ene 23</t>
  </si>
  <si>
    <t>Variación CU Febrero 2023 respecto de Enero 2023</t>
  </si>
  <si>
    <t>Variación Tarifas por Estrato Febrero 2023 respecto de Enero 2023</t>
  </si>
  <si>
    <t>ID COMERCIALIZADOR</t>
  </si>
  <si>
    <t>COMERCIALIZADOR</t>
  </si>
  <si>
    <t>ID MERCADO</t>
  </si>
  <si>
    <t>MERCADO</t>
  </si>
  <si>
    <t>ALFA</t>
  </si>
  <si>
    <t>CALI</t>
  </si>
  <si>
    <t>EPSAU</t>
  </si>
  <si>
    <t>ANTIOQUIA UNIFICADO CREG078</t>
  </si>
  <si>
    <t>BOGOTA - CUNDINAMARCA CREG 199/16</t>
  </si>
  <si>
    <t>CAQUETA</t>
  </si>
  <si>
    <t>AIR-E</t>
  </si>
  <si>
    <t>POPAYAN</t>
  </si>
  <si>
    <t>Factor de eficiencia Alfa para el cálculo del componente de Generación</t>
  </si>
  <si>
    <r>
      <rPr>
        <b/>
        <sz val="11"/>
        <color theme="1"/>
        <rFont val="Calibri"/>
        <family val="2"/>
        <scheme val="minor"/>
      </rPr>
      <t xml:space="preserve">Fuente: </t>
    </r>
    <r>
      <rPr>
        <sz val="11"/>
        <color theme="1"/>
        <rFont val="Calibri"/>
        <family val="2"/>
        <scheme val="minor"/>
      </rPr>
      <t>Formato T9 SUI</t>
    </r>
  </si>
  <si>
    <t>Alfas</t>
  </si>
  <si>
    <t>Mar-23</t>
  </si>
  <si>
    <t>VALORES PARA MARZO 2023 POSTERIOR A LA APLICACIÓN DEL NUEVO INDEXADOR</t>
  </si>
  <si>
    <t>DEFINITIVO MARZO 2023</t>
  </si>
  <si>
    <t>Variación CU Marzo 2023 respecto de Febrero 2023</t>
  </si>
  <si>
    <t>Variación Tarifas por Estrato Marzo 2023 respecto de Febrero 2023</t>
  </si>
  <si>
    <t>Variación CU Abril 2023 respecto de Marzo 2023</t>
  </si>
  <si>
    <t>Variación Tarifas por Estrato Abril 2023 respecto de Marzo 2023</t>
  </si>
  <si>
    <t>VALORES PARA ABRIL 2023 POSTERIOR A LA APLICACIÓN DEL NUEVO INDEXADOR</t>
  </si>
  <si>
    <t>DEFINITIVO ABRIL 2023</t>
  </si>
  <si>
    <t>VARIACIONES % Mar 23 Def Vs. Feb 23</t>
  </si>
  <si>
    <t>VARIACIONES % Abr 23 Def Vs. Mar 23</t>
  </si>
  <si>
    <t>Abr-23</t>
  </si>
  <si>
    <t>May-23</t>
  </si>
  <si>
    <t>VARIACIONES % May 23 Def Vs. Abr 23</t>
  </si>
  <si>
    <t>DEFINITIVO MAYO 2023</t>
  </si>
  <si>
    <t>VALORES PARA MAYO 2023 POSTERIOR A LA APLICACIÓN DEL NUEVO INDEXADOR</t>
  </si>
  <si>
    <t>Variación CU Mayo 2023 respecto de Abril 2023</t>
  </si>
  <si>
    <t>Variación Tarifas por Estrato Mayo 2023 respecto de Abril 2023</t>
  </si>
  <si>
    <t>Abr-23**</t>
  </si>
  <si>
    <t>** En la publicación de Mayo de 2023, la empresa realiza el ajuste de la publicación de abril de 2023.</t>
  </si>
  <si>
    <t>Jun-23</t>
  </si>
  <si>
    <t>Variación CU Junio 2023 respecto de Mayo 2023</t>
  </si>
  <si>
    <t>Variación Tarifas por Estrato Junio 2023 respecto de Mayo 2023</t>
  </si>
  <si>
    <t>VALORES PARA JUNIO 2023 POSTERIOR A LA APLICACIÓN DEL NUEVO INDEXADOR</t>
  </si>
  <si>
    <t>DEFINITIVO JUNIO 2023</t>
  </si>
  <si>
    <t>VALORES PARA JUlIO 2023 POSTERIOR A LA APLICACIÓN DEL NUEVO INDEXADOR</t>
  </si>
  <si>
    <t>DEFINITIVO JULIO 2023</t>
  </si>
  <si>
    <t>VARIACIONES % Jun 23 Def Vs. May 23</t>
  </si>
  <si>
    <t>VARIACIONES % Jul 23 Def Vs. Jun 23</t>
  </si>
  <si>
    <t>Se realiza un ajuste en CELSIA COLOMBIA mercado Tolima por cuando los % tenían un error de cálculo.</t>
  </si>
  <si>
    <t>Jul-23</t>
  </si>
  <si>
    <t>Variación CU Julio 2023 respecto de Junio 2023</t>
  </si>
  <si>
    <t>Variación Tarifas por Estrato Julio 2023 respecto de Junio 2023</t>
  </si>
  <si>
    <t>Agos-23</t>
  </si>
  <si>
    <t>Ago-23</t>
  </si>
  <si>
    <t>Ago23</t>
  </si>
  <si>
    <t>Variación CU Agosto 2023 respecto de Julio 2023</t>
  </si>
  <si>
    <t>Variación Tarifas por Estrato Agosto 2023 respecto de Julio 2023</t>
  </si>
  <si>
    <t>DEFINITIVO AGOSTO 2023</t>
  </si>
  <si>
    <t>VALORES PARA AGOSTO 2023 POSTERIOR A LA APLICACIÓN DEL NUEVO INDEXADOR</t>
  </si>
  <si>
    <t>VARIACIONES % Ago 23 Def Vs. Jul 23</t>
  </si>
  <si>
    <t>Sep-23</t>
  </si>
  <si>
    <t>DEFINITIVO SEPTIEMBRE 2023</t>
  </si>
  <si>
    <t>VARIACIONES % Sep 23 Def Vs. Ago 23</t>
  </si>
  <si>
    <t>Oct-23</t>
  </si>
  <si>
    <t>Nov-23</t>
  </si>
  <si>
    <t>Dic-23</t>
  </si>
  <si>
    <t>Variación CU Septiembre 2023 respecto de Agosto 2023</t>
  </si>
  <si>
    <t>Variación CU Octubre 2023 respecto de Septiembre 2023</t>
  </si>
  <si>
    <t>Variación CU Noviembre 2023 respecto de Octubre 2023</t>
  </si>
  <si>
    <t>Variación Tarifas por Estrato Septiembre 2023 respecto de Agosto 2023</t>
  </si>
  <si>
    <t>Variación Tarifas por Estrato Octubre 2023 respecto de Septiembre 2023</t>
  </si>
  <si>
    <t>Variación Tarifas por Estrato Noviembre 2023 respecto de Octubre 2023</t>
  </si>
  <si>
    <t>DEFINITIVO OCTUBRE 2023</t>
  </si>
  <si>
    <t>DEFINITIVO NOVIEMBRE 2023</t>
  </si>
  <si>
    <t>VALORES PARA NOVIEMBRE 2023</t>
  </si>
  <si>
    <t>VARIACIONES % Oct 23 Def Vs. Sep 23</t>
  </si>
  <si>
    <t>VARIACIONES % Nov 23 Def Vs. Oct 23</t>
  </si>
  <si>
    <t>DFIERENCIAS Sep 23 Def Vs. Ago 23</t>
  </si>
  <si>
    <t>DIFERENCIAS Oct 23 Def Vs. Sep 23</t>
  </si>
  <si>
    <t>DIFERENCIAS Nov 23 Def Vs. Oct 23</t>
  </si>
  <si>
    <t>Oct-23**</t>
  </si>
  <si>
    <t>VALORES PARA SEPTIEMBRE 2023 FINALIZA Y ÚLTIMO MES APLICACIÓN RES. CREG 101 031 2022</t>
  </si>
  <si>
    <t>VALORES PARA OCTUBRE 2023</t>
  </si>
  <si>
    <t>Fecha de publicación del documento: Corte a diciembre 2023</t>
  </si>
  <si>
    <t>Variación CU Diciembre 2023 respecto de Noviembre 2023</t>
  </si>
  <si>
    <t>Variación Tarifas por Estrato Diciembre 2023 respecto de Noviembre 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</si>
</sst>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 #,##0.00_-;_-* &quot;-&quot;??_-;_-@_-"/>
    <numFmt numFmtId="164" formatCode="0.000"/>
    <numFmt numFmtId="165" formatCode="[Red]0.00%\ \ \ \↑;[Color10]\-0.00%\ \ \ \↓"/>
    <numFmt numFmtId="166" formatCode="0.00000"/>
    <numFmt numFmtId="167" formatCode="_(&quot;$&quot;\ * #,##0_);_(&quot;$&quot;\ * \(#,##0\)"/>
  </numFmts>
  <fonts count="49" x14ac:knownFonts="1">
    <font>
      <sz val="11"/>
      <color theme="1"/>
      <name val="Calibri"/>
      <family val="2"/>
      <scheme val="minor"/>
    </font>
    <font>
      <sz val="8"/>
      <name val="Calibri"/>
      <family val="2"/>
    </font>
    <font>
      <sz val="9"/>
      <color indexed="8"/>
      <name val="Calibri"/>
      <family val="2"/>
    </font>
    <font>
      <i/>
      <sz val="9"/>
      <color indexed="8"/>
      <name val="Calibri"/>
      <family val="2"/>
    </font>
    <font>
      <b/>
      <i/>
      <sz val="9"/>
      <color indexed="8"/>
      <name val="Calibri"/>
      <family val="2"/>
    </font>
    <font>
      <sz val="11"/>
      <color theme="1"/>
      <name val="Calibri"/>
      <family val="2"/>
      <scheme val="minor"/>
    </font>
    <font>
      <u/>
      <sz val="11"/>
      <color theme="10"/>
      <name val="Calibri"/>
      <family val="2"/>
      <scheme val="minor"/>
    </font>
    <font>
      <b/>
      <sz val="11"/>
      <color theme="1"/>
      <name val="Calibri"/>
      <family val="2"/>
      <scheme val="minor"/>
    </font>
    <font>
      <b/>
      <sz val="18"/>
      <color theme="1"/>
      <name val="Calibri"/>
      <family val="2"/>
      <scheme val="minor"/>
    </font>
    <font>
      <b/>
      <sz val="14"/>
      <color theme="1"/>
      <name val="Calibri"/>
      <family val="2"/>
      <scheme val="minor"/>
    </font>
    <font>
      <sz val="13"/>
      <color theme="1"/>
      <name val="Calibri"/>
      <family val="2"/>
      <scheme val="minor"/>
    </font>
    <font>
      <sz val="18"/>
      <color theme="1"/>
      <name val="Calibri"/>
      <family val="2"/>
      <scheme val="minor"/>
    </font>
    <font>
      <b/>
      <sz val="13"/>
      <color theme="1"/>
      <name val="Calibri"/>
      <family val="2"/>
      <scheme val="minor"/>
    </font>
    <font>
      <b/>
      <u/>
      <sz val="18"/>
      <color theme="0"/>
      <name val="Calibri"/>
      <family val="2"/>
      <scheme val="minor"/>
    </font>
    <font>
      <u/>
      <sz val="18"/>
      <color theme="0"/>
      <name val="Calibri"/>
      <family val="2"/>
      <scheme val="minor"/>
    </font>
    <font>
      <sz val="9"/>
      <color theme="1"/>
      <name val="Calibri"/>
      <family val="2"/>
    </font>
    <font>
      <b/>
      <sz val="9"/>
      <color theme="1"/>
      <name val="Calibri"/>
      <family val="2"/>
    </font>
    <font>
      <b/>
      <sz val="10"/>
      <color theme="0"/>
      <name val="Calibri"/>
      <family val="2"/>
    </font>
    <font>
      <b/>
      <sz val="16"/>
      <color theme="1"/>
      <name val="Calibri"/>
      <family val="2"/>
      <scheme val="minor"/>
    </font>
    <font>
      <sz val="11"/>
      <name val="Calibri"/>
      <family val="2"/>
      <scheme val="minor"/>
    </font>
    <font>
      <b/>
      <sz val="14"/>
      <color rgb="FF00B050"/>
      <name val="Calibri"/>
      <family val="2"/>
      <scheme val="minor"/>
    </font>
    <font>
      <b/>
      <sz val="12"/>
      <name val="Calibri"/>
      <family val="2"/>
      <scheme val="minor"/>
    </font>
    <font>
      <b/>
      <i/>
      <sz val="11"/>
      <color theme="1"/>
      <name val="Calibri"/>
      <family val="2"/>
      <scheme val="minor"/>
    </font>
    <font>
      <b/>
      <i/>
      <sz val="18"/>
      <color theme="1"/>
      <name val="Calibri"/>
      <family val="2"/>
      <scheme val="minor"/>
    </font>
    <font>
      <b/>
      <i/>
      <u/>
      <sz val="11"/>
      <color theme="1"/>
      <name val="Calibri"/>
      <family val="2"/>
      <scheme val="minor"/>
    </font>
    <font>
      <b/>
      <sz val="11"/>
      <name val="Calibri"/>
      <family val="2"/>
      <scheme val="minor"/>
    </font>
    <font>
      <sz val="10"/>
      <color theme="1"/>
      <name val="Calibri Light"/>
      <family val="2"/>
      <scheme val="major"/>
    </font>
    <font>
      <b/>
      <u/>
      <sz val="10"/>
      <color theme="0"/>
      <name val="Calibri Light"/>
      <family val="2"/>
      <scheme val="major"/>
    </font>
    <font>
      <b/>
      <sz val="10"/>
      <color theme="1"/>
      <name val="Calibri Light"/>
      <family val="2"/>
      <scheme val="major"/>
    </font>
    <font>
      <b/>
      <sz val="10"/>
      <name val="Calibri Light"/>
      <family val="2"/>
      <scheme val="major"/>
    </font>
    <font>
      <b/>
      <sz val="10"/>
      <color rgb="FF00B050"/>
      <name val="Calibri Light"/>
      <family val="2"/>
      <scheme val="major"/>
    </font>
    <font>
      <sz val="8"/>
      <name val="Calibri"/>
      <family val="2"/>
      <scheme val="minor"/>
    </font>
    <font>
      <b/>
      <sz val="9"/>
      <color indexed="81"/>
      <name val="Tahoma"/>
      <family val="2"/>
    </font>
    <font>
      <sz val="11"/>
      <color theme="0"/>
      <name val="Calibri"/>
      <family val="2"/>
      <scheme val="minor"/>
    </font>
    <font>
      <b/>
      <sz val="11"/>
      <color theme="1"/>
      <name val="Calibri"/>
      <family val="2"/>
    </font>
    <font>
      <sz val="11"/>
      <color theme="1"/>
      <name val="Calibri"/>
      <family val="2"/>
    </font>
    <font>
      <b/>
      <sz val="14"/>
      <color theme="1"/>
      <name val="Calibri"/>
      <family val="2"/>
    </font>
    <font>
      <b/>
      <sz val="12"/>
      <color theme="1"/>
      <name val="Calibri"/>
      <family val="2"/>
      <scheme val="minor"/>
    </font>
    <font>
      <sz val="9"/>
      <color indexed="81"/>
      <name val="Tahoma"/>
      <family val="2"/>
    </font>
    <font>
      <sz val="8"/>
      <color theme="1"/>
      <name val="Calibri"/>
      <family val="2"/>
      <scheme val="minor"/>
    </font>
    <font>
      <b/>
      <sz val="10"/>
      <color theme="1"/>
      <name val="Calibri"/>
      <family val="2"/>
      <scheme val="minor"/>
    </font>
    <font>
      <b/>
      <sz val="20"/>
      <color theme="1"/>
      <name val="Calibri"/>
      <family val="2"/>
      <scheme val="minor"/>
    </font>
    <font>
      <b/>
      <sz val="20"/>
      <color theme="0"/>
      <name val="Calibri"/>
      <family val="2"/>
      <scheme val="minor"/>
    </font>
    <font>
      <b/>
      <sz val="16"/>
      <color theme="0"/>
      <name val="Calibri"/>
      <family val="2"/>
      <scheme val="minor"/>
    </font>
    <font>
      <b/>
      <sz val="14"/>
      <color theme="0"/>
      <name val="Calibri"/>
      <family val="2"/>
      <scheme val="minor"/>
    </font>
    <font>
      <sz val="10"/>
      <color theme="0"/>
      <name val="Calibri Light"/>
      <family val="2"/>
      <scheme val="major"/>
    </font>
    <font>
      <sz val="9"/>
      <color theme="1"/>
      <name val="Calibri"/>
      <family val="2"/>
      <scheme val="minor"/>
    </font>
    <font>
      <i/>
      <sz val="11"/>
      <color theme="1"/>
      <name val="Calibri"/>
      <family val="2"/>
      <scheme val="minor"/>
    </font>
    <font>
      <sz val="10"/>
      <color indexed="0"/>
      <name val="Arial"/>
      <family val="2"/>
    </font>
  </fonts>
  <fills count="16">
    <fill>
      <patternFill patternType="none"/>
    </fill>
    <fill>
      <patternFill patternType="gray125"/>
    </fill>
    <fill>
      <patternFill patternType="solid">
        <fgColor theme="0" tint="-0.14999847407452621"/>
        <bgColor indexed="64"/>
      </patternFill>
    </fill>
    <fill>
      <patternFill patternType="solid">
        <fgColor theme="1"/>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theme="0"/>
        <bgColor indexed="64"/>
      </patternFill>
    </fill>
    <fill>
      <patternFill patternType="solid">
        <fgColor rgb="FFDAEEF3"/>
        <bgColor rgb="FFDAEEF3"/>
      </patternFill>
    </fill>
    <fill>
      <patternFill patternType="solid">
        <fgColor theme="8" tint="0.79998168889431442"/>
        <bgColor indexed="64"/>
      </patternFill>
    </fill>
    <fill>
      <patternFill patternType="solid">
        <fgColor theme="9" tint="0.59999389629810485"/>
        <bgColor indexed="64"/>
      </patternFill>
    </fill>
    <fill>
      <patternFill patternType="solid">
        <fgColor rgb="FFFFCCCC"/>
        <bgColor indexed="64"/>
      </patternFill>
    </fill>
    <fill>
      <patternFill patternType="solid">
        <fgColor theme="8" tint="-0.249977111117893"/>
        <bgColor indexed="64"/>
      </patternFill>
    </fill>
    <fill>
      <patternFill patternType="solid">
        <fgColor rgb="FFFFC000"/>
        <bgColor indexed="64"/>
      </patternFill>
    </fill>
    <fill>
      <patternFill patternType="solid">
        <fgColor theme="4"/>
        <bgColor indexed="64"/>
      </patternFill>
    </fill>
    <fill>
      <patternFill patternType="solid">
        <fgColor theme="5"/>
        <bgColor indexed="64"/>
      </patternFill>
    </fill>
    <fill>
      <patternFill patternType="solid">
        <fgColor rgb="FF7030A0"/>
        <bgColor indexed="64"/>
      </patternFill>
    </fill>
  </fills>
  <borders count="7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style="thin">
        <color rgb="FF000000"/>
      </right>
      <top style="thin">
        <color indexed="64"/>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rgb="FF000000"/>
      </right>
      <top/>
      <bottom/>
      <diagonal/>
    </border>
    <border>
      <left/>
      <right style="thin">
        <color rgb="FF000000"/>
      </right>
      <top/>
      <bottom/>
      <diagonal/>
    </border>
    <border>
      <left/>
      <right style="thin">
        <color rgb="FF000000"/>
      </right>
      <top/>
      <bottom style="thin">
        <color indexed="64"/>
      </bottom>
      <diagonal/>
    </border>
    <border>
      <left style="thin">
        <color rgb="FF000000"/>
      </left>
      <right style="thin">
        <color rgb="FF000000"/>
      </right>
      <top style="thin">
        <color rgb="FF000000"/>
      </top>
      <bottom/>
      <diagonal/>
    </border>
    <border>
      <left style="thin">
        <color rgb="FF000000"/>
      </left>
      <right style="thick">
        <color rgb="FF7030A0"/>
      </right>
      <top style="thin">
        <color rgb="FF000000"/>
      </top>
      <bottom style="thin">
        <color rgb="FF000000"/>
      </bottom>
      <diagonal/>
    </border>
    <border>
      <left style="thick">
        <color rgb="FF7030A0"/>
      </left>
      <right style="thick">
        <color rgb="FF7030A0"/>
      </right>
      <top style="thin">
        <color rgb="FF7030A0"/>
      </top>
      <bottom style="thick">
        <color rgb="FF7030A0"/>
      </bottom>
      <diagonal/>
    </border>
    <border>
      <left style="thick">
        <color rgb="FF7030A0"/>
      </left>
      <right style="thick">
        <color rgb="FF7030A0"/>
      </right>
      <top style="thick">
        <color rgb="FF7030A0"/>
      </top>
      <bottom style="thick">
        <color rgb="FF7030A0"/>
      </bottom>
      <diagonal/>
    </border>
    <border>
      <left style="thick">
        <color rgb="FF7030A0"/>
      </left>
      <right style="thick">
        <color rgb="FF7030A0"/>
      </right>
      <top style="thick">
        <color rgb="FF7030A0"/>
      </top>
      <bottom/>
      <diagonal/>
    </border>
    <border>
      <left/>
      <right/>
      <top style="thick">
        <color rgb="FF7030A0"/>
      </top>
      <bottom/>
      <diagonal/>
    </border>
    <border>
      <left style="thick">
        <color rgb="FF7030A0"/>
      </left>
      <right style="thick">
        <color rgb="FF7030A0"/>
      </right>
      <top/>
      <bottom style="thick">
        <color rgb="FF7030A0"/>
      </bottom>
      <diagonal/>
    </border>
    <border>
      <left style="medium">
        <color indexed="64"/>
      </left>
      <right style="thin">
        <color auto="1"/>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diagonal/>
    </border>
    <border>
      <left style="medium">
        <color indexed="64"/>
      </left>
      <right style="thin">
        <color indexed="64"/>
      </right>
      <top/>
      <bottom/>
      <diagonal/>
    </border>
    <border>
      <left/>
      <right style="medium">
        <color indexed="64"/>
      </right>
      <top/>
      <bottom/>
      <diagonal/>
    </border>
    <border>
      <left style="medium">
        <color indexed="64"/>
      </left>
      <right/>
      <top/>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bottom style="thin">
        <color indexed="64"/>
      </bottom>
      <diagonal/>
    </border>
    <border>
      <left/>
      <right style="medium">
        <color indexed="64"/>
      </right>
      <top/>
      <bottom style="thin">
        <color indexed="64"/>
      </bottom>
      <diagonal/>
    </border>
    <border>
      <left/>
      <right style="medium">
        <color indexed="64"/>
      </right>
      <top style="thin">
        <color auto="1"/>
      </top>
      <bottom/>
      <diagonal/>
    </border>
    <border>
      <left style="medium">
        <color indexed="64"/>
      </left>
      <right style="thin">
        <color auto="1"/>
      </right>
      <top style="thin">
        <color auto="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bottom style="medium">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4">
    <xf numFmtId="0" fontId="0" fillId="0" borderId="0"/>
    <xf numFmtId="0" fontId="6" fillId="0" borderId="0" applyNumberFormat="0" applyFill="0" applyBorder="0" applyAlignment="0" applyProtection="0"/>
    <xf numFmtId="9" fontId="5" fillId="0" borderId="0" applyFont="0" applyFill="0" applyBorder="0" applyAlignment="0" applyProtection="0"/>
    <xf numFmtId="43" fontId="5" fillId="0" borderId="0" applyFont="0" applyFill="0" applyBorder="0" applyAlignment="0" applyProtection="0"/>
  </cellStyleXfs>
  <cellXfs count="618">
    <xf numFmtId="0" fontId="0" fillId="0" borderId="0" xfId="0"/>
    <xf numFmtId="0" fontId="7" fillId="2" borderId="1" xfId="0" applyFont="1" applyFill="1" applyBorder="1" applyAlignment="1">
      <alignment horizontal="center"/>
    </xf>
    <xf numFmtId="0" fontId="0" fillId="0" borderId="0" xfId="0" applyAlignment="1">
      <alignment horizontal="center"/>
    </xf>
    <xf numFmtId="17" fontId="0" fillId="0" borderId="0" xfId="0" applyNumberFormat="1" applyAlignment="1">
      <alignment horizontal="center"/>
    </xf>
    <xf numFmtId="2" fontId="0" fillId="0" borderId="1" xfId="0" applyNumberFormat="1" applyBorder="1" applyAlignment="1">
      <alignment horizontal="center"/>
    </xf>
    <xf numFmtId="2" fontId="0" fillId="0" borderId="0" xfId="0" applyNumberFormat="1"/>
    <xf numFmtId="2" fontId="0" fillId="0" borderId="0" xfId="0" applyNumberFormat="1" applyAlignment="1">
      <alignment horizontal="center"/>
    </xf>
    <xf numFmtId="9" fontId="5" fillId="0" borderId="0" xfId="2" applyFont="1" applyAlignment="1">
      <alignment horizontal="center"/>
    </xf>
    <xf numFmtId="0" fontId="8" fillId="0" borderId="0" xfId="0" applyFont="1" applyAlignment="1">
      <alignment horizontal="left"/>
    </xf>
    <xf numFmtId="0" fontId="7" fillId="2" borderId="2" xfId="0" applyFont="1" applyFill="1" applyBorder="1" applyAlignment="1">
      <alignment horizontal="center"/>
    </xf>
    <xf numFmtId="0" fontId="9" fillId="0" borderId="0" xfId="0" applyFont="1"/>
    <xf numFmtId="0" fontId="0" fillId="0" borderId="0" xfId="0" applyAlignment="1">
      <alignment horizontal="left"/>
    </xf>
    <xf numFmtId="0" fontId="7" fillId="2" borderId="1" xfId="0" applyFont="1" applyFill="1" applyBorder="1" applyAlignment="1">
      <alignment horizontal="center" vertical="center"/>
    </xf>
    <xf numFmtId="0" fontId="7" fillId="2" borderId="1" xfId="0" applyFont="1" applyFill="1" applyBorder="1" applyAlignment="1">
      <alignment horizontal="center" vertical="center" wrapText="1"/>
    </xf>
    <xf numFmtId="0" fontId="7" fillId="2" borderId="2" xfId="0" applyFont="1" applyFill="1" applyBorder="1" applyAlignment="1">
      <alignment horizontal="center" vertical="center"/>
    </xf>
    <xf numFmtId="0" fontId="7" fillId="0" borderId="0" xfId="0" applyFont="1"/>
    <xf numFmtId="0" fontId="8" fillId="0" borderId="0" xfId="0" applyFont="1" applyAlignment="1">
      <alignment horizontal="left" vertical="center"/>
    </xf>
    <xf numFmtId="0" fontId="8" fillId="0" borderId="0" xfId="0" applyFont="1"/>
    <xf numFmtId="0" fontId="7" fillId="2" borderId="2" xfId="0" applyFont="1" applyFill="1" applyBorder="1" applyAlignment="1">
      <alignment horizontal="center" vertical="center" wrapText="1"/>
    </xf>
    <xf numFmtId="0" fontId="0" fillId="0" borderId="0" xfId="0" applyAlignment="1">
      <alignment vertical="center"/>
    </xf>
    <xf numFmtId="0" fontId="10" fillId="0" borderId="0" xfId="0" applyFont="1"/>
    <xf numFmtId="0" fontId="11" fillId="0" borderId="0" xfId="0" applyFont="1"/>
    <xf numFmtId="0" fontId="7" fillId="2" borderId="1" xfId="0" applyFont="1" applyFill="1" applyBorder="1" applyAlignment="1">
      <alignment horizontal="center" wrapText="1"/>
    </xf>
    <xf numFmtId="0" fontId="0" fillId="0" borderId="0" xfId="0" applyAlignment="1">
      <alignment wrapText="1"/>
    </xf>
    <xf numFmtId="0" fontId="7" fillId="2" borderId="2" xfId="0" applyFont="1" applyFill="1" applyBorder="1" applyAlignment="1">
      <alignment horizontal="center" wrapText="1"/>
    </xf>
    <xf numFmtId="0" fontId="0" fillId="0" borderId="0" xfId="0" applyAlignment="1">
      <alignment vertical="center" wrapText="1"/>
    </xf>
    <xf numFmtId="0" fontId="15" fillId="0" borderId="1" xfId="0" applyFont="1" applyBorder="1" applyAlignment="1">
      <alignment vertical="center" wrapText="1"/>
    </xf>
    <xf numFmtId="0" fontId="16" fillId="0" borderId="1" xfId="0" applyFont="1" applyBorder="1" applyAlignment="1">
      <alignment horizontal="center" vertical="center" wrapText="1"/>
    </xf>
    <xf numFmtId="0" fontId="17" fillId="4" borderId="1" xfId="0" applyFont="1" applyFill="1" applyBorder="1" applyAlignment="1">
      <alignment horizontal="center" vertical="center" wrapText="1"/>
    </xf>
    <xf numFmtId="0" fontId="0" fillId="0" borderId="0" xfId="0" applyAlignment="1">
      <alignment horizontal="left" vertical="center"/>
    </xf>
    <xf numFmtId="0" fontId="20" fillId="0" borderId="0" xfId="0" applyFont="1" applyAlignment="1">
      <alignment vertical="center"/>
    </xf>
    <xf numFmtId="49" fontId="0" fillId="0" borderId="0" xfId="0" applyNumberFormat="1" applyAlignment="1">
      <alignment horizontal="left" indent="1"/>
    </xf>
    <xf numFmtId="0" fontId="18" fillId="0" borderId="0" xfId="0" applyFont="1" applyAlignment="1">
      <alignment horizontal="left"/>
    </xf>
    <xf numFmtId="0" fontId="0" fillId="0" borderId="0" xfId="0" applyAlignment="1">
      <alignment vertical="top"/>
    </xf>
    <xf numFmtId="0" fontId="23" fillId="0" borderId="0" xfId="0" applyFont="1" applyAlignment="1">
      <alignment vertical="center"/>
    </xf>
    <xf numFmtId="0" fontId="0" fillId="0" borderId="1" xfId="0" applyBorder="1" applyAlignment="1">
      <alignment horizontal="center"/>
    </xf>
    <xf numFmtId="0" fontId="6" fillId="0" borderId="1" xfId="1" applyFill="1" applyBorder="1" applyAlignment="1">
      <alignment horizontal="left"/>
    </xf>
    <xf numFmtId="0" fontId="0" fillId="0" borderId="1" xfId="0" applyBorder="1" applyAlignment="1">
      <alignment horizontal="left"/>
    </xf>
    <xf numFmtId="0" fontId="7" fillId="5" borderId="1" xfId="0" applyFont="1" applyFill="1" applyBorder="1" applyAlignment="1">
      <alignment horizontal="center" vertical="center"/>
    </xf>
    <xf numFmtId="0" fontId="7" fillId="5" borderId="1" xfId="0" applyFont="1" applyFill="1" applyBorder="1" applyAlignment="1">
      <alignment horizontal="center" vertical="center" wrapText="1"/>
    </xf>
    <xf numFmtId="0" fontId="0" fillId="0" borderId="10" xfId="0" applyBorder="1"/>
    <xf numFmtId="9" fontId="5" fillId="0" borderId="0" xfId="2" applyFont="1" applyBorder="1" applyAlignment="1">
      <alignment horizontal="center"/>
    </xf>
    <xf numFmtId="0" fontId="0" fillId="0" borderId="0" xfId="0" applyAlignment="1">
      <alignment horizontal="left" wrapText="1"/>
    </xf>
    <xf numFmtId="0" fontId="0" fillId="0" borderId="0" xfId="0" applyAlignment="1">
      <alignment horizontal="right" wrapText="1"/>
    </xf>
    <xf numFmtId="0" fontId="26" fillId="0" borderId="0" xfId="0" applyFont="1"/>
    <xf numFmtId="0" fontId="26" fillId="0" borderId="6" xfId="0" applyFont="1" applyBorder="1"/>
    <xf numFmtId="0" fontId="26" fillId="0" borderId="7" xfId="0" applyFont="1" applyBorder="1"/>
    <xf numFmtId="0" fontId="26" fillId="0" borderId="8" xfId="0" applyFont="1" applyBorder="1"/>
    <xf numFmtId="0" fontId="28" fillId="0" borderId="0" xfId="0" applyFont="1" applyAlignment="1">
      <alignment vertical="center"/>
    </xf>
    <xf numFmtId="0" fontId="28" fillId="0" borderId="9" xfId="0" applyFont="1" applyBorder="1" applyAlignment="1">
      <alignment vertical="center"/>
    </xf>
    <xf numFmtId="0" fontId="26" fillId="0" borderId="10" xfId="0" applyFont="1" applyBorder="1"/>
    <xf numFmtId="0" fontId="26" fillId="0" borderId="9" xfId="0" applyFont="1" applyBorder="1"/>
    <xf numFmtId="0" fontId="30" fillId="0" borderId="0" xfId="0" applyFont="1" applyAlignment="1">
      <alignment vertical="center"/>
    </xf>
    <xf numFmtId="0" fontId="30" fillId="0" borderId="9" xfId="0" applyFont="1" applyBorder="1" applyAlignment="1">
      <alignment vertical="center"/>
    </xf>
    <xf numFmtId="0" fontId="28" fillId="2" borderId="2" xfId="0" applyFont="1" applyFill="1" applyBorder="1" applyAlignment="1">
      <alignment horizontal="center" vertical="center"/>
    </xf>
    <xf numFmtId="0" fontId="28" fillId="2" borderId="1" xfId="0" applyFont="1" applyFill="1" applyBorder="1" applyAlignment="1">
      <alignment horizontal="center" vertical="center"/>
    </xf>
    <xf numFmtId="0" fontId="28" fillId="2" borderId="1" xfId="0" applyFont="1" applyFill="1" applyBorder="1" applyAlignment="1">
      <alignment horizontal="center" vertical="center" wrapText="1"/>
    </xf>
    <xf numFmtId="2" fontId="26" fillId="0" borderId="0" xfId="0" applyNumberFormat="1" applyFont="1"/>
    <xf numFmtId="9" fontId="26" fillId="0" borderId="0" xfId="2" applyFont="1" applyAlignment="1">
      <alignment horizontal="center"/>
    </xf>
    <xf numFmtId="0" fontId="26" fillId="0" borderId="3" xfId="0" applyFont="1" applyBorder="1"/>
    <xf numFmtId="0" fontId="26" fillId="0" borderId="4" xfId="0" applyFont="1" applyBorder="1"/>
    <xf numFmtId="0" fontId="26" fillId="0" borderId="5" xfId="0" applyFont="1" applyBorder="1"/>
    <xf numFmtId="0" fontId="6" fillId="0" borderId="0" xfId="1" applyFill="1"/>
    <xf numFmtId="49" fontId="0" fillId="0" borderId="1" xfId="0" applyNumberFormat="1" applyBorder="1" applyAlignment="1">
      <alignment horizontal="center"/>
    </xf>
    <xf numFmtId="2" fontId="0" fillId="0" borderId="11" xfId="0" applyNumberFormat="1" applyBorder="1" applyAlignment="1">
      <alignment horizontal="center"/>
    </xf>
    <xf numFmtId="0" fontId="0" fillId="0" borderId="1" xfId="0" applyBorder="1" applyAlignment="1">
      <alignment horizontal="center" vertical="center" wrapText="1"/>
    </xf>
    <xf numFmtId="0" fontId="18" fillId="0" borderId="0" xfId="0" applyFont="1"/>
    <xf numFmtId="0" fontId="0" fillId="6" borderId="1" xfId="0" applyFill="1" applyBorder="1" applyAlignment="1">
      <alignment horizontal="center"/>
    </xf>
    <xf numFmtId="17" fontId="34" fillId="7" borderId="12" xfId="0" applyNumberFormat="1" applyFont="1" applyFill="1" applyBorder="1" applyAlignment="1">
      <alignment horizontal="center"/>
    </xf>
    <xf numFmtId="0" fontId="7" fillId="0" borderId="13" xfId="0" applyFont="1" applyBorder="1" applyAlignment="1">
      <alignment horizontal="center" vertical="center" wrapText="1"/>
    </xf>
    <xf numFmtId="3" fontId="35" fillId="0" borderId="12" xfId="0" applyNumberFormat="1" applyFont="1" applyBorder="1" applyAlignment="1">
      <alignment horizontal="center" vertical="center"/>
    </xf>
    <xf numFmtId="0" fontId="7" fillId="0" borderId="16" xfId="0" applyFont="1" applyBorder="1" applyAlignment="1">
      <alignment horizontal="center" vertical="center" wrapText="1"/>
    </xf>
    <xf numFmtId="0" fontId="34" fillId="7" borderId="12" xfId="0" applyFont="1" applyFill="1" applyBorder="1" applyAlignment="1">
      <alignment horizontal="center" vertical="center" wrapText="1"/>
    </xf>
    <xf numFmtId="2" fontId="35" fillId="0" borderId="12" xfId="0" applyNumberFormat="1" applyFont="1" applyBorder="1" applyAlignment="1">
      <alignment horizontal="center" vertical="center"/>
    </xf>
    <xf numFmtId="0" fontId="34" fillId="7" borderId="14" xfId="0" applyFont="1" applyFill="1" applyBorder="1" applyAlignment="1">
      <alignment vertical="center"/>
    </xf>
    <xf numFmtId="4" fontId="36" fillId="0" borderId="12" xfId="0" applyNumberFormat="1" applyFont="1" applyBorder="1" applyAlignment="1">
      <alignment horizontal="center" vertical="center"/>
    </xf>
    <xf numFmtId="0" fontId="0" fillId="6" borderId="0" xfId="0" applyFill="1" applyAlignment="1">
      <alignment horizontal="center"/>
    </xf>
    <xf numFmtId="0" fontId="6" fillId="0" borderId="0" xfId="1" applyFill="1" applyBorder="1" applyAlignment="1">
      <alignment horizontal="left"/>
    </xf>
    <xf numFmtId="0" fontId="6" fillId="0" borderId="0" xfId="1" applyFill="1" applyBorder="1"/>
    <xf numFmtId="0" fontId="7" fillId="0" borderId="0" xfId="0" applyFont="1" applyAlignment="1">
      <alignment horizontal="center" vertical="center"/>
    </xf>
    <xf numFmtId="0" fontId="6" fillId="0" borderId="1" xfId="1" applyFill="1" applyBorder="1" applyAlignment="1">
      <alignment horizontal="center"/>
    </xf>
    <xf numFmtId="17" fontId="34" fillId="7" borderId="19" xfId="0" applyNumberFormat="1" applyFont="1" applyFill="1" applyBorder="1" applyAlignment="1">
      <alignment horizontal="center"/>
    </xf>
    <xf numFmtId="4" fontId="0" fillId="0" borderId="1" xfId="0" applyNumberFormat="1" applyBorder="1" applyAlignment="1">
      <alignment horizontal="center"/>
    </xf>
    <xf numFmtId="17" fontId="34" fillId="7" borderId="14" xfId="0" applyNumberFormat="1" applyFont="1" applyFill="1" applyBorder="1" applyAlignment="1">
      <alignment horizontal="center"/>
    </xf>
    <xf numFmtId="3" fontId="35" fillId="0" borderId="14" xfId="0" applyNumberFormat="1" applyFont="1" applyBorder="1" applyAlignment="1">
      <alignment horizontal="center" vertical="center"/>
    </xf>
    <xf numFmtId="17" fontId="34" fillId="7" borderId="20" xfId="0" applyNumberFormat="1" applyFont="1" applyFill="1" applyBorder="1" applyAlignment="1">
      <alignment horizontal="center"/>
    </xf>
    <xf numFmtId="17" fontId="34" fillId="7" borderId="21" xfId="0" applyNumberFormat="1" applyFont="1" applyFill="1" applyBorder="1" applyAlignment="1">
      <alignment horizontal="center"/>
    </xf>
    <xf numFmtId="3" fontId="35" fillId="0" borderId="22" xfId="0" applyNumberFormat="1" applyFont="1" applyBorder="1" applyAlignment="1">
      <alignment horizontal="center" vertical="center"/>
    </xf>
    <xf numFmtId="3" fontId="35" fillId="0" borderId="23" xfId="0" applyNumberFormat="1" applyFont="1" applyBorder="1" applyAlignment="1">
      <alignment horizontal="center" vertical="center"/>
    </xf>
    <xf numFmtId="4" fontId="36" fillId="0" borderId="14" xfId="0" applyNumberFormat="1" applyFont="1" applyBorder="1" applyAlignment="1">
      <alignment horizontal="center" vertical="center"/>
    </xf>
    <xf numFmtId="4" fontId="36" fillId="0" borderId="22" xfId="0" applyNumberFormat="1" applyFont="1" applyBorder="1" applyAlignment="1">
      <alignment horizontal="center" vertical="center"/>
    </xf>
    <xf numFmtId="2" fontId="35" fillId="0" borderId="14" xfId="0" applyNumberFormat="1" applyFont="1" applyBorder="1" applyAlignment="1">
      <alignment horizontal="center" vertical="center"/>
    </xf>
    <xf numFmtId="2" fontId="35" fillId="0" borderId="22" xfId="0" applyNumberFormat="1" applyFont="1" applyBorder="1" applyAlignment="1">
      <alignment horizontal="center" vertical="center"/>
    </xf>
    <xf numFmtId="3" fontId="35" fillId="0" borderId="25" xfId="0" applyNumberFormat="1" applyFont="1" applyBorder="1" applyAlignment="1">
      <alignment horizontal="center" vertical="center"/>
    </xf>
    <xf numFmtId="3" fontId="35" fillId="0" borderId="20" xfId="0" applyNumberFormat="1" applyFont="1" applyBorder="1" applyAlignment="1">
      <alignment horizontal="center" vertical="center"/>
    </xf>
    <xf numFmtId="17" fontId="34" fillId="7" borderId="22" xfId="0" applyNumberFormat="1" applyFont="1" applyFill="1" applyBorder="1" applyAlignment="1">
      <alignment horizontal="center"/>
    </xf>
    <xf numFmtId="10" fontId="0" fillId="0" borderId="9" xfId="2" applyNumberFormat="1" applyFont="1" applyBorder="1" applyAlignment="1">
      <alignment horizontal="center" vertical="center"/>
    </xf>
    <xf numFmtId="10" fontId="0" fillId="0" borderId="0" xfId="2" applyNumberFormat="1" applyFont="1" applyBorder="1" applyAlignment="1">
      <alignment horizontal="center" vertical="center"/>
    </xf>
    <xf numFmtId="164" fontId="0" fillId="9" borderId="33" xfId="0" applyNumberFormat="1" applyFill="1" applyBorder="1" applyAlignment="1">
      <alignment horizontal="center"/>
    </xf>
    <xf numFmtId="164" fontId="0" fillId="9" borderId="34" xfId="0" applyNumberFormat="1" applyFill="1" applyBorder="1" applyAlignment="1">
      <alignment horizontal="center"/>
    </xf>
    <xf numFmtId="0" fontId="0" fillId="9" borderId="35" xfId="0" applyFill="1" applyBorder="1" applyAlignment="1">
      <alignment horizontal="left" vertical="center"/>
    </xf>
    <xf numFmtId="164" fontId="0" fillId="9" borderId="41" xfId="0" applyNumberFormat="1" applyFill="1" applyBorder="1" applyAlignment="1">
      <alignment horizontal="center" vertical="center"/>
    </xf>
    <xf numFmtId="164" fontId="0" fillId="9" borderId="40" xfId="0" applyNumberFormat="1" applyFill="1" applyBorder="1" applyAlignment="1">
      <alignment horizontal="center" vertical="center"/>
    </xf>
    <xf numFmtId="164" fontId="0" fillId="9" borderId="33" xfId="0" applyNumberFormat="1" applyFill="1" applyBorder="1" applyAlignment="1">
      <alignment horizontal="center" vertical="center"/>
    </xf>
    <xf numFmtId="164" fontId="0" fillId="9" borderId="34" xfId="0" applyNumberFormat="1" applyFill="1" applyBorder="1" applyAlignment="1">
      <alignment horizontal="center" vertical="center"/>
    </xf>
    <xf numFmtId="0" fontId="0" fillId="9" borderId="35" xfId="0" applyFill="1" applyBorder="1"/>
    <xf numFmtId="164" fontId="0" fillId="9" borderId="47" xfId="0" applyNumberFormat="1" applyFill="1" applyBorder="1" applyAlignment="1">
      <alignment horizontal="center"/>
    </xf>
    <xf numFmtId="164" fontId="0" fillId="9" borderId="43" xfId="0" applyNumberFormat="1" applyFill="1" applyBorder="1" applyAlignment="1">
      <alignment horizontal="center"/>
    </xf>
    <xf numFmtId="0" fontId="34" fillId="7" borderId="14" xfId="0" applyFont="1" applyFill="1" applyBorder="1" applyAlignment="1">
      <alignment horizontal="center" vertical="center" wrapText="1"/>
    </xf>
    <xf numFmtId="4" fontId="35" fillId="0" borderId="12" xfId="0" applyNumberFormat="1" applyFont="1" applyBorder="1" applyAlignment="1">
      <alignment horizontal="center" vertical="center"/>
    </xf>
    <xf numFmtId="4" fontId="35" fillId="0" borderId="25" xfId="0" applyNumberFormat="1" applyFont="1" applyBorder="1" applyAlignment="1">
      <alignment horizontal="center" vertical="center"/>
    </xf>
    <xf numFmtId="0" fontId="40" fillId="0" borderId="0" xfId="0" applyFont="1"/>
    <xf numFmtId="0" fontId="7" fillId="8" borderId="45" xfId="0" applyFont="1" applyFill="1" applyBorder="1" applyAlignment="1">
      <alignment horizontal="center"/>
    </xf>
    <xf numFmtId="0" fontId="7" fillId="8" borderId="46" xfId="0" applyFont="1" applyFill="1" applyBorder="1" applyAlignment="1">
      <alignment horizontal="center"/>
    </xf>
    <xf numFmtId="0" fontId="7" fillId="8" borderId="44" xfId="0" applyFont="1" applyFill="1" applyBorder="1" applyAlignment="1">
      <alignment horizontal="center"/>
    </xf>
    <xf numFmtId="0" fontId="7" fillId="8" borderId="43" xfId="0" applyFont="1" applyFill="1" applyBorder="1" applyAlignment="1">
      <alignment horizontal="center"/>
    </xf>
    <xf numFmtId="2" fontId="0" fillId="9" borderId="3" xfId="3" applyNumberFormat="1" applyFont="1" applyFill="1" applyBorder="1" applyAlignment="1">
      <alignment horizontal="center" vertical="center"/>
    </xf>
    <xf numFmtId="2" fontId="0" fillId="9" borderId="4" xfId="3" applyNumberFormat="1" applyFont="1" applyFill="1" applyBorder="1" applyAlignment="1">
      <alignment horizontal="center" vertical="center"/>
    </xf>
    <xf numFmtId="2" fontId="0" fillId="9" borderId="5" xfId="3" applyNumberFormat="1" applyFont="1" applyFill="1" applyBorder="1" applyAlignment="1">
      <alignment horizontal="center" vertical="center"/>
    </xf>
    <xf numFmtId="10" fontId="0" fillId="9" borderId="3" xfId="2" applyNumberFormat="1" applyFont="1" applyFill="1" applyBorder="1" applyAlignment="1">
      <alignment horizontal="center" vertical="center"/>
    </xf>
    <xf numFmtId="10" fontId="0" fillId="9" borderId="4" xfId="2" applyNumberFormat="1" applyFont="1" applyFill="1" applyBorder="1" applyAlignment="1">
      <alignment horizontal="center" vertical="center"/>
    </xf>
    <xf numFmtId="10" fontId="0" fillId="9" borderId="5" xfId="2" applyNumberFormat="1" applyFont="1" applyFill="1" applyBorder="1" applyAlignment="1">
      <alignment horizontal="center" vertical="center"/>
    </xf>
    <xf numFmtId="2" fontId="0" fillId="9" borderId="6" xfId="3" applyNumberFormat="1" applyFont="1" applyFill="1" applyBorder="1" applyAlignment="1">
      <alignment horizontal="center" vertical="center"/>
    </xf>
    <xf numFmtId="2" fontId="0" fillId="9" borderId="7" xfId="3" applyNumberFormat="1" applyFont="1" applyFill="1" applyBorder="1" applyAlignment="1">
      <alignment horizontal="center" vertical="center"/>
    </xf>
    <xf numFmtId="2" fontId="0" fillId="9" borderId="8" xfId="3" applyNumberFormat="1" applyFont="1" applyFill="1" applyBorder="1" applyAlignment="1">
      <alignment horizontal="center" vertical="center"/>
    </xf>
    <xf numFmtId="10" fontId="0" fillId="9" borderId="6" xfId="2" applyNumberFormat="1" applyFont="1" applyFill="1" applyBorder="1" applyAlignment="1">
      <alignment horizontal="center" vertical="center"/>
    </xf>
    <xf numFmtId="10" fontId="0" fillId="9" borderId="7" xfId="2" applyNumberFormat="1" applyFont="1" applyFill="1" applyBorder="1" applyAlignment="1">
      <alignment horizontal="center" vertical="center"/>
    </xf>
    <xf numFmtId="10" fontId="0" fillId="9" borderId="8" xfId="2" applyNumberFormat="1" applyFont="1" applyFill="1" applyBorder="1" applyAlignment="1">
      <alignment horizontal="center" vertical="center"/>
    </xf>
    <xf numFmtId="2" fontId="0" fillId="9" borderId="9" xfId="3" applyNumberFormat="1" applyFont="1" applyFill="1" applyBorder="1" applyAlignment="1">
      <alignment horizontal="center" vertical="center"/>
    </xf>
    <xf numFmtId="2" fontId="0" fillId="9" borderId="0" xfId="3" applyNumberFormat="1" applyFont="1" applyFill="1" applyBorder="1" applyAlignment="1">
      <alignment horizontal="center" vertical="center"/>
    </xf>
    <xf numFmtId="2" fontId="0" fillId="9" borderId="10" xfId="3" applyNumberFormat="1" applyFont="1" applyFill="1" applyBorder="1" applyAlignment="1">
      <alignment horizontal="center" vertical="center"/>
    </xf>
    <xf numFmtId="10" fontId="0" fillId="9" borderId="9" xfId="2" applyNumberFormat="1" applyFont="1" applyFill="1" applyBorder="1" applyAlignment="1">
      <alignment horizontal="center" vertical="center"/>
    </xf>
    <xf numFmtId="10" fontId="0" fillId="9" borderId="0" xfId="2" applyNumberFormat="1" applyFont="1" applyFill="1" applyBorder="1" applyAlignment="1">
      <alignment horizontal="center" vertical="center"/>
    </xf>
    <xf numFmtId="10" fontId="0" fillId="9" borderId="10" xfId="2" applyNumberFormat="1" applyFont="1" applyFill="1" applyBorder="1" applyAlignment="1">
      <alignment horizontal="center" vertical="center"/>
    </xf>
    <xf numFmtId="2" fontId="0" fillId="9" borderId="45" xfId="3" applyNumberFormat="1" applyFont="1" applyFill="1" applyBorder="1" applyAlignment="1">
      <alignment horizontal="center" vertical="center"/>
    </xf>
    <xf numFmtId="2" fontId="0" fillId="9" borderId="46" xfId="3" applyNumberFormat="1" applyFont="1" applyFill="1" applyBorder="1" applyAlignment="1">
      <alignment horizontal="center" vertical="center"/>
    </xf>
    <xf numFmtId="2" fontId="0" fillId="9" borderId="44" xfId="3" applyNumberFormat="1" applyFont="1" applyFill="1" applyBorder="1" applyAlignment="1">
      <alignment horizontal="center" vertical="center"/>
    </xf>
    <xf numFmtId="10" fontId="0" fillId="9" borderId="45" xfId="2" applyNumberFormat="1" applyFont="1" applyFill="1" applyBorder="1" applyAlignment="1">
      <alignment horizontal="center" vertical="center"/>
    </xf>
    <xf numFmtId="10" fontId="0" fillId="9" borderId="46" xfId="2" applyNumberFormat="1" applyFont="1" applyFill="1" applyBorder="1" applyAlignment="1">
      <alignment horizontal="center" vertical="center"/>
    </xf>
    <xf numFmtId="10" fontId="0" fillId="9" borderId="44" xfId="2" applyNumberFormat="1" applyFont="1" applyFill="1" applyBorder="1" applyAlignment="1">
      <alignment horizontal="center" vertical="center"/>
    </xf>
    <xf numFmtId="164" fontId="0" fillId="10" borderId="33" xfId="0" applyNumberFormat="1" applyFill="1" applyBorder="1" applyAlignment="1">
      <alignment horizontal="center"/>
    </xf>
    <xf numFmtId="164" fontId="39" fillId="10" borderId="34" xfId="0" applyNumberFormat="1" applyFont="1" applyFill="1" applyBorder="1" applyAlignment="1">
      <alignment horizontal="center" vertical="center" wrapText="1"/>
    </xf>
    <xf numFmtId="2" fontId="0" fillId="10" borderId="48" xfId="0" applyNumberFormat="1" applyFill="1" applyBorder="1" applyAlignment="1">
      <alignment horizontal="center"/>
    </xf>
    <xf numFmtId="2" fontId="0" fillId="10" borderId="32" xfId="0" applyNumberFormat="1" applyFill="1" applyBorder="1" applyAlignment="1">
      <alignment horizontal="center"/>
    </xf>
    <xf numFmtId="2" fontId="0" fillId="10" borderId="50" xfId="0" applyNumberFormat="1" applyFill="1" applyBorder="1" applyAlignment="1">
      <alignment horizontal="center"/>
    </xf>
    <xf numFmtId="10" fontId="0" fillId="10" borderId="48" xfId="2" applyNumberFormat="1" applyFont="1" applyFill="1" applyBorder="1" applyAlignment="1">
      <alignment horizontal="center"/>
    </xf>
    <xf numFmtId="10" fontId="0" fillId="10" borderId="32" xfId="2" applyNumberFormat="1" applyFont="1" applyFill="1" applyBorder="1" applyAlignment="1">
      <alignment horizontal="center"/>
    </xf>
    <xf numFmtId="10" fontId="0" fillId="10" borderId="50" xfId="2" applyNumberFormat="1" applyFont="1" applyFill="1" applyBorder="1" applyAlignment="1">
      <alignment horizontal="center"/>
    </xf>
    <xf numFmtId="2" fontId="0" fillId="10" borderId="9" xfId="0" applyNumberFormat="1" applyFill="1" applyBorder="1" applyAlignment="1">
      <alignment horizontal="center"/>
    </xf>
    <xf numFmtId="2" fontId="0" fillId="10" borderId="0" xfId="0" applyNumberFormat="1" applyFill="1" applyAlignment="1">
      <alignment horizontal="center"/>
    </xf>
    <xf numFmtId="2" fontId="0" fillId="10" borderId="10" xfId="0" applyNumberFormat="1" applyFill="1" applyBorder="1" applyAlignment="1">
      <alignment horizontal="center"/>
    </xf>
    <xf numFmtId="10" fontId="0" fillId="10" borderId="9" xfId="2" applyNumberFormat="1" applyFont="1" applyFill="1" applyBorder="1" applyAlignment="1">
      <alignment horizontal="center"/>
    </xf>
    <xf numFmtId="10" fontId="0" fillId="10" borderId="0" xfId="2" applyNumberFormat="1" applyFont="1" applyFill="1" applyAlignment="1">
      <alignment horizontal="center"/>
    </xf>
    <xf numFmtId="10" fontId="0" fillId="10" borderId="10" xfId="2" applyNumberFormat="1" applyFont="1" applyFill="1" applyBorder="1" applyAlignment="1">
      <alignment horizontal="center"/>
    </xf>
    <xf numFmtId="0" fontId="0" fillId="10" borderId="35" xfId="0" applyFill="1" applyBorder="1" applyAlignment="1">
      <alignment horizontal="left" vertical="center"/>
    </xf>
    <xf numFmtId="164" fontId="0" fillId="10" borderId="33" xfId="0" applyNumberFormat="1" applyFill="1" applyBorder="1" applyAlignment="1">
      <alignment horizontal="center" vertical="center"/>
    </xf>
    <xf numFmtId="2" fontId="0" fillId="10" borderId="9" xfId="3" applyNumberFormat="1" applyFont="1" applyFill="1" applyBorder="1" applyAlignment="1">
      <alignment horizontal="center" vertical="center"/>
    </xf>
    <xf numFmtId="2" fontId="0" fillId="10" borderId="0" xfId="3" applyNumberFormat="1" applyFont="1" applyFill="1" applyBorder="1" applyAlignment="1">
      <alignment horizontal="center" vertical="center"/>
    </xf>
    <xf numFmtId="2" fontId="0" fillId="10" borderId="10" xfId="3" applyNumberFormat="1" applyFont="1" applyFill="1" applyBorder="1" applyAlignment="1">
      <alignment horizontal="center" vertical="center"/>
    </xf>
    <xf numFmtId="10" fontId="0" fillId="10" borderId="9" xfId="2" applyNumberFormat="1" applyFont="1" applyFill="1" applyBorder="1" applyAlignment="1">
      <alignment horizontal="center" vertical="center"/>
    </xf>
    <xf numFmtId="10" fontId="0" fillId="10" borderId="0" xfId="2" applyNumberFormat="1" applyFont="1" applyFill="1" applyBorder="1" applyAlignment="1">
      <alignment horizontal="center" vertical="center"/>
    </xf>
    <xf numFmtId="10" fontId="0" fillId="10" borderId="10" xfId="2" applyNumberFormat="1" applyFont="1" applyFill="1" applyBorder="1" applyAlignment="1">
      <alignment horizontal="center" vertical="center"/>
    </xf>
    <xf numFmtId="0" fontId="0" fillId="10" borderId="38" xfId="0" applyFill="1" applyBorder="1" applyAlignment="1">
      <alignment horizontal="left"/>
    </xf>
    <xf numFmtId="164" fontId="0" fillId="10" borderId="52" xfId="0" applyNumberFormat="1" applyFill="1" applyBorder="1" applyAlignment="1">
      <alignment horizontal="center" vertical="center"/>
    </xf>
    <xf numFmtId="2" fontId="0" fillId="10" borderId="3" xfId="3" applyNumberFormat="1" applyFont="1" applyFill="1" applyBorder="1" applyAlignment="1">
      <alignment horizontal="center" vertical="center"/>
    </xf>
    <xf numFmtId="2" fontId="0" fillId="10" borderId="4" xfId="3" applyNumberFormat="1" applyFont="1" applyFill="1" applyBorder="1" applyAlignment="1">
      <alignment horizontal="center" vertical="center"/>
    </xf>
    <xf numFmtId="2" fontId="0" fillId="10" borderId="5" xfId="3" applyNumberFormat="1" applyFont="1" applyFill="1" applyBorder="1" applyAlignment="1">
      <alignment horizontal="center" vertical="center"/>
    </xf>
    <xf numFmtId="10" fontId="0" fillId="10" borderId="3" xfId="2" applyNumberFormat="1" applyFont="1" applyFill="1" applyBorder="1" applyAlignment="1">
      <alignment horizontal="center" vertical="center"/>
    </xf>
    <xf numFmtId="10" fontId="0" fillId="10" borderId="4" xfId="2" applyNumberFormat="1" applyFont="1" applyFill="1" applyBorder="1" applyAlignment="1">
      <alignment horizontal="center" vertical="center"/>
    </xf>
    <xf numFmtId="10" fontId="0" fillId="10" borderId="5" xfId="2" applyNumberFormat="1" applyFont="1" applyFill="1" applyBorder="1" applyAlignment="1">
      <alignment horizontal="center" vertical="center"/>
    </xf>
    <xf numFmtId="0" fontId="0" fillId="10" borderId="35" xfId="0" applyFill="1" applyBorder="1"/>
    <xf numFmtId="164" fontId="0" fillId="10" borderId="41" xfId="0" applyNumberFormat="1" applyFill="1" applyBorder="1" applyAlignment="1">
      <alignment horizontal="center" vertical="center"/>
    </xf>
    <xf numFmtId="164" fontId="39" fillId="10" borderId="40" xfId="0" applyNumberFormat="1" applyFont="1" applyFill="1" applyBorder="1" applyAlignment="1">
      <alignment horizontal="center" vertical="center" wrapText="1"/>
    </xf>
    <xf numFmtId="2" fontId="0" fillId="10" borderId="6" xfId="3" applyNumberFormat="1" applyFont="1" applyFill="1" applyBorder="1" applyAlignment="1">
      <alignment horizontal="center" vertical="center"/>
    </xf>
    <xf numFmtId="2" fontId="0" fillId="10" borderId="7" xfId="3" applyNumberFormat="1" applyFont="1" applyFill="1" applyBorder="1" applyAlignment="1">
      <alignment horizontal="center" vertical="center"/>
    </xf>
    <xf numFmtId="2" fontId="0" fillId="10" borderId="8" xfId="3" applyNumberFormat="1" applyFont="1" applyFill="1" applyBorder="1" applyAlignment="1">
      <alignment horizontal="center" vertical="center"/>
    </xf>
    <xf numFmtId="10" fontId="0" fillId="10" borderId="6" xfId="2" applyNumberFormat="1" applyFont="1" applyFill="1" applyBorder="1" applyAlignment="1">
      <alignment horizontal="center" vertical="center"/>
    </xf>
    <xf numFmtId="10" fontId="0" fillId="10" borderId="7" xfId="2" applyNumberFormat="1" applyFont="1" applyFill="1" applyBorder="1" applyAlignment="1">
      <alignment horizontal="center" vertical="center"/>
    </xf>
    <xf numFmtId="10" fontId="0" fillId="10" borderId="8" xfId="2" applyNumberFormat="1" applyFont="1" applyFill="1" applyBorder="1" applyAlignment="1">
      <alignment horizontal="center" vertical="center"/>
    </xf>
    <xf numFmtId="164" fontId="39" fillId="10" borderId="39" xfId="0" applyNumberFormat="1" applyFont="1" applyFill="1" applyBorder="1" applyAlignment="1">
      <alignment horizontal="center" vertical="center" wrapText="1"/>
    </xf>
    <xf numFmtId="43" fontId="0" fillId="0" borderId="0" xfId="3" applyFont="1" applyFill="1" applyBorder="1" applyAlignment="1">
      <alignment horizontal="center" vertical="center"/>
    </xf>
    <xf numFmtId="10" fontId="0" fillId="0" borderId="34" xfId="2" applyNumberFormat="1" applyFont="1" applyBorder="1" applyAlignment="1">
      <alignment horizontal="center" vertical="center"/>
    </xf>
    <xf numFmtId="2" fontId="0" fillId="0" borderId="0" xfId="3" applyNumberFormat="1" applyFont="1" applyFill="1" applyBorder="1" applyAlignment="1">
      <alignment horizontal="center" vertical="center"/>
    </xf>
    <xf numFmtId="0" fontId="0" fillId="3" borderId="35" xfId="0" applyFill="1" applyBorder="1" applyAlignment="1">
      <alignment horizontal="left"/>
    </xf>
    <xf numFmtId="164" fontId="0" fillId="3" borderId="33" xfId="0" applyNumberFormat="1" applyFill="1" applyBorder="1" applyAlignment="1">
      <alignment horizontal="center"/>
    </xf>
    <xf numFmtId="164" fontId="0" fillId="3" borderId="34" xfId="0" applyNumberFormat="1" applyFill="1" applyBorder="1" applyAlignment="1">
      <alignment horizontal="center"/>
    </xf>
    <xf numFmtId="2" fontId="0" fillId="3" borderId="9" xfId="3" applyNumberFormat="1" applyFont="1" applyFill="1" applyBorder="1" applyAlignment="1">
      <alignment horizontal="center" vertical="center"/>
    </xf>
    <xf numFmtId="2" fontId="0" fillId="3" borderId="0" xfId="3" applyNumberFormat="1" applyFont="1" applyFill="1" applyBorder="1" applyAlignment="1">
      <alignment horizontal="center" vertical="center"/>
    </xf>
    <xf numFmtId="2" fontId="0" fillId="3" borderId="10" xfId="3" applyNumberFormat="1" applyFont="1" applyFill="1" applyBorder="1" applyAlignment="1">
      <alignment horizontal="center" vertical="center"/>
    </xf>
    <xf numFmtId="43" fontId="0" fillId="3" borderId="0" xfId="3" applyFont="1" applyFill="1" applyBorder="1" applyAlignment="1">
      <alignment horizontal="center" vertical="center"/>
    </xf>
    <xf numFmtId="43" fontId="0" fillId="3" borderId="34" xfId="3" applyFont="1" applyFill="1" applyBorder="1" applyAlignment="1">
      <alignment horizontal="center" vertical="center"/>
    </xf>
    <xf numFmtId="43" fontId="0" fillId="3" borderId="9" xfId="3" applyFont="1" applyFill="1" applyBorder="1" applyAlignment="1">
      <alignment horizontal="center" vertical="center"/>
    </xf>
    <xf numFmtId="10" fontId="0" fillId="3" borderId="9" xfId="2" applyNumberFormat="1" applyFont="1" applyFill="1" applyBorder="1" applyAlignment="1">
      <alignment horizontal="center" vertical="center"/>
    </xf>
    <xf numFmtId="10" fontId="0" fillId="3" borderId="0" xfId="2" applyNumberFormat="1" applyFont="1" applyFill="1" applyBorder="1" applyAlignment="1">
      <alignment horizontal="center" vertical="center"/>
    </xf>
    <xf numFmtId="10" fontId="0" fillId="3" borderId="10" xfId="2" applyNumberFormat="1" applyFont="1" applyFill="1" applyBorder="1" applyAlignment="1">
      <alignment horizontal="center" vertical="center"/>
    </xf>
    <xf numFmtId="10" fontId="0" fillId="3" borderId="34" xfId="2" applyNumberFormat="1" applyFont="1" applyFill="1" applyBorder="1" applyAlignment="1">
      <alignment horizontal="center" vertical="center"/>
    </xf>
    <xf numFmtId="164" fontId="0" fillId="3" borderId="0" xfId="0" applyNumberFormat="1" applyFill="1" applyAlignment="1">
      <alignment horizontal="center"/>
    </xf>
    <xf numFmtId="0" fontId="7" fillId="3" borderId="32" xfId="0" applyFont="1" applyFill="1" applyBorder="1" applyAlignment="1">
      <alignment horizontal="center" wrapText="1"/>
    </xf>
    <xf numFmtId="0" fontId="7" fillId="3" borderId="46" xfId="0" applyFont="1" applyFill="1" applyBorder="1" applyAlignment="1">
      <alignment horizontal="center" wrapText="1"/>
    </xf>
    <xf numFmtId="0" fontId="7" fillId="3" borderId="28" xfId="0" applyFont="1" applyFill="1" applyBorder="1" applyAlignment="1">
      <alignment horizontal="center" vertical="center" wrapText="1"/>
    </xf>
    <xf numFmtId="0" fontId="7" fillId="3" borderId="0" xfId="0" applyFont="1" applyFill="1" applyAlignment="1">
      <alignment horizontal="center" vertical="center" wrapText="1"/>
    </xf>
    <xf numFmtId="0" fontId="7" fillId="3" borderId="46" xfId="0" applyFont="1" applyFill="1" applyBorder="1" applyAlignment="1">
      <alignment horizontal="center" vertical="center" wrapText="1"/>
    </xf>
    <xf numFmtId="164" fontId="39" fillId="3" borderId="0" xfId="0" applyNumberFormat="1" applyFont="1" applyFill="1" applyAlignment="1">
      <alignment horizontal="center" vertical="center" wrapText="1"/>
    </xf>
    <xf numFmtId="164" fontId="0" fillId="3" borderId="0" xfId="0" applyNumberFormat="1" applyFill="1" applyAlignment="1">
      <alignment horizontal="center" vertical="center"/>
    </xf>
    <xf numFmtId="164" fontId="39" fillId="3" borderId="4" xfId="0" applyNumberFormat="1" applyFont="1" applyFill="1" applyBorder="1" applyAlignment="1">
      <alignment horizontal="center" vertical="center" wrapText="1"/>
    </xf>
    <xf numFmtId="164" fontId="0" fillId="3" borderId="46" xfId="0" applyNumberFormat="1" applyFill="1" applyBorder="1" applyAlignment="1">
      <alignment horizontal="center"/>
    </xf>
    <xf numFmtId="43" fontId="0" fillId="0" borderId="0" xfId="3" applyFont="1" applyBorder="1" applyAlignment="1">
      <alignment vertical="center"/>
    </xf>
    <xf numFmtId="43" fontId="0" fillId="0" borderId="34" xfId="3" applyFont="1" applyBorder="1" applyAlignment="1">
      <alignment vertical="center"/>
    </xf>
    <xf numFmtId="43" fontId="33" fillId="0" borderId="32" xfId="3" applyFont="1" applyBorder="1" applyAlignment="1">
      <alignment vertical="center"/>
    </xf>
    <xf numFmtId="43" fontId="33" fillId="0" borderId="27" xfId="3" applyFont="1" applyBorder="1" applyAlignment="1">
      <alignment vertical="center"/>
    </xf>
    <xf numFmtId="43" fontId="33" fillId="0" borderId="0" xfId="3" applyFont="1" applyBorder="1" applyAlignment="1">
      <alignment vertical="center"/>
    </xf>
    <xf numFmtId="43" fontId="33" fillId="0" borderId="34" xfId="3" applyFont="1" applyBorder="1" applyAlignment="1">
      <alignment vertical="center"/>
    </xf>
    <xf numFmtId="43" fontId="33" fillId="0" borderId="4" xfId="3" applyFont="1" applyBorder="1" applyAlignment="1">
      <alignment vertical="center"/>
    </xf>
    <xf numFmtId="43" fontId="33" fillId="0" borderId="39" xfId="3" applyFont="1" applyBorder="1" applyAlignment="1">
      <alignment vertical="center"/>
    </xf>
    <xf numFmtId="43" fontId="0" fillId="0" borderId="9" xfId="3" applyFont="1" applyBorder="1" applyAlignment="1">
      <alignment vertical="center"/>
    </xf>
    <xf numFmtId="43" fontId="33" fillId="0" borderId="6" xfId="3" applyFont="1" applyBorder="1" applyAlignment="1">
      <alignment vertical="center"/>
    </xf>
    <xf numFmtId="43" fontId="33" fillId="0" borderId="7" xfId="3" applyFont="1" applyBorder="1" applyAlignment="1">
      <alignment vertical="center"/>
    </xf>
    <xf numFmtId="43" fontId="33" fillId="0" borderId="40" xfId="3" applyFont="1" applyBorder="1" applyAlignment="1">
      <alignment vertical="center"/>
    </xf>
    <xf numFmtId="43" fontId="33" fillId="0" borderId="9" xfId="3" applyFont="1" applyBorder="1" applyAlignment="1">
      <alignment vertical="center"/>
    </xf>
    <xf numFmtId="43" fontId="33" fillId="0" borderId="3" xfId="3" applyFont="1" applyBorder="1" applyAlignment="1">
      <alignment vertical="center"/>
    </xf>
    <xf numFmtId="43" fontId="0" fillId="0" borderId="9" xfId="3" applyFont="1" applyFill="1" applyBorder="1" applyAlignment="1">
      <alignment vertical="center"/>
    </xf>
    <xf numFmtId="43" fontId="0" fillId="0" borderId="0" xfId="3" applyFont="1" applyFill="1" applyBorder="1" applyAlignment="1">
      <alignment vertical="center"/>
    </xf>
    <xf numFmtId="43" fontId="33" fillId="0" borderId="48" xfId="3" applyFont="1" applyFill="1" applyBorder="1" applyAlignment="1">
      <alignment vertical="center"/>
    </xf>
    <xf numFmtId="43" fontId="33" fillId="0" borderId="32" xfId="3" applyFont="1" applyFill="1" applyBorder="1" applyAlignment="1">
      <alignment vertical="center"/>
    </xf>
    <xf numFmtId="43" fontId="33" fillId="0" borderId="9" xfId="3" applyFont="1" applyFill="1" applyBorder="1" applyAlignment="1">
      <alignment vertical="center"/>
    </xf>
    <xf numFmtId="43" fontId="33" fillId="0" borderId="0" xfId="3" applyFont="1" applyFill="1" applyBorder="1" applyAlignment="1">
      <alignment vertical="center"/>
    </xf>
    <xf numFmtId="43" fontId="33" fillId="0" borderId="3" xfId="3" applyFont="1" applyFill="1" applyBorder="1" applyAlignment="1">
      <alignment vertical="center"/>
    </xf>
    <xf numFmtId="43" fontId="33" fillId="0" borderId="4" xfId="3" applyFont="1" applyFill="1" applyBorder="1" applyAlignment="1">
      <alignment vertical="center"/>
    </xf>
    <xf numFmtId="43" fontId="33" fillId="3" borderId="0" xfId="3" applyFont="1" applyFill="1" applyBorder="1" applyAlignment="1">
      <alignment horizontal="center" vertical="center"/>
    </xf>
    <xf numFmtId="43" fontId="33" fillId="3" borderId="34" xfId="3" applyFont="1" applyFill="1" applyBorder="1" applyAlignment="1">
      <alignment horizontal="center" vertical="center"/>
    </xf>
    <xf numFmtId="0" fontId="0" fillId="10" borderId="6" xfId="0" applyFill="1" applyBorder="1"/>
    <xf numFmtId="0" fontId="0" fillId="9" borderId="9" xfId="0" applyFill="1" applyBorder="1"/>
    <xf numFmtId="0" fontId="0" fillId="10" borderId="9" xfId="0" applyFill="1" applyBorder="1"/>
    <xf numFmtId="0" fontId="0" fillId="10" borderId="3" xfId="0" applyFill="1" applyBorder="1"/>
    <xf numFmtId="0" fontId="0" fillId="10" borderId="28" xfId="0" applyFill="1" applyBorder="1" applyAlignment="1">
      <alignment horizontal="left" vertical="center"/>
    </xf>
    <xf numFmtId="0" fontId="0" fillId="9" borderId="38" xfId="0" applyFill="1" applyBorder="1" applyAlignment="1">
      <alignment horizontal="left"/>
    </xf>
    <xf numFmtId="0" fontId="0" fillId="9" borderId="42" xfId="0" applyFill="1" applyBorder="1"/>
    <xf numFmtId="0" fontId="7" fillId="3" borderId="0" xfId="0" applyFont="1" applyFill="1" applyAlignment="1">
      <alignment horizontal="center" vertical="center"/>
    </xf>
    <xf numFmtId="0" fontId="0" fillId="10" borderId="56" xfId="0" applyFill="1" applyBorder="1" applyAlignment="1">
      <alignment horizontal="center" vertical="center"/>
    </xf>
    <xf numFmtId="0" fontId="0" fillId="10" borderId="57" xfId="0" applyFill="1" applyBorder="1" applyAlignment="1">
      <alignment horizontal="center" vertical="center"/>
    </xf>
    <xf numFmtId="0" fontId="0" fillId="9" borderId="59" xfId="0" applyFill="1" applyBorder="1" applyAlignment="1">
      <alignment horizontal="center"/>
    </xf>
    <xf numFmtId="0" fontId="0" fillId="3" borderId="57" xfId="0" applyFill="1" applyBorder="1" applyAlignment="1">
      <alignment horizontal="center"/>
    </xf>
    <xf numFmtId="0" fontId="0" fillId="9" borderId="57" xfId="0" applyFill="1" applyBorder="1" applyAlignment="1">
      <alignment horizontal="center" vertical="center"/>
    </xf>
    <xf numFmtId="0" fontId="0" fillId="10" borderId="59" xfId="0" applyFill="1" applyBorder="1" applyAlignment="1">
      <alignment horizontal="center"/>
    </xf>
    <xf numFmtId="0" fontId="0" fillId="9" borderId="57" xfId="0" applyFill="1" applyBorder="1" applyAlignment="1">
      <alignment horizontal="center"/>
    </xf>
    <xf numFmtId="0" fontId="0" fillId="10" borderId="57" xfId="0" applyFill="1" applyBorder="1" applyAlignment="1">
      <alignment horizontal="center"/>
    </xf>
    <xf numFmtId="0" fontId="0" fillId="10" borderId="60" xfId="0" applyFill="1" applyBorder="1" applyAlignment="1">
      <alignment horizontal="center"/>
    </xf>
    <xf numFmtId="0" fontId="0" fillId="9" borderId="58" xfId="0" applyFill="1" applyBorder="1" applyAlignment="1">
      <alignment horizontal="center"/>
    </xf>
    <xf numFmtId="0" fontId="0" fillId="3" borderId="56" xfId="0" applyFill="1" applyBorder="1"/>
    <xf numFmtId="0" fontId="0" fillId="3" borderId="57" xfId="0" applyFill="1" applyBorder="1"/>
    <xf numFmtId="0" fontId="0" fillId="3" borderId="58" xfId="0" applyFill="1" applyBorder="1"/>
    <xf numFmtId="0" fontId="7" fillId="3" borderId="56" xfId="0" applyFont="1" applyFill="1" applyBorder="1" applyAlignment="1">
      <alignment horizontal="center" vertical="center" wrapText="1"/>
    </xf>
    <xf numFmtId="0" fontId="7" fillId="3" borderId="57" xfId="0" applyFont="1" applyFill="1" applyBorder="1" applyAlignment="1">
      <alignment horizontal="center" vertical="center" wrapText="1"/>
    </xf>
    <xf numFmtId="0" fontId="7" fillId="3" borderId="58" xfId="0" applyFont="1" applyFill="1" applyBorder="1" applyAlignment="1">
      <alignment horizontal="center" vertical="center" wrapText="1"/>
    </xf>
    <xf numFmtId="0" fontId="7" fillId="3" borderId="56" xfId="0" applyFont="1" applyFill="1" applyBorder="1" applyAlignment="1">
      <alignment horizontal="center" wrapText="1"/>
    </xf>
    <xf numFmtId="0" fontId="7" fillId="3" borderId="58" xfId="0" applyFont="1" applyFill="1" applyBorder="1" applyAlignment="1">
      <alignment horizontal="center" wrapText="1"/>
    </xf>
    <xf numFmtId="164" fontId="39" fillId="3" borderId="57" xfId="0" applyNumberFormat="1" applyFont="1" applyFill="1" applyBorder="1" applyAlignment="1">
      <alignment horizontal="center" vertical="center" wrapText="1"/>
    </xf>
    <xf numFmtId="164" fontId="0" fillId="3" borderId="57" xfId="0" applyNumberFormat="1" applyFill="1" applyBorder="1" applyAlignment="1">
      <alignment horizontal="center"/>
    </xf>
    <xf numFmtId="164" fontId="0" fillId="3" borderId="57" xfId="0" applyNumberFormat="1" applyFill="1" applyBorder="1" applyAlignment="1">
      <alignment horizontal="center" vertical="center"/>
    </xf>
    <xf numFmtId="164" fontId="39" fillId="3" borderId="59" xfId="0" applyNumberFormat="1" applyFont="1" applyFill="1" applyBorder="1" applyAlignment="1">
      <alignment horizontal="center" vertical="center" wrapText="1"/>
    </xf>
    <xf numFmtId="164" fontId="0" fillId="3" borderId="58" xfId="0" applyNumberFormat="1" applyFill="1" applyBorder="1" applyAlignment="1">
      <alignment horizontal="center"/>
    </xf>
    <xf numFmtId="10" fontId="0" fillId="0" borderId="0" xfId="2" applyNumberFormat="1" applyFont="1" applyFill="1" applyBorder="1" applyAlignment="1">
      <alignment horizontal="center"/>
    </xf>
    <xf numFmtId="0" fontId="0" fillId="3" borderId="55" xfId="0" applyFill="1" applyBorder="1"/>
    <xf numFmtId="10" fontId="33" fillId="3" borderId="0" xfId="2" applyNumberFormat="1" applyFont="1" applyFill="1" applyBorder="1" applyAlignment="1">
      <alignment horizontal="center" vertical="center"/>
    </xf>
    <xf numFmtId="10" fontId="33" fillId="3" borderId="34" xfId="2" applyNumberFormat="1" applyFont="1" applyFill="1" applyBorder="1" applyAlignment="1">
      <alignment horizontal="center" vertical="center"/>
    </xf>
    <xf numFmtId="10" fontId="33" fillId="0" borderId="32" xfId="2" applyNumberFormat="1" applyFont="1" applyBorder="1" applyAlignment="1">
      <alignment horizontal="center" vertical="center"/>
    </xf>
    <xf numFmtId="10" fontId="33" fillId="0" borderId="27" xfId="2" applyNumberFormat="1" applyFont="1" applyBorder="1" applyAlignment="1">
      <alignment horizontal="center" vertical="center"/>
    </xf>
    <xf numFmtId="10" fontId="33" fillId="0" borderId="0" xfId="2" applyNumberFormat="1" applyFont="1" applyBorder="1" applyAlignment="1">
      <alignment horizontal="center" vertical="center"/>
    </xf>
    <xf numFmtId="10" fontId="33" fillId="0" borderId="34" xfId="2" applyNumberFormat="1" applyFont="1" applyBorder="1" applyAlignment="1">
      <alignment horizontal="center" vertical="center"/>
    </xf>
    <xf numFmtId="10" fontId="33" fillId="0" borderId="4" xfId="2" applyNumberFormat="1" applyFont="1" applyBorder="1" applyAlignment="1">
      <alignment horizontal="center" vertical="center"/>
    </xf>
    <xf numFmtId="10" fontId="33" fillId="0" borderId="39" xfId="2" applyNumberFormat="1" applyFont="1" applyBorder="1" applyAlignment="1">
      <alignment horizontal="center" vertical="center"/>
    </xf>
    <xf numFmtId="10" fontId="33" fillId="0" borderId="6" xfId="2" applyNumberFormat="1" applyFont="1" applyBorder="1" applyAlignment="1">
      <alignment horizontal="center" vertical="center"/>
    </xf>
    <xf numFmtId="10" fontId="33" fillId="0" borderId="7" xfId="2" applyNumberFormat="1" applyFont="1" applyBorder="1" applyAlignment="1">
      <alignment horizontal="center" vertical="center"/>
    </xf>
    <xf numFmtId="10" fontId="33" fillId="0" borderId="40" xfId="2" applyNumberFormat="1" applyFont="1" applyBorder="1" applyAlignment="1">
      <alignment horizontal="center" vertical="center"/>
    </xf>
    <xf numFmtId="10" fontId="33" fillId="0" borderId="9" xfId="2" applyNumberFormat="1" applyFont="1" applyBorder="1" applyAlignment="1">
      <alignment horizontal="center" vertical="center"/>
    </xf>
    <xf numFmtId="10" fontId="33" fillId="0" borderId="3" xfId="2" applyNumberFormat="1" applyFont="1" applyBorder="1" applyAlignment="1">
      <alignment horizontal="center" vertical="center"/>
    </xf>
    <xf numFmtId="164" fontId="0" fillId="10" borderId="56" xfId="0" applyNumberFormat="1" applyFill="1" applyBorder="1" applyAlignment="1">
      <alignment horizontal="center"/>
    </xf>
    <xf numFmtId="164" fontId="0" fillId="10" borderId="57" xfId="0" applyNumberFormat="1" applyFill="1" applyBorder="1" applyAlignment="1">
      <alignment horizontal="center"/>
    </xf>
    <xf numFmtId="164" fontId="0" fillId="9" borderId="57" xfId="0" applyNumberFormat="1" applyFill="1" applyBorder="1" applyAlignment="1">
      <alignment horizontal="center"/>
    </xf>
    <xf numFmtId="164" fontId="0" fillId="9" borderId="60" xfId="0" applyNumberFormat="1" applyFill="1" applyBorder="1" applyAlignment="1">
      <alignment horizontal="center" vertical="center"/>
    </xf>
    <xf numFmtId="164" fontId="0" fillId="9" borderId="57" xfId="0" applyNumberFormat="1" applyFill="1" applyBorder="1" applyAlignment="1">
      <alignment horizontal="center" vertical="center"/>
    </xf>
    <xf numFmtId="164" fontId="0" fillId="10" borderId="57" xfId="0" applyNumberFormat="1" applyFill="1" applyBorder="1" applyAlignment="1">
      <alignment horizontal="center" vertical="center"/>
    </xf>
    <xf numFmtId="164" fontId="0" fillId="10" borderId="59" xfId="0" applyNumberFormat="1" applyFill="1" applyBorder="1" applyAlignment="1">
      <alignment horizontal="center" vertical="center"/>
    </xf>
    <xf numFmtId="164" fontId="0" fillId="10" borderId="60" xfId="0" applyNumberFormat="1" applyFill="1" applyBorder="1" applyAlignment="1">
      <alignment horizontal="center" vertical="center"/>
    </xf>
    <xf numFmtId="164" fontId="0" fillId="9" borderId="58" xfId="0" applyNumberFormat="1" applyFill="1" applyBorder="1" applyAlignment="1">
      <alignment horizontal="center"/>
    </xf>
    <xf numFmtId="2" fontId="0" fillId="10" borderId="48" xfId="2" applyNumberFormat="1" applyFont="1" applyFill="1" applyBorder="1" applyAlignment="1">
      <alignment horizontal="center"/>
    </xf>
    <xf numFmtId="2" fontId="0" fillId="10" borderId="32" xfId="2" applyNumberFormat="1" applyFont="1" applyFill="1" applyBorder="1" applyAlignment="1">
      <alignment horizontal="center"/>
    </xf>
    <xf numFmtId="2" fontId="0" fillId="10" borderId="50" xfId="2" applyNumberFormat="1" applyFont="1" applyFill="1" applyBorder="1" applyAlignment="1">
      <alignment horizontal="center"/>
    </xf>
    <xf numFmtId="2" fontId="33" fillId="0" borderId="32" xfId="2" applyNumberFormat="1" applyFont="1" applyBorder="1" applyAlignment="1">
      <alignment horizontal="center" vertical="center"/>
    </xf>
    <xf numFmtId="2" fontId="33" fillId="0" borderId="27" xfId="2" applyNumberFormat="1" applyFont="1" applyBorder="1" applyAlignment="1">
      <alignment horizontal="center" vertical="center"/>
    </xf>
    <xf numFmtId="2" fontId="0" fillId="10" borderId="9" xfId="2" applyNumberFormat="1" applyFont="1" applyFill="1" applyBorder="1" applyAlignment="1">
      <alignment horizontal="center"/>
    </xf>
    <xf numFmtId="2" fontId="0" fillId="10" borderId="0" xfId="2" applyNumberFormat="1" applyFont="1" applyFill="1" applyAlignment="1">
      <alignment horizontal="center"/>
    </xf>
    <xf numFmtId="2" fontId="0" fillId="10" borderId="10" xfId="2" applyNumberFormat="1" applyFont="1" applyFill="1" applyBorder="1" applyAlignment="1">
      <alignment horizontal="center"/>
    </xf>
    <xf numFmtId="2" fontId="33" fillId="0" borderId="0" xfId="2" applyNumberFormat="1" applyFont="1" applyBorder="1" applyAlignment="1">
      <alignment horizontal="center" vertical="center"/>
    </xf>
    <xf numFmtId="2" fontId="33" fillId="0" borderId="34" xfId="2" applyNumberFormat="1" applyFont="1" applyBorder="1" applyAlignment="1">
      <alignment horizontal="center" vertical="center"/>
    </xf>
    <xf numFmtId="2" fontId="0" fillId="0" borderId="0" xfId="2" applyNumberFormat="1" applyFont="1" applyBorder="1" applyAlignment="1">
      <alignment horizontal="center" vertical="center"/>
    </xf>
    <xf numFmtId="2" fontId="0" fillId="0" borderId="34" xfId="2" applyNumberFormat="1" applyFont="1" applyBorder="1" applyAlignment="1">
      <alignment horizontal="center" vertical="center"/>
    </xf>
    <xf numFmtId="2" fontId="0" fillId="9" borderId="3" xfId="2" applyNumberFormat="1" applyFont="1" applyFill="1" applyBorder="1" applyAlignment="1">
      <alignment horizontal="center" vertical="center"/>
    </xf>
    <xf numFmtId="2" fontId="0" fillId="9" borderId="4" xfId="2" applyNumberFormat="1" applyFont="1" applyFill="1" applyBorder="1" applyAlignment="1">
      <alignment horizontal="center" vertical="center"/>
    </xf>
    <xf numFmtId="2" fontId="0" fillId="9" borderId="5" xfId="2" applyNumberFormat="1" applyFont="1" applyFill="1" applyBorder="1" applyAlignment="1">
      <alignment horizontal="center" vertical="center"/>
    </xf>
    <xf numFmtId="2" fontId="33" fillId="0" borderId="4" xfId="2" applyNumberFormat="1" applyFont="1" applyBorder="1" applyAlignment="1">
      <alignment horizontal="center" vertical="center"/>
    </xf>
    <xf numFmtId="2" fontId="33" fillId="0" borderId="39" xfId="2" applyNumberFormat="1" applyFont="1" applyBorder="1" applyAlignment="1">
      <alignment horizontal="center" vertical="center"/>
    </xf>
    <xf numFmtId="2" fontId="0" fillId="9" borderId="6" xfId="2" applyNumberFormat="1" applyFont="1" applyFill="1" applyBorder="1" applyAlignment="1">
      <alignment horizontal="center" vertical="center"/>
    </xf>
    <xf numFmtId="2" fontId="0" fillId="9" borderId="7" xfId="2" applyNumberFormat="1" applyFont="1" applyFill="1" applyBorder="1" applyAlignment="1">
      <alignment horizontal="center" vertical="center"/>
    </xf>
    <xf numFmtId="2" fontId="0" fillId="9" borderId="8" xfId="2" applyNumberFormat="1" applyFont="1" applyFill="1" applyBorder="1" applyAlignment="1">
      <alignment horizontal="center" vertical="center"/>
    </xf>
    <xf numFmtId="2" fontId="0" fillId="9" borderId="9" xfId="2" applyNumberFormat="1" applyFont="1" applyFill="1" applyBorder="1" applyAlignment="1">
      <alignment horizontal="center" vertical="center"/>
    </xf>
    <xf numFmtId="2" fontId="0" fillId="9" borderId="0" xfId="2" applyNumberFormat="1" applyFont="1" applyFill="1" applyBorder="1" applyAlignment="1">
      <alignment horizontal="center" vertical="center"/>
    </xf>
    <xf numFmtId="2" fontId="0" fillId="9" borderId="10" xfId="2" applyNumberFormat="1" applyFont="1" applyFill="1" applyBorder="1" applyAlignment="1">
      <alignment horizontal="center" vertical="center"/>
    </xf>
    <xf numFmtId="2" fontId="0" fillId="10" borderId="9" xfId="2" applyNumberFormat="1" applyFont="1" applyFill="1" applyBorder="1" applyAlignment="1">
      <alignment horizontal="center" vertical="center"/>
    </xf>
    <xf numFmtId="2" fontId="0" fillId="10" borderId="0" xfId="2" applyNumberFormat="1" applyFont="1" applyFill="1" applyBorder="1" applyAlignment="1">
      <alignment horizontal="center" vertical="center"/>
    </xf>
    <xf numFmtId="2" fontId="0" fillId="10" borderId="10" xfId="2" applyNumberFormat="1" applyFont="1" applyFill="1" applyBorder="1" applyAlignment="1">
      <alignment horizontal="center" vertical="center"/>
    </xf>
    <xf numFmtId="2" fontId="0" fillId="10" borderId="3" xfId="2" applyNumberFormat="1" applyFont="1" applyFill="1" applyBorder="1" applyAlignment="1">
      <alignment horizontal="center" vertical="center"/>
    </xf>
    <xf numFmtId="2" fontId="0" fillId="10" borderId="4" xfId="2" applyNumberFormat="1" applyFont="1" applyFill="1" applyBorder="1" applyAlignment="1">
      <alignment horizontal="center" vertical="center"/>
    </xf>
    <xf numFmtId="2" fontId="0" fillId="10" borderId="5" xfId="2" applyNumberFormat="1" applyFont="1" applyFill="1" applyBorder="1" applyAlignment="1">
      <alignment horizontal="center" vertical="center"/>
    </xf>
    <xf numFmtId="2" fontId="33" fillId="0" borderId="6" xfId="2" applyNumberFormat="1" applyFont="1" applyBorder="1" applyAlignment="1">
      <alignment horizontal="center" vertical="center"/>
    </xf>
    <xf numFmtId="2" fontId="33" fillId="0" borderId="7" xfId="2" applyNumberFormat="1" applyFont="1" applyBorder="1" applyAlignment="1">
      <alignment horizontal="center" vertical="center"/>
    </xf>
    <xf numFmtId="2" fontId="33" fillId="0" borderId="40" xfId="2" applyNumberFormat="1" applyFont="1" applyBorder="1" applyAlignment="1">
      <alignment horizontal="center" vertical="center"/>
    </xf>
    <xf numFmtId="2" fontId="33" fillId="0" borderId="9" xfId="2" applyNumberFormat="1" applyFont="1" applyBorder="1" applyAlignment="1">
      <alignment horizontal="center" vertical="center"/>
    </xf>
    <xf numFmtId="2" fontId="0" fillId="0" borderId="9" xfId="2" applyNumberFormat="1" applyFont="1" applyBorder="1" applyAlignment="1">
      <alignment horizontal="center" vertical="center"/>
    </xf>
    <xf numFmtId="2" fontId="33" fillId="0" borderId="3" xfId="2" applyNumberFormat="1" applyFont="1" applyBorder="1" applyAlignment="1">
      <alignment horizontal="center" vertical="center"/>
    </xf>
    <xf numFmtId="2" fontId="0" fillId="10" borderId="6" xfId="2" applyNumberFormat="1" applyFont="1" applyFill="1" applyBorder="1" applyAlignment="1">
      <alignment horizontal="center" vertical="center"/>
    </xf>
    <xf numFmtId="2" fontId="0" fillId="10" borderId="7" xfId="2" applyNumberFormat="1" applyFont="1" applyFill="1" applyBorder="1" applyAlignment="1">
      <alignment horizontal="center" vertical="center"/>
    </xf>
    <xf numFmtId="2" fontId="0" fillId="10" borderId="8" xfId="2" applyNumberFormat="1" applyFont="1" applyFill="1" applyBorder="1" applyAlignment="1">
      <alignment horizontal="center" vertical="center"/>
    </xf>
    <xf numFmtId="2" fontId="0" fillId="9" borderId="45" xfId="2" applyNumberFormat="1" applyFont="1" applyFill="1" applyBorder="1" applyAlignment="1">
      <alignment horizontal="center" vertical="center"/>
    </xf>
    <xf numFmtId="2" fontId="0" fillId="9" borderId="46" xfId="2" applyNumberFormat="1" applyFont="1" applyFill="1" applyBorder="1" applyAlignment="1">
      <alignment horizontal="center" vertical="center"/>
    </xf>
    <xf numFmtId="2" fontId="0" fillId="9" borderId="44" xfId="2" applyNumberFormat="1" applyFont="1" applyFill="1" applyBorder="1" applyAlignment="1">
      <alignment horizontal="center" vertical="center"/>
    </xf>
    <xf numFmtId="0" fontId="7" fillId="8" borderId="1" xfId="0" applyFont="1" applyFill="1" applyBorder="1" applyAlignment="1">
      <alignment horizontal="right"/>
    </xf>
    <xf numFmtId="0" fontId="13" fillId="3" borderId="0" xfId="1" applyFont="1" applyFill="1" applyAlignment="1">
      <alignment horizontal="center"/>
    </xf>
    <xf numFmtId="0" fontId="7" fillId="0" borderId="0" xfId="0" applyFont="1" applyAlignment="1">
      <alignment horizontal="right"/>
    </xf>
    <xf numFmtId="4" fontId="33" fillId="0" borderId="1" xfId="0" applyNumberFormat="1" applyFont="1" applyBorder="1" applyAlignment="1">
      <alignment horizontal="center"/>
    </xf>
    <xf numFmtId="10" fontId="0" fillId="0" borderId="0" xfId="2" applyNumberFormat="1" applyFont="1" applyAlignment="1">
      <alignment horizontal="center"/>
    </xf>
    <xf numFmtId="10" fontId="26" fillId="0" borderId="0" xfId="2" applyNumberFormat="1" applyFont="1" applyAlignment="1">
      <alignment horizontal="center"/>
    </xf>
    <xf numFmtId="17" fontId="0" fillId="0" borderId="0" xfId="0" applyNumberFormat="1"/>
    <xf numFmtId="3" fontId="35" fillId="0" borderId="1" xfId="0" applyNumberFormat="1" applyFont="1" applyBorder="1" applyAlignment="1">
      <alignment horizontal="center" vertical="center"/>
    </xf>
    <xf numFmtId="4" fontId="35" fillId="0" borderId="1" xfId="0" applyNumberFormat="1" applyFont="1" applyBorder="1" applyAlignment="1">
      <alignment horizontal="center" vertical="center"/>
    </xf>
    <xf numFmtId="2" fontId="35" fillId="0" borderId="1" xfId="0" applyNumberFormat="1" applyFont="1" applyBorder="1" applyAlignment="1">
      <alignment horizontal="center" vertical="center"/>
    </xf>
    <xf numFmtId="4" fontId="36" fillId="0" borderId="1" xfId="0" applyNumberFormat="1" applyFont="1" applyBorder="1" applyAlignment="1">
      <alignment horizontal="center" vertical="center"/>
    </xf>
    <xf numFmtId="17" fontId="34" fillId="7" borderId="1" xfId="0" applyNumberFormat="1" applyFont="1" applyFill="1" applyBorder="1" applyAlignment="1">
      <alignment horizontal="center"/>
    </xf>
    <xf numFmtId="164" fontId="0" fillId="10" borderId="34" xfId="0" applyNumberFormat="1" applyFill="1" applyBorder="1" applyAlignment="1">
      <alignment horizontal="center" vertical="center"/>
    </xf>
    <xf numFmtId="2" fontId="0" fillId="3" borderId="9" xfId="2" applyNumberFormat="1" applyFont="1" applyFill="1" applyBorder="1" applyAlignment="1">
      <alignment horizontal="center" vertical="center"/>
    </xf>
    <xf numFmtId="2" fontId="0" fillId="3" borderId="0" xfId="2" applyNumberFormat="1" applyFont="1" applyFill="1" applyBorder="1" applyAlignment="1">
      <alignment horizontal="center" vertical="center"/>
    </xf>
    <xf numFmtId="2" fontId="0" fillId="3" borderId="10" xfId="2" applyNumberFormat="1" applyFont="1" applyFill="1" applyBorder="1" applyAlignment="1">
      <alignment horizontal="center" vertical="center"/>
    </xf>
    <xf numFmtId="0" fontId="7" fillId="8" borderId="1" xfId="0" applyFont="1" applyFill="1" applyBorder="1" applyAlignment="1">
      <alignment horizontal="center"/>
    </xf>
    <xf numFmtId="0" fontId="7" fillId="12" borderId="61" xfId="0" applyFont="1" applyFill="1" applyBorder="1" applyAlignment="1">
      <alignment horizontal="center"/>
    </xf>
    <xf numFmtId="165" fontId="7" fillId="0" borderId="62" xfId="2" applyNumberFormat="1" applyFont="1" applyBorder="1" applyAlignment="1">
      <alignment horizontal="center"/>
    </xf>
    <xf numFmtId="165" fontId="7" fillId="0" borderId="63" xfId="2" applyNumberFormat="1" applyFont="1" applyBorder="1" applyAlignment="1">
      <alignment horizontal="center"/>
    </xf>
    <xf numFmtId="0" fontId="7" fillId="12" borderId="64" xfId="0" applyFont="1" applyFill="1" applyBorder="1" applyAlignment="1">
      <alignment horizontal="center"/>
    </xf>
    <xf numFmtId="165" fontId="7" fillId="0" borderId="1" xfId="2" applyNumberFormat="1" applyFont="1" applyBorder="1" applyAlignment="1">
      <alignment horizontal="center"/>
    </xf>
    <xf numFmtId="165" fontId="7" fillId="0" borderId="65" xfId="2" applyNumberFormat="1" applyFont="1" applyBorder="1" applyAlignment="1">
      <alignment horizontal="center"/>
    </xf>
    <xf numFmtId="0" fontId="7" fillId="12" borderId="66" xfId="0" applyFont="1" applyFill="1" applyBorder="1" applyAlignment="1">
      <alignment horizontal="center"/>
    </xf>
    <xf numFmtId="165" fontId="7" fillId="0" borderId="67" xfId="2" applyNumberFormat="1" applyFont="1" applyBorder="1" applyAlignment="1">
      <alignment horizontal="center"/>
    </xf>
    <xf numFmtId="165" fontId="7" fillId="0" borderId="68" xfId="2" applyNumberFormat="1" applyFont="1" applyBorder="1" applyAlignment="1">
      <alignment horizontal="center"/>
    </xf>
    <xf numFmtId="0" fontId="7" fillId="13" borderId="61" xfId="0" applyFont="1" applyFill="1" applyBorder="1" applyAlignment="1">
      <alignment horizontal="center"/>
    </xf>
    <xf numFmtId="0" fontId="7" fillId="13" borderId="64" xfId="0" applyFont="1" applyFill="1" applyBorder="1" applyAlignment="1">
      <alignment horizontal="center"/>
    </xf>
    <xf numFmtId="0" fontId="7" fillId="13" borderId="66" xfId="0" applyFont="1" applyFill="1" applyBorder="1" applyAlignment="1">
      <alignment horizontal="center"/>
    </xf>
    <xf numFmtId="0" fontId="7" fillId="14" borderId="61" xfId="0" applyFont="1" applyFill="1" applyBorder="1" applyAlignment="1">
      <alignment horizontal="center"/>
    </xf>
    <xf numFmtId="0" fontId="7" fillId="14" borderId="64" xfId="0" applyFont="1" applyFill="1" applyBorder="1" applyAlignment="1">
      <alignment horizontal="center"/>
    </xf>
    <xf numFmtId="0" fontId="7" fillId="14" borderId="66" xfId="0" applyFont="1" applyFill="1" applyBorder="1" applyAlignment="1">
      <alignment horizontal="center"/>
    </xf>
    <xf numFmtId="0" fontId="7" fillId="15" borderId="61" xfId="0" applyFont="1" applyFill="1" applyBorder="1" applyAlignment="1">
      <alignment horizontal="center"/>
    </xf>
    <xf numFmtId="0" fontId="7" fillId="15" borderId="64" xfId="0" applyFont="1" applyFill="1" applyBorder="1" applyAlignment="1">
      <alignment horizontal="center"/>
    </xf>
    <xf numFmtId="0" fontId="7" fillId="15" borderId="66" xfId="0" applyFont="1" applyFill="1" applyBorder="1" applyAlignment="1">
      <alignment horizontal="center"/>
    </xf>
    <xf numFmtId="0" fontId="7" fillId="4" borderId="61" xfId="0" applyFont="1" applyFill="1" applyBorder="1" applyAlignment="1">
      <alignment horizontal="center"/>
    </xf>
    <xf numFmtId="0" fontId="7" fillId="4" borderId="64" xfId="0" applyFont="1" applyFill="1" applyBorder="1" applyAlignment="1">
      <alignment horizontal="center"/>
    </xf>
    <xf numFmtId="0" fontId="7" fillId="4" borderId="66" xfId="0" applyFont="1" applyFill="1" applyBorder="1" applyAlignment="1">
      <alignment horizontal="center"/>
    </xf>
    <xf numFmtId="165" fontId="7" fillId="0" borderId="0" xfId="0" applyNumberFormat="1" applyFont="1" applyAlignment="1">
      <alignment horizontal="center"/>
    </xf>
    <xf numFmtId="0" fontId="9" fillId="2" borderId="1" xfId="0" applyFont="1" applyFill="1" applyBorder="1" applyAlignment="1">
      <alignment horizontal="center"/>
    </xf>
    <xf numFmtId="0" fontId="7" fillId="12" borderId="69" xfId="0" applyFont="1" applyFill="1" applyBorder="1" applyAlignment="1">
      <alignment horizontal="center"/>
    </xf>
    <xf numFmtId="0" fontId="7" fillId="12" borderId="70" xfId="0" applyFont="1" applyFill="1" applyBorder="1" applyAlignment="1">
      <alignment horizontal="center"/>
    </xf>
    <xf numFmtId="0" fontId="7" fillId="12" borderId="71" xfId="0" applyFont="1" applyFill="1" applyBorder="1" applyAlignment="1">
      <alignment horizontal="center"/>
    </xf>
    <xf numFmtId="0" fontId="7" fillId="13" borderId="69" xfId="0" applyFont="1" applyFill="1" applyBorder="1" applyAlignment="1">
      <alignment horizontal="center"/>
    </xf>
    <xf numFmtId="0" fontId="7" fillId="13" borderId="70" xfId="0" applyFont="1" applyFill="1" applyBorder="1" applyAlignment="1">
      <alignment horizontal="center"/>
    </xf>
    <xf numFmtId="0" fontId="7" fillId="13" borderId="71" xfId="0" applyFont="1" applyFill="1" applyBorder="1" applyAlignment="1">
      <alignment horizontal="center"/>
    </xf>
    <xf numFmtId="0" fontId="7" fillId="14" borderId="69" xfId="0" applyFont="1" applyFill="1" applyBorder="1" applyAlignment="1">
      <alignment horizontal="center"/>
    </xf>
    <xf numFmtId="0" fontId="7" fillId="14" borderId="70" xfId="0" applyFont="1" applyFill="1" applyBorder="1" applyAlignment="1">
      <alignment horizontal="center"/>
    </xf>
    <xf numFmtId="0" fontId="7" fillId="14" borderId="71" xfId="0" applyFont="1" applyFill="1" applyBorder="1" applyAlignment="1">
      <alignment horizontal="center"/>
    </xf>
    <xf numFmtId="0" fontId="7" fillId="15" borderId="69" xfId="0" applyFont="1" applyFill="1" applyBorder="1" applyAlignment="1">
      <alignment horizontal="center"/>
    </xf>
    <xf numFmtId="0" fontId="7" fillId="15" borderId="70" xfId="0" applyFont="1" applyFill="1" applyBorder="1" applyAlignment="1">
      <alignment horizontal="center"/>
    </xf>
    <xf numFmtId="0" fontId="7" fillId="15" borderId="71" xfId="0" applyFont="1" applyFill="1" applyBorder="1" applyAlignment="1">
      <alignment horizontal="center"/>
    </xf>
    <xf numFmtId="0" fontId="7" fillId="4" borderId="69" xfId="0" applyFont="1" applyFill="1" applyBorder="1" applyAlignment="1">
      <alignment horizontal="center"/>
    </xf>
    <xf numFmtId="0" fontId="7" fillId="4" borderId="70" xfId="0" applyFont="1" applyFill="1" applyBorder="1" applyAlignment="1">
      <alignment horizontal="center"/>
    </xf>
    <xf numFmtId="0" fontId="7" fillId="4" borderId="71" xfId="0" applyFont="1" applyFill="1" applyBorder="1" applyAlignment="1">
      <alignment horizontal="center"/>
    </xf>
    <xf numFmtId="165" fontId="0" fillId="0" borderId="0" xfId="0" applyNumberFormat="1"/>
    <xf numFmtId="0" fontId="0" fillId="3" borderId="0" xfId="0" applyFill="1"/>
    <xf numFmtId="0" fontId="0" fillId="0" borderId="72" xfId="0" applyBorder="1" applyAlignment="1">
      <alignment horizontal="center" vertical="center" wrapText="1"/>
    </xf>
    <xf numFmtId="10" fontId="45" fillId="0" borderId="0" xfId="2" applyNumberFormat="1" applyFont="1" applyAlignment="1">
      <alignment horizontal="center"/>
    </xf>
    <xf numFmtId="10" fontId="33" fillId="0" borderId="0" xfId="2" applyNumberFormat="1" applyFont="1" applyAlignment="1">
      <alignment horizontal="center"/>
    </xf>
    <xf numFmtId="49" fontId="46" fillId="0" borderId="0" xfId="0" applyNumberFormat="1" applyFont="1" applyAlignment="1">
      <alignment horizontal="left"/>
    </xf>
    <xf numFmtId="0" fontId="7" fillId="12" borderId="73" xfId="0" applyFont="1" applyFill="1" applyBorder="1" applyAlignment="1">
      <alignment horizontal="center"/>
    </xf>
    <xf numFmtId="0" fontId="7" fillId="12" borderId="74" xfId="0" applyFont="1" applyFill="1" applyBorder="1" applyAlignment="1">
      <alignment horizontal="center"/>
    </xf>
    <xf numFmtId="0" fontId="7" fillId="12" borderId="75" xfId="0" applyFont="1" applyFill="1" applyBorder="1" applyAlignment="1">
      <alignment horizontal="center"/>
    </xf>
    <xf numFmtId="0" fontId="7" fillId="13" borderId="73" xfId="0" applyFont="1" applyFill="1" applyBorder="1" applyAlignment="1">
      <alignment horizontal="center"/>
    </xf>
    <xf numFmtId="0" fontId="7" fillId="13" borderId="74" xfId="0" applyFont="1" applyFill="1" applyBorder="1" applyAlignment="1">
      <alignment horizontal="center"/>
    </xf>
    <xf numFmtId="0" fontId="7" fillId="13" borderId="75" xfId="0" applyFont="1" applyFill="1" applyBorder="1" applyAlignment="1">
      <alignment horizontal="center"/>
    </xf>
    <xf numFmtId="0" fontId="7" fillId="14" borderId="73" xfId="0" applyFont="1" applyFill="1" applyBorder="1" applyAlignment="1">
      <alignment horizontal="center"/>
    </xf>
    <xf numFmtId="0" fontId="7" fillId="14" borderId="74" xfId="0" applyFont="1" applyFill="1" applyBorder="1" applyAlignment="1">
      <alignment horizontal="center"/>
    </xf>
    <xf numFmtId="0" fontId="7" fillId="14" borderId="75" xfId="0" applyFont="1" applyFill="1" applyBorder="1" applyAlignment="1">
      <alignment horizontal="center"/>
    </xf>
    <xf numFmtId="0" fontId="7" fillId="15" borderId="73" xfId="0" applyFont="1" applyFill="1" applyBorder="1" applyAlignment="1">
      <alignment horizontal="center"/>
    </xf>
    <xf numFmtId="0" fontId="7" fillId="15" borderId="74" xfId="0" applyFont="1" applyFill="1" applyBorder="1" applyAlignment="1">
      <alignment horizontal="center"/>
    </xf>
    <xf numFmtId="0" fontId="7" fillId="15" borderId="75" xfId="0" applyFont="1" applyFill="1" applyBorder="1" applyAlignment="1">
      <alignment horizontal="center"/>
    </xf>
    <xf numFmtId="0" fontId="7" fillId="4" borderId="73" xfId="0" applyFont="1" applyFill="1" applyBorder="1" applyAlignment="1">
      <alignment horizontal="center"/>
    </xf>
    <xf numFmtId="0" fontId="7" fillId="4" borderId="74" xfId="0" applyFont="1" applyFill="1" applyBorder="1" applyAlignment="1">
      <alignment horizontal="center"/>
    </xf>
    <xf numFmtId="0" fontId="7" fillId="4" borderId="75" xfId="0" applyFont="1" applyFill="1" applyBorder="1" applyAlignment="1">
      <alignment horizontal="center"/>
    </xf>
    <xf numFmtId="165" fontId="7" fillId="0" borderId="69" xfId="2" applyNumberFormat="1" applyFont="1" applyBorder="1" applyAlignment="1">
      <alignment horizontal="center"/>
    </xf>
    <xf numFmtId="165" fontId="7" fillId="0" borderId="70" xfId="2" applyNumberFormat="1" applyFont="1" applyBorder="1" applyAlignment="1">
      <alignment horizontal="center"/>
    </xf>
    <xf numFmtId="165" fontId="7" fillId="0" borderId="71" xfId="2" applyNumberFormat="1" applyFont="1" applyBorder="1" applyAlignment="1">
      <alignment horizontal="center"/>
    </xf>
    <xf numFmtId="0" fontId="9" fillId="2" borderId="55" xfId="0" applyFont="1" applyFill="1" applyBorder="1" applyAlignment="1">
      <alignment horizontal="center"/>
    </xf>
    <xf numFmtId="10" fontId="33" fillId="0" borderId="0" xfId="0" applyNumberFormat="1" applyFont="1"/>
    <xf numFmtId="9" fontId="33" fillId="0" borderId="0" xfId="0" applyNumberFormat="1" applyFont="1"/>
    <xf numFmtId="165" fontId="9" fillId="0" borderId="76" xfId="2" applyNumberFormat="1" applyFont="1" applyBorder="1" applyAlignment="1">
      <alignment horizontal="center"/>
    </xf>
    <xf numFmtId="165" fontId="9" fillId="0" borderId="77" xfId="2" applyNumberFormat="1" applyFont="1" applyBorder="1" applyAlignment="1">
      <alignment horizontal="center"/>
    </xf>
    <xf numFmtId="165" fontId="9" fillId="0" borderId="78" xfId="2" applyNumberFormat="1" applyFont="1" applyBorder="1" applyAlignment="1">
      <alignment horizontal="center"/>
    </xf>
    <xf numFmtId="166" fontId="0" fillId="0" borderId="1" xfId="0" applyNumberFormat="1" applyBorder="1" applyAlignment="1">
      <alignment horizontal="center"/>
    </xf>
    <xf numFmtId="0" fontId="33" fillId="0" borderId="0" xfId="0" applyFont="1"/>
    <xf numFmtId="10" fontId="9" fillId="0" borderId="0" xfId="2" applyNumberFormat="1" applyFont="1"/>
    <xf numFmtId="0" fontId="6" fillId="0" borderId="0" xfId="1" applyFill="1" applyBorder="1" applyAlignment="1">
      <alignment horizontal="center"/>
    </xf>
    <xf numFmtId="4" fontId="19" fillId="0" borderId="1" xfId="0" applyNumberFormat="1" applyFont="1" applyBorder="1" applyAlignment="1">
      <alignment horizontal="center"/>
    </xf>
    <xf numFmtId="0" fontId="19" fillId="0" borderId="0" xfId="0" applyFont="1"/>
    <xf numFmtId="17" fontId="0" fillId="0" borderId="0" xfId="0" applyNumberFormat="1" applyAlignment="1">
      <alignment horizontal="left"/>
    </xf>
    <xf numFmtId="0" fontId="12" fillId="0" borderId="0" xfId="0" applyFont="1" applyAlignment="1">
      <alignment horizontal="center"/>
    </xf>
    <xf numFmtId="0" fontId="12" fillId="0" borderId="0" xfId="0" applyFont="1"/>
    <xf numFmtId="10" fontId="0" fillId="0" borderId="8" xfId="2" applyNumberFormat="1" applyFont="1" applyFill="1" applyBorder="1" applyAlignment="1">
      <alignment horizontal="center" vertical="center"/>
    </xf>
    <xf numFmtId="10" fontId="0" fillId="0" borderId="44" xfId="2" applyNumberFormat="1" applyFont="1" applyFill="1" applyBorder="1" applyAlignment="1">
      <alignment horizontal="center" vertical="center"/>
    </xf>
    <xf numFmtId="2" fontId="0" fillId="0" borderId="8" xfId="2" applyNumberFormat="1" applyFont="1" applyFill="1" applyBorder="1" applyAlignment="1">
      <alignment horizontal="center" vertical="center"/>
    </xf>
    <xf numFmtId="2" fontId="0" fillId="0" borderId="44" xfId="2" applyNumberFormat="1" applyFont="1" applyFill="1" applyBorder="1" applyAlignment="1">
      <alignment horizontal="center" vertical="center"/>
    </xf>
    <xf numFmtId="167" fontId="48" fillId="0" borderId="0" xfId="0" applyNumberFormat="1" applyFont="1"/>
    <xf numFmtId="2" fontId="0" fillId="0" borderId="48" xfId="0" applyNumberFormat="1" applyFill="1" applyBorder="1" applyAlignment="1">
      <alignment horizontal="center"/>
    </xf>
    <xf numFmtId="2" fontId="0" fillId="0" borderId="32" xfId="0" applyNumberFormat="1" applyFill="1" applyBorder="1" applyAlignment="1">
      <alignment horizontal="center"/>
    </xf>
    <xf numFmtId="2" fontId="0" fillId="0" borderId="50" xfId="0" applyNumberFormat="1" applyFill="1" applyBorder="1" applyAlignment="1">
      <alignment horizontal="center"/>
    </xf>
    <xf numFmtId="2" fontId="0" fillId="0" borderId="9" xfId="0" applyNumberFormat="1" applyFill="1" applyBorder="1" applyAlignment="1">
      <alignment horizontal="center"/>
    </xf>
    <xf numFmtId="2" fontId="0" fillId="0" borderId="0" xfId="0" applyNumberFormat="1" applyFill="1" applyAlignment="1">
      <alignment horizontal="center"/>
    </xf>
    <xf numFmtId="2" fontId="0" fillId="0" borderId="10" xfId="0" applyNumberFormat="1" applyFill="1" applyBorder="1" applyAlignment="1">
      <alignment horizontal="center"/>
    </xf>
    <xf numFmtId="2" fontId="0" fillId="0" borderId="3" xfId="3" applyNumberFormat="1" applyFont="1" applyFill="1" applyBorder="1" applyAlignment="1">
      <alignment horizontal="center" vertical="center"/>
    </xf>
    <xf numFmtId="2" fontId="0" fillId="0" borderId="4" xfId="3" applyNumberFormat="1" applyFont="1" applyFill="1" applyBorder="1" applyAlignment="1">
      <alignment horizontal="center" vertical="center"/>
    </xf>
    <xf numFmtId="2" fontId="0" fillId="0" borderId="5" xfId="3" applyNumberFormat="1" applyFont="1" applyFill="1" applyBorder="1" applyAlignment="1">
      <alignment horizontal="center" vertical="center"/>
    </xf>
    <xf numFmtId="2" fontId="0" fillId="0" borderId="6" xfId="3" applyNumberFormat="1" applyFont="1" applyFill="1" applyBorder="1" applyAlignment="1">
      <alignment horizontal="center" vertical="center"/>
    </xf>
    <xf numFmtId="2" fontId="0" fillId="0" borderId="7" xfId="3" applyNumberFormat="1" applyFont="1" applyFill="1" applyBorder="1" applyAlignment="1">
      <alignment horizontal="center" vertical="center"/>
    </xf>
    <xf numFmtId="2" fontId="0" fillId="0" borderId="8" xfId="3" applyNumberFormat="1" applyFont="1" applyFill="1" applyBorder="1" applyAlignment="1">
      <alignment horizontal="center" vertical="center"/>
    </xf>
    <xf numFmtId="2" fontId="0" fillId="0" borderId="9" xfId="3" applyNumberFormat="1" applyFont="1" applyFill="1" applyBorder="1" applyAlignment="1">
      <alignment horizontal="center" vertical="center"/>
    </xf>
    <xf numFmtId="2" fontId="0" fillId="0" borderId="10" xfId="3" applyNumberFormat="1" applyFont="1" applyFill="1" applyBorder="1" applyAlignment="1">
      <alignment horizontal="center" vertical="center"/>
    </xf>
    <xf numFmtId="2" fontId="0" fillId="0" borderId="45" xfId="3" applyNumberFormat="1" applyFont="1" applyFill="1" applyBorder="1" applyAlignment="1">
      <alignment horizontal="center" vertical="center"/>
    </xf>
    <xf numFmtId="10" fontId="0" fillId="0" borderId="48" xfId="2" applyNumberFormat="1" applyFont="1" applyFill="1" applyBorder="1" applyAlignment="1">
      <alignment horizontal="center"/>
    </xf>
    <xf numFmtId="10" fontId="0" fillId="0" borderId="32" xfId="2" applyNumberFormat="1" applyFont="1" applyFill="1" applyBorder="1" applyAlignment="1">
      <alignment horizontal="center"/>
    </xf>
    <xf numFmtId="10" fontId="0" fillId="0" borderId="50" xfId="2" applyNumberFormat="1" applyFont="1" applyFill="1" applyBorder="1" applyAlignment="1">
      <alignment horizontal="center"/>
    </xf>
    <xf numFmtId="10" fontId="0" fillId="0" borderId="9" xfId="2" applyNumberFormat="1" applyFont="1" applyFill="1" applyBorder="1" applyAlignment="1">
      <alignment horizontal="center"/>
    </xf>
    <xf numFmtId="10" fontId="0" fillId="0" borderId="0" xfId="2" applyNumberFormat="1" applyFont="1" applyFill="1" applyAlignment="1">
      <alignment horizontal="center"/>
    </xf>
    <xf numFmtId="10" fontId="0" fillId="0" borderId="10" xfId="2" applyNumberFormat="1" applyFont="1" applyFill="1" applyBorder="1" applyAlignment="1">
      <alignment horizontal="center"/>
    </xf>
    <xf numFmtId="10" fontId="0" fillId="0" borderId="3" xfId="2" applyNumberFormat="1" applyFont="1" applyFill="1" applyBorder="1" applyAlignment="1">
      <alignment horizontal="center" vertical="center"/>
    </xf>
    <xf numFmtId="10" fontId="0" fillId="0" borderId="4" xfId="2" applyNumberFormat="1" applyFont="1" applyFill="1" applyBorder="1" applyAlignment="1">
      <alignment horizontal="center" vertical="center"/>
    </xf>
    <xf numFmtId="10" fontId="0" fillId="0" borderId="5" xfId="2" applyNumberFormat="1" applyFont="1" applyFill="1" applyBorder="1" applyAlignment="1">
      <alignment horizontal="center" vertical="center"/>
    </xf>
    <xf numFmtId="10" fontId="0" fillId="0" borderId="6" xfId="2" applyNumberFormat="1" applyFont="1" applyFill="1" applyBorder="1" applyAlignment="1">
      <alignment horizontal="center" vertical="center"/>
    </xf>
    <xf numFmtId="10" fontId="0" fillId="0" borderId="7" xfId="2" applyNumberFormat="1" applyFont="1" applyFill="1" applyBorder="1" applyAlignment="1">
      <alignment horizontal="center" vertical="center"/>
    </xf>
    <xf numFmtId="10" fontId="0" fillId="0" borderId="9" xfId="2" applyNumberFormat="1" applyFont="1" applyFill="1" applyBorder="1" applyAlignment="1">
      <alignment horizontal="center" vertical="center"/>
    </xf>
    <xf numFmtId="10" fontId="0" fillId="0" borderId="0" xfId="2" applyNumberFormat="1" applyFont="1" applyFill="1" applyBorder="1" applyAlignment="1">
      <alignment horizontal="center" vertical="center"/>
    </xf>
    <xf numFmtId="10" fontId="0" fillId="0" borderId="10" xfId="2" applyNumberFormat="1" applyFont="1" applyFill="1" applyBorder="1" applyAlignment="1">
      <alignment horizontal="center" vertical="center"/>
    </xf>
    <xf numFmtId="10" fontId="0" fillId="0" borderId="45" xfId="2" applyNumberFormat="1" applyFont="1" applyFill="1" applyBorder="1" applyAlignment="1">
      <alignment horizontal="center" vertical="center"/>
    </xf>
    <xf numFmtId="10" fontId="0" fillId="0" borderId="46" xfId="2" applyNumberFormat="1" applyFont="1" applyFill="1" applyBorder="1" applyAlignment="1">
      <alignment horizontal="center" vertical="center"/>
    </xf>
    <xf numFmtId="2" fontId="0" fillId="0" borderId="48" xfId="2" applyNumberFormat="1" applyFont="1" applyFill="1" applyBorder="1" applyAlignment="1">
      <alignment horizontal="center"/>
    </xf>
    <xf numFmtId="2" fontId="0" fillId="0" borderId="32" xfId="2" applyNumberFormat="1" applyFont="1" applyFill="1" applyBorder="1" applyAlignment="1">
      <alignment horizontal="center"/>
    </xf>
    <xf numFmtId="2" fontId="0" fillId="0" borderId="50" xfId="2" applyNumberFormat="1" applyFont="1" applyFill="1" applyBorder="1" applyAlignment="1">
      <alignment horizontal="center"/>
    </xf>
    <xf numFmtId="2" fontId="0" fillId="0" borderId="9" xfId="2" applyNumberFormat="1" applyFont="1" applyFill="1" applyBorder="1" applyAlignment="1">
      <alignment horizontal="center"/>
    </xf>
    <xf numFmtId="2" fontId="0" fillId="0" borderId="0" xfId="2" applyNumberFormat="1" applyFont="1" applyFill="1" applyAlignment="1">
      <alignment horizontal="center"/>
    </xf>
    <xf numFmtId="2" fontId="0" fillId="0" borderId="10" xfId="2" applyNumberFormat="1" applyFont="1" applyFill="1" applyBorder="1" applyAlignment="1">
      <alignment horizontal="center"/>
    </xf>
    <xf numFmtId="2" fontId="0" fillId="0" borderId="3" xfId="2" applyNumberFormat="1" applyFont="1" applyFill="1" applyBorder="1" applyAlignment="1">
      <alignment horizontal="center" vertical="center"/>
    </xf>
    <xf numFmtId="2" fontId="0" fillId="0" borderId="4" xfId="2" applyNumberFormat="1" applyFont="1" applyFill="1" applyBorder="1" applyAlignment="1">
      <alignment horizontal="center" vertical="center"/>
    </xf>
    <xf numFmtId="2" fontId="0" fillId="0" borderId="5" xfId="2" applyNumberFormat="1" applyFont="1" applyFill="1" applyBorder="1" applyAlignment="1">
      <alignment horizontal="center" vertical="center"/>
    </xf>
    <xf numFmtId="2" fontId="0" fillId="0" borderId="6" xfId="2" applyNumberFormat="1" applyFont="1" applyFill="1" applyBorder="1" applyAlignment="1">
      <alignment horizontal="center" vertical="center"/>
    </xf>
    <xf numFmtId="2" fontId="0" fillId="0" borderId="7" xfId="2" applyNumberFormat="1" applyFont="1" applyFill="1" applyBorder="1" applyAlignment="1">
      <alignment horizontal="center" vertical="center"/>
    </xf>
    <xf numFmtId="2" fontId="0" fillId="0" borderId="9" xfId="2" applyNumberFormat="1" applyFont="1" applyFill="1" applyBorder="1" applyAlignment="1">
      <alignment horizontal="center" vertical="center"/>
    </xf>
    <xf numFmtId="2" fontId="0" fillId="0" borderId="0" xfId="2" applyNumberFormat="1" applyFont="1" applyFill="1" applyBorder="1" applyAlignment="1">
      <alignment horizontal="center" vertical="center"/>
    </xf>
    <xf numFmtId="2" fontId="0" fillId="0" borderId="10" xfId="2" applyNumberFormat="1" applyFont="1" applyFill="1" applyBorder="1" applyAlignment="1">
      <alignment horizontal="center" vertical="center"/>
    </xf>
    <xf numFmtId="2" fontId="0" fillId="0" borderId="45" xfId="2" applyNumberFormat="1" applyFont="1" applyFill="1" applyBorder="1" applyAlignment="1">
      <alignment horizontal="center" vertical="center"/>
    </xf>
    <xf numFmtId="2" fontId="0" fillId="0" borderId="46" xfId="2" applyNumberFormat="1" applyFont="1" applyFill="1" applyBorder="1" applyAlignment="1">
      <alignment horizontal="center" vertical="center"/>
    </xf>
    <xf numFmtId="0" fontId="23" fillId="0" borderId="0" xfId="0" applyFont="1" applyAlignment="1">
      <alignment horizontal="left" vertical="center"/>
    </xf>
    <xf numFmtId="0" fontId="0" fillId="0" borderId="0" xfId="0" applyAlignment="1">
      <alignment horizontal="center" vertical="center" wrapText="1"/>
    </xf>
    <xf numFmtId="0" fontId="0" fillId="0" borderId="0" xfId="0" applyAlignment="1">
      <alignment horizontal="center" vertical="center"/>
    </xf>
    <xf numFmtId="0" fontId="23" fillId="0" borderId="0" xfId="0" applyFont="1" applyAlignment="1">
      <alignment horizontal="left"/>
    </xf>
    <xf numFmtId="0" fontId="0" fillId="0" borderId="0" xfId="0" applyAlignment="1">
      <alignment horizontal="left" vertical="center" wrapText="1"/>
    </xf>
    <xf numFmtId="0" fontId="0" fillId="0" borderId="0" xfId="0" applyAlignment="1">
      <alignment horizontal="left" vertical="center"/>
    </xf>
    <xf numFmtId="0" fontId="0" fillId="0" borderId="0" xfId="0" applyAlignment="1">
      <alignment horizontal="left" vertical="top" wrapText="1"/>
    </xf>
    <xf numFmtId="0" fontId="0" fillId="0" borderId="0" xfId="0" applyAlignment="1">
      <alignment horizontal="center" vertical="top" wrapText="1"/>
    </xf>
    <xf numFmtId="0" fontId="0" fillId="0" borderId="0" xfId="0" applyAlignment="1">
      <alignment horizontal="center" vertical="top"/>
    </xf>
    <xf numFmtId="0" fontId="8" fillId="0" borderId="0" xfId="0" applyFont="1" applyAlignment="1">
      <alignment horizontal="center"/>
    </xf>
    <xf numFmtId="0" fontId="7" fillId="0" borderId="0" xfId="0" applyFont="1" applyAlignment="1">
      <alignment horizontal="center"/>
    </xf>
    <xf numFmtId="0" fontId="19" fillId="0" borderId="0" xfId="0" applyFont="1" applyAlignment="1">
      <alignment horizontal="left" vertical="center" wrapText="1" indent="5"/>
    </xf>
    <xf numFmtId="0" fontId="8" fillId="0" borderId="0" xfId="0" applyFont="1" applyAlignment="1">
      <alignment horizontal="center" vertical="center" wrapText="1"/>
    </xf>
    <xf numFmtId="0" fontId="26" fillId="0" borderId="0" xfId="0" applyFont="1" applyAlignment="1">
      <alignment horizontal="left" wrapText="1"/>
    </xf>
    <xf numFmtId="0" fontId="26" fillId="0" borderId="10" xfId="0" applyFont="1" applyBorder="1" applyAlignment="1">
      <alignment horizontal="left" wrapText="1"/>
    </xf>
    <xf numFmtId="0" fontId="29" fillId="0" borderId="0" xfId="0" applyFont="1" applyAlignment="1">
      <alignment horizontal="center" vertical="center" wrapText="1"/>
    </xf>
    <xf numFmtId="0" fontId="28" fillId="0" borderId="0" xfId="0" applyFont="1" applyAlignment="1">
      <alignment horizontal="left" vertical="center"/>
    </xf>
    <xf numFmtId="0" fontId="29" fillId="0" borderId="0" xfId="0" applyFont="1" applyAlignment="1">
      <alignment horizontal="center" vertical="center"/>
    </xf>
    <xf numFmtId="0" fontId="27" fillId="3" borderId="0" xfId="1" applyFont="1" applyFill="1" applyAlignment="1">
      <alignment horizontal="center" vertical="center"/>
    </xf>
    <xf numFmtId="0" fontId="28" fillId="0" borderId="0" xfId="0" applyFont="1" applyAlignment="1">
      <alignment horizontal="left"/>
    </xf>
    <xf numFmtId="0" fontId="28" fillId="0" borderId="0" xfId="0" applyFont="1" applyAlignment="1">
      <alignment horizontal="center" vertical="center"/>
    </xf>
    <xf numFmtId="0" fontId="28" fillId="0" borderId="0" xfId="0" applyFont="1" applyAlignment="1">
      <alignment horizontal="center"/>
    </xf>
    <xf numFmtId="0" fontId="0" fillId="0" borderId="0" xfId="0" applyAlignment="1">
      <alignment horizontal="left" wrapText="1"/>
    </xf>
    <xf numFmtId="0" fontId="0" fillId="0" borderId="10" xfId="0" applyBorder="1" applyAlignment="1">
      <alignment horizontal="left" wrapText="1"/>
    </xf>
    <xf numFmtId="0" fontId="21" fillId="0" borderId="0" xfId="0" applyFont="1" applyAlignment="1">
      <alignment horizontal="center" vertical="center" wrapText="1"/>
    </xf>
    <xf numFmtId="0" fontId="13" fillId="3" borderId="0" xfId="1" applyFont="1" applyFill="1" applyBorder="1" applyAlignment="1">
      <alignment horizontal="center" vertical="center"/>
    </xf>
    <xf numFmtId="0" fontId="12" fillId="0" borderId="0" xfId="0" applyFont="1" applyAlignment="1">
      <alignment horizontal="left"/>
    </xf>
    <xf numFmtId="0" fontId="21" fillId="0" borderId="0" xfId="0" applyFont="1" applyAlignment="1">
      <alignment horizontal="center" vertical="center"/>
    </xf>
    <xf numFmtId="17" fontId="0" fillId="0" borderId="0" xfId="0" applyNumberFormat="1" applyAlignment="1">
      <alignment horizontal="center"/>
    </xf>
    <xf numFmtId="0" fontId="12" fillId="0" borderId="0" xfId="0" applyFont="1" applyAlignment="1">
      <alignment horizontal="center"/>
    </xf>
    <xf numFmtId="0" fontId="8" fillId="0" borderId="0" xfId="0" applyFont="1" applyAlignment="1">
      <alignment horizontal="left"/>
    </xf>
    <xf numFmtId="0" fontId="13" fillId="3" borderId="0" xfId="1" applyFont="1" applyFill="1" applyAlignment="1">
      <alignment horizontal="center" vertical="center"/>
    </xf>
    <xf numFmtId="0" fontId="18" fillId="0" borderId="0" xfId="0" applyFont="1" applyAlignment="1">
      <alignment horizontal="left"/>
    </xf>
    <xf numFmtId="0" fontId="14" fillId="3" borderId="0" xfId="1" applyFont="1" applyFill="1" applyAlignment="1">
      <alignment horizontal="center" vertical="center"/>
    </xf>
    <xf numFmtId="0" fontId="25" fillId="0" borderId="0" xfId="0" applyFont="1" applyAlignment="1">
      <alignment horizontal="center" vertical="center" wrapText="1"/>
    </xf>
    <xf numFmtId="17" fontId="0" fillId="0" borderId="0" xfId="0" applyNumberFormat="1" applyAlignment="1">
      <alignment horizontal="left"/>
    </xf>
    <xf numFmtId="0" fontId="8" fillId="0" borderId="0" xfId="0" applyFont="1" applyAlignment="1">
      <alignment horizontal="left" wrapText="1"/>
    </xf>
    <xf numFmtId="0" fontId="7" fillId="2" borderId="1" xfId="0" applyFont="1" applyFill="1" applyBorder="1" applyAlignment="1">
      <alignment horizontal="center"/>
    </xf>
    <xf numFmtId="0" fontId="0" fillId="0" borderId="0" xfId="0" applyAlignment="1">
      <alignment horizontal="center" wrapText="1"/>
    </xf>
    <xf numFmtId="0" fontId="47" fillId="0" borderId="0" xfId="0" applyFont="1" applyAlignment="1">
      <alignment horizontal="center" wrapText="1"/>
    </xf>
    <xf numFmtId="4" fontId="44" fillId="3" borderId="24" xfId="0" applyNumberFormat="1" applyFont="1" applyFill="1" applyBorder="1" applyAlignment="1">
      <alignment horizontal="center"/>
    </xf>
    <xf numFmtId="0" fontId="44" fillId="3" borderId="24" xfId="0" applyFont="1" applyFill="1" applyBorder="1" applyAlignment="1">
      <alignment horizontal="center"/>
    </xf>
    <xf numFmtId="0" fontId="34" fillId="7" borderId="14" xfId="0" applyFont="1" applyFill="1" applyBorder="1" applyAlignment="1">
      <alignment horizontal="center" vertical="center" wrapText="1"/>
    </xf>
    <xf numFmtId="0" fontId="34" fillId="7" borderId="15" xfId="0" applyFont="1" applyFill="1" applyBorder="1" applyAlignment="1">
      <alignment horizontal="center" vertical="center" wrapText="1"/>
    </xf>
    <xf numFmtId="0" fontId="34" fillId="0" borderId="3" xfId="0" applyFont="1" applyBorder="1" applyAlignment="1">
      <alignment horizontal="left" vertical="center" wrapText="1"/>
    </xf>
    <xf numFmtId="0" fontId="34" fillId="0" borderId="18" xfId="0" applyFont="1" applyBorder="1" applyAlignment="1">
      <alignment horizontal="left" vertical="center" wrapText="1"/>
    </xf>
    <xf numFmtId="0" fontId="34" fillId="0" borderId="9" xfId="0" applyFont="1" applyBorder="1" applyAlignment="1">
      <alignment horizontal="left" vertical="center" wrapText="1"/>
    </xf>
    <xf numFmtId="0" fontId="34" fillId="0" borderId="17" xfId="0" applyFont="1" applyBorder="1" applyAlignment="1">
      <alignment horizontal="left" vertical="center" wrapText="1"/>
    </xf>
    <xf numFmtId="0" fontId="43" fillId="3" borderId="0" xfId="0" applyFont="1" applyFill="1" applyAlignment="1">
      <alignment horizontal="center"/>
    </xf>
    <xf numFmtId="0" fontId="43" fillId="3" borderId="42" xfId="0" applyFont="1" applyFill="1" applyBorder="1" applyAlignment="1">
      <alignment horizontal="center"/>
    </xf>
    <xf numFmtId="0" fontId="43" fillId="3" borderId="46" xfId="0" applyFont="1" applyFill="1" applyBorder="1" applyAlignment="1">
      <alignment horizontal="center"/>
    </xf>
    <xf numFmtId="0" fontId="43" fillId="3" borderId="43" xfId="0" applyFont="1" applyFill="1" applyBorder="1" applyAlignment="1">
      <alignment horizontal="center"/>
    </xf>
    <xf numFmtId="10" fontId="0" fillId="0" borderId="32" xfId="2" applyNumberFormat="1" applyFont="1" applyBorder="1" applyAlignment="1">
      <alignment horizontal="center" vertical="center"/>
    </xf>
    <xf numFmtId="10" fontId="0" fillId="0" borderId="0" xfId="2" applyNumberFormat="1" applyFont="1" applyBorder="1" applyAlignment="1">
      <alignment horizontal="center" vertical="center"/>
    </xf>
    <xf numFmtId="10" fontId="0" fillId="0" borderId="4" xfId="2" applyNumberFormat="1" applyFont="1" applyBorder="1" applyAlignment="1">
      <alignment horizontal="center" vertical="center"/>
    </xf>
    <xf numFmtId="10" fontId="39" fillId="0" borderId="6" xfId="2" applyNumberFormat="1" applyFont="1" applyBorder="1" applyAlignment="1">
      <alignment horizontal="center" vertical="center"/>
    </xf>
    <xf numFmtId="10" fontId="39" fillId="0" borderId="7" xfId="2" applyNumberFormat="1" applyFont="1" applyBorder="1" applyAlignment="1">
      <alignment horizontal="center" vertical="center"/>
    </xf>
    <xf numFmtId="10" fontId="39" fillId="0" borderId="40" xfId="2" applyNumberFormat="1" applyFont="1" applyBorder="1" applyAlignment="1">
      <alignment horizontal="center" vertical="center"/>
    </xf>
    <xf numFmtId="10" fontId="39" fillId="0" borderId="9" xfId="2" applyNumberFormat="1" applyFont="1" applyBorder="1" applyAlignment="1">
      <alignment horizontal="center" vertical="center"/>
    </xf>
    <xf numFmtId="10" fontId="39" fillId="0" borderId="0" xfId="2" applyNumberFormat="1" applyFont="1" applyBorder="1" applyAlignment="1">
      <alignment horizontal="center" vertical="center"/>
    </xf>
    <xf numFmtId="10" fontId="39" fillId="0" borderId="34" xfId="2" applyNumberFormat="1" applyFont="1" applyBorder="1" applyAlignment="1">
      <alignment horizontal="center" vertical="center"/>
    </xf>
    <xf numFmtId="10" fontId="39" fillId="0" borderId="45" xfId="2" applyNumberFormat="1" applyFont="1" applyBorder="1" applyAlignment="1">
      <alignment horizontal="center" vertical="center"/>
    </xf>
    <xf numFmtId="10" fontId="39" fillId="0" borderId="46" xfId="2" applyNumberFormat="1" applyFont="1" applyBorder="1" applyAlignment="1">
      <alignment horizontal="center" vertical="center"/>
    </xf>
    <xf numFmtId="10" fontId="39" fillId="0" borderId="43" xfId="2" applyNumberFormat="1" applyFont="1" applyBorder="1" applyAlignment="1">
      <alignment horizontal="center" vertical="center"/>
    </xf>
    <xf numFmtId="10" fontId="0" fillId="0" borderId="8" xfId="2" applyNumberFormat="1" applyFont="1" applyFill="1" applyBorder="1" applyAlignment="1">
      <alignment horizontal="center" vertical="center"/>
    </xf>
    <xf numFmtId="10" fontId="0" fillId="0" borderId="44" xfId="2" applyNumberFormat="1" applyFont="1" applyFill="1" applyBorder="1" applyAlignment="1">
      <alignment horizontal="center" vertical="center"/>
    </xf>
    <xf numFmtId="2" fontId="0" fillId="0" borderId="32" xfId="2" applyNumberFormat="1" applyFont="1" applyBorder="1" applyAlignment="1">
      <alignment horizontal="center" vertical="center"/>
    </xf>
    <xf numFmtId="2" fontId="0" fillId="0" borderId="0" xfId="2" applyNumberFormat="1" applyFont="1" applyBorder="1" applyAlignment="1">
      <alignment horizontal="center" vertical="center"/>
    </xf>
    <xf numFmtId="2" fontId="0" fillId="0" borderId="4" xfId="2" applyNumberFormat="1" applyFont="1" applyBorder="1" applyAlignment="1">
      <alignment horizontal="center" vertical="center"/>
    </xf>
    <xf numFmtId="2" fontId="39" fillId="0" borderId="6" xfId="2" applyNumberFormat="1" applyFont="1" applyBorder="1" applyAlignment="1">
      <alignment horizontal="center" vertical="center"/>
    </xf>
    <xf numFmtId="2" fontId="39" fillId="0" borderId="7" xfId="2" applyNumberFormat="1" applyFont="1" applyBorder="1" applyAlignment="1">
      <alignment horizontal="center" vertical="center"/>
    </xf>
    <xf numFmtId="2" fontId="39" fillId="0" borderId="40" xfId="2" applyNumberFormat="1" applyFont="1" applyBorder="1" applyAlignment="1">
      <alignment horizontal="center" vertical="center"/>
    </xf>
    <xf numFmtId="2" fontId="39" fillId="0" borderId="9" xfId="2" applyNumberFormat="1" applyFont="1" applyBorder="1" applyAlignment="1">
      <alignment horizontal="center" vertical="center"/>
    </xf>
    <xf numFmtId="2" fontId="39" fillId="0" borderId="0" xfId="2" applyNumberFormat="1" applyFont="1" applyBorder="1" applyAlignment="1">
      <alignment horizontal="center" vertical="center"/>
    </xf>
    <xf numFmtId="2" fontId="39" fillId="0" borderId="34" xfId="2" applyNumberFormat="1" applyFont="1" applyBorder="1" applyAlignment="1">
      <alignment horizontal="center" vertical="center"/>
    </xf>
    <xf numFmtId="2" fontId="39" fillId="0" borderId="45" xfId="2" applyNumberFormat="1" applyFont="1" applyBorder="1" applyAlignment="1">
      <alignment horizontal="center" vertical="center"/>
    </xf>
    <xf numFmtId="2" fontId="39" fillId="0" borderId="46" xfId="2" applyNumberFormat="1" applyFont="1" applyBorder="1" applyAlignment="1">
      <alignment horizontal="center" vertical="center"/>
    </xf>
    <xf numFmtId="2" fontId="39" fillId="0" borderId="43" xfId="2" applyNumberFormat="1" applyFont="1" applyBorder="1" applyAlignment="1">
      <alignment horizontal="center" vertical="center"/>
    </xf>
    <xf numFmtId="2" fontId="0" fillId="0" borderId="8" xfId="2" applyNumberFormat="1" applyFont="1" applyFill="1" applyBorder="1" applyAlignment="1">
      <alignment horizontal="center" vertical="center"/>
    </xf>
    <xf numFmtId="2" fontId="0" fillId="0" borderId="44" xfId="2" applyNumberFormat="1" applyFont="1" applyFill="1" applyBorder="1" applyAlignment="1">
      <alignment horizontal="center" vertical="center"/>
    </xf>
    <xf numFmtId="0" fontId="37" fillId="8" borderId="32" xfId="0" applyFont="1" applyFill="1" applyBorder="1" applyAlignment="1">
      <alignment horizontal="center" vertical="center" wrapText="1"/>
    </xf>
    <xf numFmtId="0" fontId="37" fillId="8" borderId="27" xfId="0" applyFont="1" applyFill="1" applyBorder="1" applyAlignment="1">
      <alignment horizontal="center" vertical="center" wrapText="1"/>
    </xf>
    <xf numFmtId="0" fontId="37" fillId="8" borderId="46" xfId="0" applyFont="1" applyFill="1" applyBorder="1" applyAlignment="1">
      <alignment horizontal="center" vertical="center" wrapText="1"/>
    </xf>
    <xf numFmtId="0" fontId="37" fillId="8" borderId="43" xfId="0" applyFont="1" applyFill="1" applyBorder="1" applyAlignment="1">
      <alignment horizontal="center" vertical="center" wrapText="1"/>
    </xf>
    <xf numFmtId="0" fontId="7" fillId="8" borderId="29" xfId="0" applyFont="1" applyFill="1" applyBorder="1" applyAlignment="1">
      <alignment horizontal="center"/>
    </xf>
    <xf numFmtId="0" fontId="7" fillId="8" borderId="30" xfId="0" applyFont="1" applyFill="1" applyBorder="1" applyAlignment="1">
      <alignment horizontal="center"/>
    </xf>
    <xf numFmtId="0" fontId="42" fillId="11" borderId="36" xfId="0" applyFont="1" applyFill="1" applyBorder="1" applyAlignment="1">
      <alignment horizontal="center"/>
    </xf>
    <xf numFmtId="0" fontId="42" fillId="11" borderId="37" xfId="0" applyFont="1" applyFill="1" applyBorder="1" applyAlignment="1">
      <alignment horizontal="center"/>
    </xf>
    <xf numFmtId="0" fontId="7" fillId="8" borderId="8" xfId="0" applyFont="1" applyFill="1" applyBorder="1" applyAlignment="1">
      <alignment horizontal="center" vertical="center" wrapText="1"/>
    </xf>
    <xf numFmtId="0" fontId="7" fillId="8" borderId="44" xfId="0" applyFont="1" applyFill="1" applyBorder="1" applyAlignment="1">
      <alignment horizontal="center" vertical="center"/>
    </xf>
    <xf numFmtId="0" fontId="7" fillId="8" borderId="6" xfId="0" applyFont="1" applyFill="1" applyBorder="1" applyAlignment="1">
      <alignment horizontal="center"/>
    </xf>
    <xf numFmtId="0" fontId="7" fillId="8" borderId="7" xfId="0" applyFont="1" applyFill="1" applyBorder="1" applyAlignment="1">
      <alignment horizontal="center"/>
    </xf>
    <xf numFmtId="0" fontId="7" fillId="8" borderId="8" xfId="0" applyFont="1" applyFill="1" applyBorder="1" applyAlignment="1">
      <alignment horizontal="center"/>
    </xf>
    <xf numFmtId="0" fontId="7" fillId="8" borderId="40" xfId="0" applyFont="1" applyFill="1" applyBorder="1" applyAlignment="1">
      <alignment horizontal="center"/>
    </xf>
    <xf numFmtId="43" fontId="0" fillId="0" borderId="32" xfId="3" applyFont="1" applyBorder="1" applyAlignment="1">
      <alignment horizontal="center" vertical="center"/>
    </xf>
    <xf numFmtId="43" fontId="0" fillId="0" borderId="0" xfId="3" applyFont="1" applyBorder="1" applyAlignment="1">
      <alignment horizontal="center" vertical="center"/>
    </xf>
    <xf numFmtId="43" fontId="0" fillId="0" borderId="4" xfId="3" applyFont="1" applyBorder="1" applyAlignment="1">
      <alignment horizontal="center" vertical="center"/>
    </xf>
    <xf numFmtId="43" fontId="0" fillId="0" borderId="8" xfId="3" applyFont="1" applyFill="1" applyBorder="1" applyAlignment="1">
      <alignment horizontal="center" vertical="center"/>
    </xf>
    <xf numFmtId="43" fontId="0" fillId="0" borderId="44" xfId="3" applyFont="1" applyFill="1" applyBorder="1" applyAlignment="1">
      <alignment horizontal="center" vertical="center"/>
    </xf>
    <xf numFmtId="43" fontId="0" fillId="0" borderId="0" xfId="3" applyFont="1" applyFill="1" applyBorder="1" applyAlignment="1">
      <alignment horizontal="center" vertical="center"/>
    </xf>
    <xf numFmtId="10" fontId="39" fillId="0" borderId="0" xfId="2" applyNumberFormat="1" applyFont="1" applyFill="1" applyBorder="1" applyAlignment="1">
      <alignment horizontal="center" vertical="center"/>
    </xf>
    <xf numFmtId="0" fontId="7" fillId="0" borderId="34" xfId="0" applyFont="1" applyBorder="1" applyAlignment="1">
      <alignment horizontal="center" vertical="center"/>
    </xf>
    <xf numFmtId="0" fontId="7" fillId="0" borderId="43" xfId="0" applyFont="1" applyBorder="1" applyAlignment="1">
      <alignment horizontal="center" vertical="center"/>
    </xf>
    <xf numFmtId="0" fontId="7" fillId="0" borderId="40" xfId="0" applyFont="1" applyBorder="1" applyAlignment="1">
      <alignment horizontal="center" vertical="center"/>
    </xf>
    <xf numFmtId="0" fontId="7" fillId="0" borderId="39" xfId="0" applyFont="1" applyBorder="1" applyAlignment="1">
      <alignment horizontal="center" vertical="center"/>
    </xf>
    <xf numFmtId="0" fontId="7" fillId="0" borderId="7" xfId="0" applyFont="1" applyBorder="1" applyAlignment="1">
      <alignment horizontal="center" vertical="center"/>
    </xf>
    <xf numFmtId="0" fontId="7" fillId="0" borderId="0" xfId="0" applyFont="1" applyAlignment="1">
      <alignment horizontal="center" vertical="center"/>
    </xf>
    <xf numFmtId="0" fontId="7" fillId="0" borderId="4" xfId="0" applyFont="1" applyBorder="1" applyAlignment="1">
      <alignment horizontal="center" vertical="center"/>
    </xf>
    <xf numFmtId="0" fontId="7" fillId="0" borderId="32" xfId="0" applyFont="1" applyBorder="1" applyAlignment="1">
      <alignment horizontal="center" vertical="center"/>
    </xf>
    <xf numFmtId="0" fontId="18" fillId="0" borderId="0" xfId="0" applyFont="1" applyAlignment="1">
      <alignment horizontal="center"/>
    </xf>
    <xf numFmtId="0" fontId="7" fillId="8" borderId="28" xfId="0" applyFont="1" applyFill="1" applyBorder="1" applyAlignment="1">
      <alignment horizontal="center" wrapText="1"/>
    </xf>
    <xf numFmtId="0" fontId="7" fillId="8" borderId="27" xfId="0" applyFont="1" applyFill="1" applyBorder="1" applyAlignment="1">
      <alignment horizontal="center" wrapText="1"/>
    </xf>
    <xf numFmtId="0" fontId="7" fillId="8" borderId="42" xfId="0" applyFont="1" applyFill="1" applyBorder="1" applyAlignment="1">
      <alignment horizontal="center" wrapText="1"/>
    </xf>
    <xf numFmtId="0" fontId="7" fillId="8" borderId="43" xfId="0" applyFont="1" applyFill="1" applyBorder="1" applyAlignment="1">
      <alignment horizontal="center" wrapText="1"/>
    </xf>
    <xf numFmtId="0" fontId="41" fillId="8" borderId="28" xfId="0" applyFont="1" applyFill="1" applyBorder="1" applyAlignment="1">
      <alignment horizontal="center" vertical="center"/>
    </xf>
    <xf numFmtId="0" fontId="41" fillId="8" borderId="32" xfId="0" applyFont="1" applyFill="1" applyBorder="1" applyAlignment="1">
      <alignment horizontal="center" vertical="center"/>
    </xf>
    <xf numFmtId="0" fontId="41" fillId="8" borderId="42" xfId="0" applyFont="1" applyFill="1" applyBorder="1" applyAlignment="1">
      <alignment horizontal="center" vertical="center"/>
    </xf>
    <xf numFmtId="0" fontId="41" fillId="8" borderId="46" xfId="0" applyFont="1" applyFill="1" applyBorder="1" applyAlignment="1">
      <alignment horizontal="center" vertical="center"/>
    </xf>
    <xf numFmtId="43" fontId="0" fillId="0" borderId="2" xfId="3" applyFont="1" applyFill="1" applyBorder="1" applyAlignment="1">
      <alignment horizontal="center" vertical="center"/>
    </xf>
    <xf numFmtId="43" fontId="0" fillId="0" borderId="54" xfId="3" applyFont="1" applyFill="1" applyBorder="1" applyAlignment="1">
      <alignment horizontal="center" vertical="center"/>
    </xf>
    <xf numFmtId="43" fontId="0" fillId="0" borderId="41" xfId="3" applyFont="1" applyFill="1" applyBorder="1" applyAlignment="1">
      <alignment horizontal="center" vertical="center"/>
    </xf>
    <xf numFmtId="43" fontId="0" fillId="0" borderId="47" xfId="3" applyFont="1" applyFill="1" applyBorder="1" applyAlignment="1">
      <alignment horizontal="center" vertical="center"/>
    </xf>
    <xf numFmtId="43" fontId="0" fillId="0" borderId="48" xfId="3" applyFont="1" applyBorder="1" applyAlignment="1">
      <alignment horizontal="center" vertical="center"/>
    </xf>
    <xf numFmtId="43" fontId="0" fillId="0" borderId="9" xfId="3" applyFont="1" applyBorder="1" applyAlignment="1">
      <alignment horizontal="center" vertical="center"/>
    </xf>
    <xf numFmtId="43" fontId="0" fillId="0" borderId="3" xfId="3" applyFont="1" applyBorder="1" applyAlignment="1">
      <alignment horizontal="center" vertical="center"/>
    </xf>
    <xf numFmtId="43" fontId="0" fillId="0" borderId="49" xfId="3" applyFont="1" applyBorder="1" applyAlignment="1">
      <alignment horizontal="center" vertical="center"/>
    </xf>
    <xf numFmtId="43" fontId="0" fillId="0" borderId="51" xfId="3" applyFont="1" applyBorder="1" applyAlignment="1">
      <alignment horizontal="center" vertical="center"/>
    </xf>
    <xf numFmtId="43" fontId="0" fillId="0" borderId="53" xfId="3" applyFont="1" applyBorder="1" applyAlignment="1">
      <alignment horizontal="center" vertical="center"/>
    </xf>
    <xf numFmtId="0" fontId="42" fillId="11" borderId="32" xfId="0" applyFont="1" applyFill="1" applyBorder="1" applyAlignment="1">
      <alignment horizontal="center"/>
    </xf>
    <xf numFmtId="0" fontId="42" fillId="11" borderId="27" xfId="0" applyFont="1" applyFill="1" applyBorder="1" applyAlignment="1">
      <alignment horizontal="center"/>
    </xf>
    <xf numFmtId="0" fontId="7" fillId="8" borderId="26" xfId="0" applyFont="1" applyFill="1" applyBorder="1" applyAlignment="1">
      <alignment horizontal="center" vertical="center"/>
    </xf>
    <xf numFmtId="0" fontId="7" fillId="8" borderId="33" xfId="0" applyFont="1" applyFill="1" applyBorder="1" applyAlignment="1">
      <alignment horizontal="center" vertical="center"/>
    </xf>
    <xf numFmtId="0" fontId="7" fillId="8" borderId="27" xfId="0" applyFont="1" applyFill="1" applyBorder="1" applyAlignment="1">
      <alignment horizontal="center" vertical="center"/>
    </xf>
    <xf numFmtId="0" fontId="7" fillId="8" borderId="34" xfId="0" applyFont="1" applyFill="1" applyBorder="1" applyAlignment="1">
      <alignment horizontal="center" vertical="center"/>
    </xf>
    <xf numFmtId="0" fontId="7" fillId="8" borderId="28" xfId="0" applyFont="1" applyFill="1" applyBorder="1" applyAlignment="1">
      <alignment horizontal="center" vertical="center" wrapText="1"/>
    </xf>
    <xf numFmtId="0" fontId="7" fillId="8" borderId="35" xfId="0" applyFont="1" applyFill="1" applyBorder="1" applyAlignment="1">
      <alignment horizontal="center" vertical="center" wrapText="1"/>
    </xf>
    <xf numFmtId="0" fontId="7" fillId="8" borderId="42" xfId="0" applyFont="1" applyFill="1" applyBorder="1" applyAlignment="1">
      <alignment horizontal="center" vertical="center" wrapText="1"/>
    </xf>
    <xf numFmtId="0" fontId="7" fillId="8" borderId="56" xfId="0" applyFont="1" applyFill="1" applyBorder="1" applyAlignment="1">
      <alignment horizontal="center" vertical="center" wrapText="1"/>
    </xf>
    <xf numFmtId="0" fontId="7" fillId="8" borderId="57" xfId="0" applyFont="1" applyFill="1" applyBorder="1" applyAlignment="1">
      <alignment horizontal="center" vertical="center" wrapText="1"/>
    </xf>
    <xf numFmtId="0" fontId="7" fillId="8" borderId="58" xfId="0" applyFont="1" applyFill="1" applyBorder="1" applyAlignment="1">
      <alignment horizontal="center" vertical="center" wrapText="1"/>
    </xf>
    <xf numFmtId="0" fontId="7" fillId="8" borderId="31" xfId="0" applyFont="1" applyFill="1" applyBorder="1" applyAlignment="1">
      <alignment horizontal="center"/>
    </xf>
    <xf numFmtId="0" fontId="7" fillId="8" borderId="1" xfId="0" applyFont="1" applyFill="1" applyBorder="1" applyAlignment="1">
      <alignment horizontal="center" vertical="center"/>
    </xf>
    <xf numFmtId="0" fontId="7" fillId="2" borderId="31" xfId="0" applyFont="1" applyFill="1" applyBorder="1" applyAlignment="1">
      <alignment horizontal="center"/>
    </xf>
    <xf numFmtId="0" fontId="7" fillId="2" borderId="29" xfId="0" applyFont="1" applyFill="1" applyBorder="1" applyAlignment="1">
      <alignment horizontal="center"/>
    </xf>
    <xf numFmtId="0" fontId="7" fillId="2" borderId="30" xfId="0" applyFont="1" applyFill="1" applyBorder="1" applyAlignment="1">
      <alignment horizontal="center"/>
    </xf>
    <xf numFmtId="0" fontId="0" fillId="0" borderId="7" xfId="0" applyBorder="1" applyAlignment="1">
      <alignment horizontal="center"/>
    </xf>
  </cellXfs>
  <cellStyles count="4">
    <cellStyle name="Hipervínculo" xfId="1" builtinId="8"/>
    <cellStyle name="Millares" xfId="3" builtinId="3"/>
    <cellStyle name="Normal" xfId="0" builtinId="0"/>
    <cellStyle name="Porcentaje" xfId="2" builtinId="5"/>
  </cellStyles>
  <dxfs count="1216">
    <dxf>
      <fill>
        <patternFill>
          <bgColor theme="7" tint="0.39994506668294322"/>
        </patternFill>
      </fill>
    </dxf>
    <dxf>
      <fill>
        <patternFill>
          <bgColor theme="7" tint="0.39994506668294322"/>
        </patternFill>
      </fill>
    </dxf>
    <dxf>
      <font>
        <b val="0"/>
        <i val="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b val="0"/>
        <i val="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ill>
        <patternFill>
          <bgColor theme="7" tint="0.39994506668294322"/>
        </patternFill>
      </fill>
    </dxf>
    <dxf>
      <fill>
        <patternFill>
          <bgColor theme="7" tint="0.39994506668294322"/>
        </patternFill>
      </fill>
    </dxf>
    <dxf>
      <font>
        <b val="0"/>
        <i val="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ill>
        <patternFill>
          <bgColor theme="7" tint="0.39994506668294322"/>
        </patternFill>
      </fill>
    </dxf>
    <dxf>
      <fill>
        <patternFill>
          <bgColor theme="7" tint="0.39994506668294322"/>
        </patternFill>
      </fill>
    </dxf>
    <dxf>
      <font>
        <b val="0"/>
        <i val="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ill>
        <patternFill>
          <bgColor theme="7" tint="0.39994506668294322"/>
        </patternFill>
      </fill>
    </dxf>
    <dxf>
      <fill>
        <patternFill>
          <bgColor theme="7" tint="0.39994506668294322"/>
        </patternFill>
      </fill>
    </dxf>
    <dxf>
      <font>
        <b val="0"/>
        <i val="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ont>
        <b val="0"/>
        <i val="0"/>
      </font>
      <fill>
        <patternFill patternType="none">
          <bgColor auto="1"/>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ont>
        <b val="0"/>
        <i val="0"/>
      </font>
      <fill>
        <patternFill patternType="none">
          <bgColor auto="1"/>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ont>
        <b val="0"/>
        <i val="0"/>
      </font>
      <fill>
        <patternFill patternType="none">
          <bgColor auto="1"/>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ont>
        <b val="0"/>
        <i val="0"/>
      </font>
      <fill>
        <patternFill patternType="none">
          <bgColor auto="1"/>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ill>
        <patternFill>
          <bgColor theme="7" tint="0.39994506668294322"/>
        </patternFill>
      </fill>
    </dxf>
    <dxf>
      <fill>
        <patternFill patternType="none">
          <bgColor auto="1"/>
        </patternFill>
      </fill>
    </dxf>
    <dxf>
      <fill>
        <patternFill patternType="none">
          <bgColor auto="1"/>
        </patternFill>
      </fill>
    </dxf>
    <dxf>
      <fill>
        <patternFill>
          <bgColor theme="7" tint="0.39994506668294322"/>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ill>
        <patternFill>
          <bgColor theme="7" tint="0.39994506668294322"/>
        </patternFill>
      </fill>
    </dxf>
    <dxf>
      <fill>
        <patternFill patternType="none">
          <bgColor auto="1"/>
        </patternFill>
      </fill>
    </dxf>
    <dxf>
      <fill>
        <patternFill patternType="none">
          <bgColor auto="1"/>
        </patternFill>
      </fill>
    </dxf>
    <dxf>
      <fill>
        <patternFill>
          <bgColor theme="7" tint="0.39994506668294322"/>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ill>
        <patternFill patternType="none">
          <bgColor auto="1"/>
        </patternFill>
      </fill>
    </dxf>
    <dxf>
      <fill>
        <patternFill patternType="none">
          <bgColor auto="1"/>
        </patternFill>
      </fill>
    </dxf>
    <dxf>
      <fill>
        <patternFill>
          <bgColor theme="7" tint="0.39994506668294322"/>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ill>
        <patternFill patternType="none">
          <bgColor auto="1"/>
        </patternFill>
      </fill>
    </dxf>
    <dxf>
      <fill>
        <patternFill patternType="none">
          <bgColor auto="1"/>
        </patternFill>
      </fill>
    </dxf>
    <dxf>
      <fill>
        <patternFill>
          <bgColor theme="7" tint="0.39994506668294322"/>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ill>
        <patternFill patternType="none">
          <bgColor auto="1"/>
        </patternFill>
      </fill>
    </dxf>
    <dxf>
      <fill>
        <patternFill patternType="none">
          <bgColor auto="1"/>
        </patternFill>
      </fill>
    </dxf>
    <dxf>
      <fill>
        <patternFill>
          <bgColor theme="7" tint="0.39994506668294322"/>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ill>
        <patternFill>
          <bgColor theme="7" tint="0.39994506668294322"/>
        </patternFill>
      </fill>
    </dxf>
    <dxf>
      <fill>
        <patternFill patternType="none">
          <bgColor auto="1"/>
        </patternFill>
      </fill>
    </dxf>
    <dxf>
      <fill>
        <patternFill patternType="none">
          <bgColor auto="1"/>
        </patternFill>
      </fill>
    </dxf>
    <dxf>
      <fill>
        <patternFill>
          <bgColor theme="7" tint="0.39994506668294322"/>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ill>
        <patternFill>
          <bgColor theme="7" tint="0.39994506668294322"/>
        </patternFill>
      </fill>
    </dxf>
    <dxf>
      <fill>
        <patternFill patternType="none">
          <bgColor auto="1"/>
        </patternFill>
      </fill>
    </dxf>
    <dxf>
      <fill>
        <patternFill patternType="none">
          <bgColor auto="1"/>
        </patternFill>
      </fill>
    </dxf>
    <dxf>
      <fill>
        <patternFill>
          <bgColor theme="7" tint="0.39994506668294322"/>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ill>
        <patternFill>
          <bgColor theme="7" tint="0.39994506668294322"/>
        </patternFill>
      </fill>
    </dxf>
    <dxf>
      <fill>
        <patternFill patternType="none">
          <bgColor auto="1"/>
        </patternFill>
      </fill>
    </dxf>
    <dxf>
      <fill>
        <patternFill patternType="none">
          <bgColor auto="1"/>
        </patternFill>
      </fill>
    </dxf>
    <dxf>
      <fill>
        <patternFill>
          <bgColor theme="7" tint="0.39994506668294322"/>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ill>
        <patternFill>
          <bgColor theme="7" tint="0.39994506668294322"/>
        </patternFill>
      </fill>
    </dxf>
    <dxf>
      <fill>
        <patternFill patternType="none">
          <bgColor auto="1"/>
        </patternFill>
      </fill>
    </dxf>
    <dxf>
      <fill>
        <patternFill patternType="none">
          <bgColor auto="1"/>
        </patternFill>
      </fill>
    </dxf>
    <dxf>
      <fill>
        <patternFill>
          <bgColor theme="7" tint="0.39994506668294322"/>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ill>
        <patternFill>
          <bgColor theme="7" tint="0.39994506668294322"/>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ill>
        <patternFill>
          <bgColor theme="7" tint="0.39994506668294322"/>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ill>
        <patternFill>
          <bgColor theme="7" tint="0.39994506668294322"/>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s>
  <tableStyles count="0" defaultTableStyle="TableStyleMedium2" defaultPivotStyle="PivotStyleLight16"/>
  <colors>
    <mruColors>
      <color rgb="FFFFCCCC"/>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1.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2.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7.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8.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0.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3.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4.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6.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7.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9.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30.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3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3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35.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36.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3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39.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41.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42.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44.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45.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47.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48.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50.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51.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53.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54.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56.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57.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59.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60.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6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6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65.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66.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68.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69.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71.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72.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74.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75.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77.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78.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80.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81.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83.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84.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86.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87.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88.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89.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90.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91.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92.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93.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94.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95.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96.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97.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98.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99.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100.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101.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102.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_rels/chart103.xml.rels><?xml version="1.0" encoding="UTF-8" standalone="yes"?>
<Relationships xmlns="http://schemas.openxmlformats.org/package/2006/relationships"><Relationship Id="rId2" Type="http://schemas.microsoft.com/office/2011/relationships/chartColorStyle" Target="colors75.xml"/><Relationship Id="rId1" Type="http://schemas.microsoft.com/office/2011/relationships/chartStyle" Target="style75.xml"/></Relationships>
</file>

<file path=xl/charts/_rels/chart104.xml.rels><?xml version="1.0" encoding="UTF-8" standalone="yes"?>
<Relationships xmlns="http://schemas.openxmlformats.org/package/2006/relationships"><Relationship Id="rId2" Type="http://schemas.microsoft.com/office/2011/relationships/chartColorStyle" Target="colors76.xml"/><Relationship Id="rId1" Type="http://schemas.microsoft.com/office/2011/relationships/chartStyle" Target="style76.xml"/></Relationships>
</file>

<file path=xl/charts/_rels/chart105.xml.rels><?xml version="1.0" encoding="UTF-8" standalone="yes"?>
<Relationships xmlns="http://schemas.openxmlformats.org/package/2006/relationships"><Relationship Id="rId2" Type="http://schemas.microsoft.com/office/2011/relationships/chartColorStyle" Target="colors77.xml"/><Relationship Id="rId1" Type="http://schemas.microsoft.com/office/2011/relationships/chartStyle" Target="style77.xml"/></Relationships>
</file>

<file path=xl/charts/_rels/chart106.xml.rels><?xml version="1.0" encoding="UTF-8" standalone="yes"?>
<Relationships xmlns="http://schemas.openxmlformats.org/package/2006/relationships"><Relationship Id="rId2" Type="http://schemas.microsoft.com/office/2011/relationships/chartColorStyle" Target="colors78.xml"/><Relationship Id="rId1" Type="http://schemas.microsoft.com/office/2011/relationships/chartStyle" Target="style78.xml"/></Relationships>
</file>

<file path=xl/charts/_rels/chart107.xml.rels><?xml version="1.0" encoding="UTF-8" standalone="yes"?>
<Relationships xmlns="http://schemas.openxmlformats.org/package/2006/relationships"><Relationship Id="rId2" Type="http://schemas.microsoft.com/office/2011/relationships/chartColorStyle" Target="colors79.xml"/><Relationship Id="rId1" Type="http://schemas.microsoft.com/office/2011/relationships/chartStyle" Target="style79.xml"/></Relationships>
</file>

<file path=xl/charts/_rels/chart108.xml.rels><?xml version="1.0" encoding="UTF-8" standalone="yes"?>
<Relationships xmlns="http://schemas.openxmlformats.org/package/2006/relationships"><Relationship Id="rId2" Type="http://schemas.microsoft.com/office/2011/relationships/chartColorStyle" Target="colors80.xml"/><Relationship Id="rId1" Type="http://schemas.microsoft.com/office/2011/relationships/chartStyle" Target="style80.xml"/></Relationships>
</file>

<file path=xl/charts/_rels/chart109.xml.rels><?xml version="1.0" encoding="UTF-8" standalone="yes"?>
<Relationships xmlns="http://schemas.openxmlformats.org/package/2006/relationships"><Relationship Id="rId2" Type="http://schemas.microsoft.com/office/2011/relationships/chartColorStyle" Target="colors81.xml"/><Relationship Id="rId1" Type="http://schemas.microsoft.com/office/2011/relationships/chartStyle" Target="style81.xml"/></Relationships>
</file>

<file path=xl/charts/_rels/chart110.xml.rels><?xml version="1.0" encoding="UTF-8" standalone="yes"?>
<Relationships xmlns="http://schemas.openxmlformats.org/package/2006/relationships"><Relationship Id="rId2" Type="http://schemas.microsoft.com/office/2011/relationships/chartColorStyle" Target="colors82.xml"/><Relationship Id="rId1" Type="http://schemas.microsoft.com/office/2011/relationships/chartStyle" Target="style82.xml"/></Relationships>
</file>

<file path=xl/charts/_rels/chart111.xml.rels><?xml version="1.0" encoding="UTF-8" standalone="yes"?>
<Relationships xmlns="http://schemas.openxmlformats.org/package/2006/relationships"><Relationship Id="rId2" Type="http://schemas.microsoft.com/office/2011/relationships/chartColorStyle" Target="colors83.xml"/><Relationship Id="rId1" Type="http://schemas.microsoft.com/office/2011/relationships/chartStyle" Target="style83.xml"/></Relationships>
</file>

<file path=xl/charts/_rels/chart112.xml.rels><?xml version="1.0" encoding="UTF-8" standalone="yes"?>
<Relationships xmlns="http://schemas.openxmlformats.org/package/2006/relationships"><Relationship Id="rId2" Type="http://schemas.microsoft.com/office/2011/relationships/chartColorStyle" Target="colors84.xml"/><Relationship Id="rId1" Type="http://schemas.microsoft.com/office/2011/relationships/chartStyle" Target="style84.xml"/></Relationships>
</file>

<file path=xl/charts/_rels/chart113.xml.rels><?xml version="1.0" encoding="UTF-8" standalone="yes"?>
<Relationships xmlns="http://schemas.openxmlformats.org/package/2006/relationships"><Relationship Id="rId2" Type="http://schemas.microsoft.com/office/2011/relationships/chartColorStyle" Target="colors85.xml"/><Relationship Id="rId1" Type="http://schemas.microsoft.com/office/2011/relationships/chartStyle" Target="style85.xml"/></Relationships>
</file>

<file path=xl/charts/_rels/chart114.xml.rels><?xml version="1.0" encoding="UTF-8" standalone="yes"?>
<Relationships xmlns="http://schemas.openxmlformats.org/package/2006/relationships"><Relationship Id="rId2" Type="http://schemas.microsoft.com/office/2011/relationships/chartColorStyle" Target="colors86.xml"/><Relationship Id="rId1" Type="http://schemas.microsoft.com/office/2011/relationships/chartStyle" Target="style86.xml"/></Relationships>
</file>

<file path=xl/charts/_rels/chart115.xml.rels><?xml version="1.0" encoding="UTF-8" standalone="yes"?>
<Relationships xmlns="http://schemas.openxmlformats.org/package/2006/relationships"><Relationship Id="rId2" Type="http://schemas.microsoft.com/office/2011/relationships/chartColorStyle" Target="colors87.xml"/><Relationship Id="rId1" Type="http://schemas.microsoft.com/office/2011/relationships/chartStyle" Target="style87.xml"/></Relationships>
</file>

<file path=xl/charts/_rels/chart116.xml.rels><?xml version="1.0" encoding="UTF-8" standalone="yes"?>
<Relationships xmlns="http://schemas.openxmlformats.org/package/2006/relationships"><Relationship Id="rId2" Type="http://schemas.microsoft.com/office/2011/relationships/chartColorStyle" Target="colors88.xml"/><Relationship Id="rId1" Type="http://schemas.microsoft.com/office/2011/relationships/chartStyle" Target="style88.xml"/></Relationships>
</file>

<file path=xl/charts/_rels/chart117.xml.rels><?xml version="1.0" encoding="UTF-8" standalone="yes"?>
<Relationships xmlns="http://schemas.openxmlformats.org/package/2006/relationships"><Relationship Id="rId2" Type="http://schemas.microsoft.com/office/2011/relationships/chartColorStyle" Target="colors89.xml"/><Relationship Id="rId1" Type="http://schemas.microsoft.com/office/2011/relationships/chartStyle" Target="style89.xml"/></Relationships>
</file>

<file path=xl/charts/_rels/chart118.xml.rels><?xml version="1.0" encoding="UTF-8" standalone="yes"?>
<Relationships xmlns="http://schemas.openxmlformats.org/package/2006/relationships"><Relationship Id="rId2" Type="http://schemas.microsoft.com/office/2011/relationships/chartColorStyle" Target="colors90.xml"/><Relationship Id="rId1" Type="http://schemas.microsoft.com/office/2011/relationships/chartStyle" Target="style90.xml"/></Relationships>
</file>

<file path=xl/charts/_rels/chart119.xml.rels><?xml version="1.0" encoding="UTF-8" standalone="yes"?>
<Relationships xmlns="http://schemas.openxmlformats.org/package/2006/relationships"><Relationship Id="rId2" Type="http://schemas.microsoft.com/office/2011/relationships/chartColorStyle" Target="colors91.xml"/><Relationship Id="rId1" Type="http://schemas.microsoft.com/office/2011/relationships/chartStyle" Target="style91.xml"/></Relationships>
</file>

<file path=xl/charts/_rels/chart120.xml.rels><?xml version="1.0" encoding="UTF-8" standalone="yes"?>
<Relationships xmlns="http://schemas.openxmlformats.org/package/2006/relationships"><Relationship Id="rId2" Type="http://schemas.microsoft.com/office/2011/relationships/chartColorStyle" Target="colors92.xml"/><Relationship Id="rId1" Type="http://schemas.microsoft.com/office/2011/relationships/chartStyle" Target="style92.xml"/></Relationships>
</file>

<file path=xl/charts/_rels/chart121.xml.rels><?xml version="1.0" encoding="UTF-8" standalone="yes"?>
<Relationships xmlns="http://schemas.openxmlformats.org/package/2006/relationships"><Relationship Id="rId2" Type="http://schemas.microsoft.com/office/2011/relationships/chartColorStyle" Target="colors93.xml"/><Relationship Id="rId1" Type="http://schemas.microsoft.com/office/2011/relationships/chartStyle" Target="style93.xml"/></Relationships>
</file>

<file path=xl/charts/_rels/chart122.xml.rels><?xml version="1.0" encoding="UTF-8" standalone="yes"?>
<Relationships xmlns="http://schemas.openxmlformats.org/package/2006/relationships"><Relationship Id="rId2" Type="http://schemas.microsoft.com/office/2011/relationships/chartColorStyle" Target="colors94.xml"/><Relationship Id="rId1" Type="http://schemas.microsoft.com/office/2011/relationships/chartStyle" Target="style94.xml"/></Relationships>
</file>

<file path=xl/charts/_rels/chart123.xml.rels><?xml version="1.0" encoding="UTF-8" standalone="yes"?>
<Relationships xmlns="http://schemas.openxmlformats.org/package/2006/relationships"><Relationship Id="rId2" Type="http://schemas.microsoft.com/office/2011/relationships/chartColorStyle" Target="colors95.xml"/><Relationship Id="rId1" Type="http://schemas.microsoft.com/office/2011/relationships/chartStyle" Target="style95.xml"/></Relationships>
</file>

<file path=xl/charts/_rels/chart124.xml.rels><?xml version="1.0" encoding="UTF-8" standalone="yes"?>
<Relationships xmlns="http://schemas.openxmlformats.org/package/2006/relationships"><Relationship Id="rId2" Type="http://schemas.microsoft.com/office/2011/relationships/chartColorStyle" Target="colors96.xml"/><Relationship Id="rId1" Type="http://schemas.microsoft.com/office/2011/relationships/chartStyle" Target="style96.xml"/></Relationships>
</file>

<file path=xl/charts/_rels/chart125.xml.rels><?xml version="1.0" encoding="UTF-8" standalone="yes"?>
<Relationships xmlns="http://schemas.openxmlformats.org/package/2006/relationships"><Relationship Id="rId2" Type="http://schemas.microsoft.com/office/2011/relationships/chartColorStyle" Target="colors97.xml"/><Relationship Id="rId1" Type="http://schemas.microsoft.com/office/2011/relationships/chartStyle" Target="style97.xml"/></Relationships>
</file>

<file path=xl/charts/_rels/chart126.xml.rels><?xml version="1.0" encoding="UTF-8" standalone="yes"?>
<Relationships xmlns="http://schemas.openxmlformats.org/package/2006/relationships"><Relationship Id="rId2" Type="http://schemas.microsoft.com/office/2011/relationships/chartColorStyle" Target="colors98.xml"/><Relationship Id="rId1" Type="http://schemas.microsoft.com/office/2011/relationships/chartStyle" Target="style98.xml"/></Relationships>
</file>

<file path=xl/charts/_rels/chart127.xml.rels><?xml version="1.0" encoding="UTF-8" standalone="yes"?>
<Relationships xmlns="http://schemas.openxmlformats.org/package/2006/relationships"><Relationship Id="rId2" Type="http://schemas.microsoft.com/office/2011/relationships/chartColorStyle" Target="colors99.xml"/><Relationship Id="rId1" Type="http://schemas.microsoft.com/office/2011/relationships/chartStyle" Target="style99.xml"/></Relationships>
</file>

<file path=xl/charts/_rels/chart128.xml.rels><?xml version="1.0" encoding="UTF-8" standalone="yes"?>
<Relationships xmlns="http://schemas.openxmlformats.org/package/2006/relationships"><Relationship Id="rId2" Type="http://schemas.microsoft.com/office/2011/relationships/chartColorStyle" Target="colors100.xml"/><Relationship Id="rId1" Type="http://schemas.microsoft.com/office/2011/relationships/chartStyle" Target="style100.xml"/></Relationships>
</file>

<file path=xl/charts/_rels/chart129.xml.rels><?xml version="1.0" encoding="UTF-8" standalone="yes"?>
<Relationships xmlns="http://schemas.openxmlformats.org/package/2006/relationships"><Relationship Id="rId2" Type="http://schemas.microsoft.com/office/2011/relationships/chartColorStyle" Target="colors101.xml"/><Relationship Id="rId1" Type="http://schemas.microsoft.com/office/2011/relationships/chartStyle" Target="style101.xml"/></Relationships>
</file>

<file path=xl/charts/_rels/chart130.xml.rels><?xml version="1.0" encoding="UTF-8" standalone="yes"?>
<Relationships xmlns="http://schemas.openxmlformats.org/package/2006/relationships"><Relationship Id="rId2" Type="http://schemas.microsoft.com/office/2011/relationships/chartColorStyle" Target="colors102.xml"/><Relationship Id="rId1" Type="http://schemas.microsoft.com/office/2011/relationships/chartStyle" Target="style102.xml"/></Relationships>
</file>

<file path=xl/charts/_rels/chart131.xml.rels><?xml version="1.0" encoding="UTF-8" standalone="yes"?>
<Relationships xmlns="http://schemas.openxmlformats.org/package/2006/relationships"><Relationship Id="rId2" Type="http://schemas.microsoft.com/office/2011/relationships/chartColorStyle" Target="colors103.xml"/><Relationship Id="rId1" Type="http://schemas.microsoft.com/office/2011/relationships/chartStyle" Target="style103.xml"/></Relationships>
</file>

<file path=xl/charts/_rels/chart132.xml.rels><?xml version="1.0" encoding="UTF-8" standalone="yes"?>
<Relationships xmlns="http://schemas.openxmlformats.org/package/2006/relationships"><Relationship Id="rId2" Type="http://schemas.microsoft.com/office/2011/relationships/chartColorStyle" Target="colors104.xml"/><Relationship Id="rId1" Type="http://schemas.microsoft.com/office/2011/relationships/chartStyle" Target="style104.xml"/></Relationships>
</file>

<file path=xl/charts/_rels/chart133.xml.rels><?xml version="1.0" encoding="UTF-8" standalone="yes"?>
<Relationships xmlns="http://schemas.openxmlformats.org/package/2006/relationships"><Relationship Id="rId2" Type="http://schemas.microsoft.com/office/2011/relationships/chartColorStyle" Target="colors105.xml"/><Relationship Id="rId1" Type="http://schemas.microsoft.com/office/2011/relationships/chartStyle" Target="style105.xml"/></Relationships>
</file>

<file path=xl/charts/_rels/chart134.xml.rels><?xml version="1.0" encoding="UTF-8" standalone="yes"?>
<Relationships xmlns="http://schemas.openxmlformats.org/package/2006/relationships"><Relationship Id="rId2" Type="http://schemas.microsoft.com/office/2011/relationships/chartColorStyle" Target="colors106.xml"/><Relationship Id="rId1" Type="http://schemas.microsoft.com/office/2011/relationships/chartStyle" Target="style106.xml"/></Relationships>
</file>

<file path=xl/charts/_rels/chart135.xml.rels><?xml version="1.0" encoding="UTF-8" standalone="yes"?>
<Relationships xmlns="http://schemas.openxmlformats.org/package/2006/relationships"><Relationship Id="rId2" Type="http://schemas.microsoft.com/office/2011/relationships/chartColorStyle" Target="colors107.xml"/><Relationship Id="rId1" Type="http://schemas.microsoft.com/office/2011/relationships/chartStyle" Target="style107.xml"/></Relationships>
</file>

<file path=xl/charts/_rels/chart136.xml.rels><?xml version="1.0" encoding="UTF-8" standalone="yes"?>
<Relationships xmlns="http://schemas.openxmlformats.org/package/2006/relationships"><Relationship Id="rId2" Type="http://schemas.microsoft.com/office/2011/relationships/chartColorStyle" Target="colors108.xml"/><Relationship Id="rId1" Type="http://schemas.microsoft.com/office/2011/relationships/chartStyle" Target="style108.xml"/></Relationships>
</file>

<file path=xl/charts/_rels/chart137.xml.rels><?xml version="1.0" encoding="UTF-8" standalone="yes"?>
<Relationships xmlns="http://schemas.openxmlformats.org/package/2006/relationships"><Relationship Id="rId2" Type="http://schemas.microsoft.com/office/2011/relationships/chartColorStyle" Target="colors109.xml"/><Relationship Id="rId1" Type="http://schemas.microsoft.com/office/2011/relationships/chartStyle" Target="style109.xml"/></Relationships>
</file>

<file path=xl/charts/_rels/chart138.xml.rels><?xml version="1.0" encoding="UTF-8" standalone="yes"?>
<Relationships xmlns="http://schemas.openxmlformats.org/package/2006/relationships"><Relationship Id="rId2" Type="http://schemas.microsoft.com/office/2011/relationships/chartColorStyle" Target="colors110.xml"/><Relationship Id="rId1" Type="http://schemas.microsoft.com/office/2011/relationships/chartStyle" Target="style110.xml"/></Relationships>
</file>

<file path=xl/charts/_rels/chart139.xml.rels><?xml version="1.0" encoding="UTF-8" standalone="yes"?>
<Relationships xmlns="http://schemas.openxmlformats.org/package/2006/relationships"><Relationship Id="rId2" Type="http://schemas.microsoft.com/office/2011/relationships/chartColorStyle" Target="colors111.xml"/><Relationship Id="rId1" Type="http://schemas.microsoft.com/office/2011/relationships/chartStyle" Target="style111.xml"/></Relationships>
</file>

<file path=xl/charts/_rels/chart140.xml.rels><?xml version="1.0" encoding="UTF-8" standalone="yes"?>
<Relationships xmlns="http://schemas.openxmlformats.org/package/2006/relationships"><Relationship Id="rId2" Type="http://schemas.microsoft.com/office/2011/relationships/chartColorStyle" Target="colors112.xml"/><Relationship Id="rId1" Type="http://schemas.microsoft.com/office/2011/relationships/chartStyle" Target="style112.xml"/></Relationships>
</file>

<file path=xl/charts/_rels/chart141.xml.rels><?xml version="1.0" encoding="UTF-8" standalone="yes"?>
<Relationships xmlns="http://schemas.openxmlformats.org/package/2006/relationships"><Relationship Id="rId2" Type="http://schemas.microsoft.com/office/2011/relationships/chartColorStyle" Target="colors113.xml"/><Relationship Id="rId1" Type="http://schemas.microsoft.com/office/2011/relationships/chartStyle" Target="style113.xml"/></Relationships>
</file>

<file path=xl/charts/_rels/chart142.xml.rels><?xml version="1.0" encoding="UTF-8" standalone="yes"?>
<Relationships xmlns="http://schemas.openxmlformats.org/package/2006/relationships"><Relationship Id="rId2" Type="http://schemas.microsoft.com/office/2011/relationships/chartColorStyle" Target="colors114.xml"/><Relationship Id="rId1" Type="http://schemas.microsoft.com/office/2011/relationships/chartStyle" Target="style114.xml"/></Relationships>
</file>

<file path=xl/charts/_rels/chart143.xml.rels><?xml version="1.0" encoding="UTF-8" standalone="yes"?>
<Relationships xmlns="http://schemas.openxmlformats.org/package/2006/relationships"><Relationship Id="rId2" Type="http://schemas.microsoft.com/office/2011/relationships/chartColorStyle" Target="colors115.xml"/><Relationship Id="rId1" Type="http://schemas.microsoft.com/office/2011/relationships/chartStyle" Target="style115.xml"/></Relationships>
</file>

<file path=xl/charts/_rels/chart144.xml.rels><?xml version="1.0" encoding="UTF-8" standalone="yes"?>
<Relationships xmlns="http://schemas.openxmlformats.org/package/2006/relationships"><Relationship Id="rId2" Type="http://schemas.microsoft.com/office/2011/relationships/chartColorStyle" Target="colors116.xml"/><Relationship Id="rId1" Type="http://schemas.microsoft.com/office/2011/relationships/chartStyle" Target="style116.xml"/></Relationships>
</file>

<file path=xl/charts/_rels/chart145.xml.rels><?xml version="1.0" encoding="UTF-8" standalone="yes"?>
<Relationships xmlns="http://schemas.openxmlformats.org/package/2006/relationships"><Relationship Id="rId2" Type="http://schemas.microsoft.com/office/2011/relationships/chartColorStyle" Target="colors117.xml"/><Relationship Id="rId1" Type="http://schemas.microsoft.com/office/2011/relationships/chartStyle" Target="style117.xml"/></Relationships>
</file>

<file path=xl/charts/_rels/chart146.xml.rels><?xml version="1.0" encoding="UTF-8" standalone="yes"?>
<Relationships xmlns="http://schemas.openxmlformats.org/package/2006/relationships"><Relationship Id="rId2" Type="http://schemas.microsoft.com/office/2011/relationships/chartColorStyle" Target="colors118.xml"/><Relationship Id="rId1" Type="http://schemas.microsoft.com/office/2011/relationships/chartStyle" Target="style118.xml"/></Relationships>
</file>

<file path=xl/charts/_rels/chart147.xml.rels><?xml version="1.0" encoding="UTF-8" standalone="yes"?>
<Relationships xmlns="http://schemas.openxmlformats.org/package/2006/relationships"><Relationship Id="rId2" Type="http://schemas.microsoft.com/office/2011/relationships/chartColorStyle" Target="colors119.xml"/><Relationship Id="rId1" Type="http://schemas.microsoft.com/office/2011/relationships/chartStyle" Target="style119.xml"/></Relationships>
</file>

<file path=xl/charts/_rels/chart148.xml.rels><?xml version="1.0" encoding="UTF-8" standalone="yes"?>
<Relationships xmlns="http://schemas.openxmlformats.org/package/2006/relationships"><Relationship Id="rId2" Type="http://schemas.microsoft.com/office/2011/relationships/chartColorStyle" Target="colors120.xml"/><Relationship Id="rId1" Type="http://schemas.microsoft.com/office/2011/relationships/chartStyle" Target="style120.xml"/></Relationships>
</file>

<file path=xl/charts/_rels/chart149.xml.rels><?xml version="1.0" encoding="UTF-8" standalone="yes"?>
<Relationships xmlns="http://schemas.openxmlformats.org/package/2006/relationships"><Relationship Id="rId2" Type="http://schemas.microsoft.com/office/2011/relationships/chartColorStyle" Target="colors121.xml"/><Relationship Id="rId1" Type="http://schemas.microsoft.com/office/2011/relationships/chartStyle" Target="style121.xml"/></Relationships>
</file>

<file path=xl/charts/_rels/chart150.xml.rels><?xml version="1.0" encoding="UTF-8" standalone="yes"?>
<Relationships xmlns="http://schemas.openxmlformats.org/package/2006/relationships"><Relationship Id="rId2" Type="http://schemas.microsoft.com/office/2011/relationships/chartColorStyle" Target="colors122.xml"/><Relationship Id="rId1" Type="http://schemas.microsoft.com/office/2011/relationships/chartStyle" Target="style122.xml"/></Relationships>
</file>

<file path=xl/charts/_rels/chart151.xml.rels><?xml version="1.0" encoding="UTF-8" standalone="yes"?>
<Relationships xmlns="http://schemas.openxmlformats.org/package/2006/relationships"><Relationship Id="rId2" Type="http://schemas.microsoft.com/office/2011/relationships/chartColorStyle" Target="colors123.xml"/><Relationship Id="rId1" Type="http://schemas.microsoft.com/office/2011/relationships/chartStyle" Target="style123.xml"/></Relationships>
</file>

<file path=xl/charts/_rels/chart152.xml.rels><?xml version="1.0" encoding="UTF-8" standalone="yes"?>
<Relationships xmlns="http://schemas.openxmlformats.org/package/2006/relationships"><Relationship Id="rId2" Type="http://schemas.microsoft.com/office/2011/relationships/chartColorStyle" Target="colors124.xml"/><Relationship Id="rId1" Type="http://schemas.microsoft.com/office/2011/relationships/chartStyle" Target="style124.xml"/></Relationships>
</file>

<file path=xl/charts/_rels/chart153.xml.rels><?xml version="1.0" encoding="UTF-8" standalone="yes"?>
<Relationships xmlns="http://schemas.openxmlformats.org/package/2006/relationships"><Relationship Id="rId2" Type="http://schemas.microsoft.com/office/2011/relationships/chartColorStyle" Target="colors125.xml"/><Relationship Id="rId1" Type="http://schemas.microsoft.com/office/2011/relationships/chartStyle" Target="style125.xml"/></Relationships>
</file>

<file path=xl/charts/_rels/chart154.xml.rels><?xml version="1.0" encoding="UTF-8" standalone="yes"?>
<Relationships xmlns="http://schemas.openxmlformats.org/package/2006/relationships"><Relationship Id="rId2" Type="http://schemas.microsoft.com/office/2011/relationships/chartColorStyle" Target="colors126.xml"/><Relationship Id="rId1" Type="http://schemas.microsoft.com/office/2011/relationships/chartStyle" Target="style126.xml"/></Relationships>
</file>

<file path=xl/charts/_rels/chart155.xml.rels><?xml version="1.0" encoding="UTF-8" standalone="yes"?>
<Relationships xmlns="http://schemas.openxmlformats.org/package/2006/relationships"><Relationship Id="rId2" Type="http://schemas.microsoft.com/office/2011/relationships/chartColorStyle" Target="colors127.xml"/><Relationship Id="rId1" Type="http://schemas.microsoft.com/office/2011/relationships/chartStyle" Target="style127.xml"/></Relationships>
</file>

<file path=xl/charts/_rels/chart156.xml.rels><?xml version="1.0" encoding="UTF-8" standalone="yes"?>
<Relationships xmlns="http://schemas.openxmlformats.org/package/2006/relationships"><Relationship Id="rId2" Type="http://schemas.microsoft.com/office/2011/relationships/chartColorStyle" Target="colors128.xml"/><Relationship Id="rId1" Type="http://schemas.microsoft.com/office/2011/relationships/chartStyle" Target="style128.xml"/></Relationships>
</file>

<file path=xl/charts/_rels/chart157.xml.rels><?xml version="1.0" encoding="UTF-8" standalone="yes"?>
<Relationships xmlns="http://schemas.openxmlformats.org/package/2006/relationships"><Relationship Id="rId2" Type="http://schemas.microsoft.com/office/2011/relationships/chartColorStyle" Target="colors129.xml"/><Relationship Id="rId1" Type="http://schemas.microsoft.com/office/2011/relationships/chartStyle" Target="style129.xml"/></Relationships>
</file>

<file path=xl/charts/_rels/chart158.xml.rels><?xml version="1.0" encoding="UTF-8" standalone="yes"?>
<Relationships xmlns="http://schemas.openxmlformats.org/package/2006/relationships"><Relationship Id="rId2" Type="http://schemas.microsoft.com/office/2011/relationships/chartColorStyle" Target="colors130.xml"/><Relationship Id="rId1" Type="http://schemas.microsoft.com/office/2011/relationships/chartStyle" Target="style130.xml"/></Relationships>
</file>

<file path=xl/charts/_rels/chart159.xml.rels><?xml version="1.0" encoding="UTF-8" standalone="yes"?>
<Relationships xmlns="http://schemas.openxmlformats.org/package/2006/relationships"><Relationship Id="rId2" Type="http://schemas.microsoft.com/office/2011/relationships/chartColorStyle" Target="colors131.xml"/><Relationship Id="rId1" Type="http://schemas.microsoft.com/office/2011/relationships/chartStyle" Target="style131.xml"/></Relationships>
</file>

<file path=xl/charts/_rels/chart160.xml.rels><?xml version="1.0" encoding="UTF-8" standalone="yes"?>
<Relationships xmlns="http://schemas.openxmlformats.org/package/2006/relationships"><Relationship Id="rId2" Type="http://schemas.microsoft.com/office/2011/relationships/chartColorStyle" Target="colors132.xml"/><Relationship Id="rId1" Type="http://schemas.microsoft.com/office/2011/relationships/chartStyle" Target="style132.xml"/></Relationships>
</file>

<file path=xl/charts/_rels/chart161.xml.rels><?xml version="1.0" encoding="UTF-8" standalone="yes"?>
<Relationships xmlns="http://schemas.openxmlformats.org/package/2006/relationships"><Relationship Id="rId2" Type="http://schemas.microsoft.com/office/2011/relationships/chartColorStyle" Target="colors133.xml"/><Relationship Id="rId1" Type="http://schemas.microsoft.com/office/2011/relationships/chartStyle" Target="style133.xml"/></Relationships>
</file>

<file path=xl/charts/_rels/chart162.xml.rels><?xml version="1.0" encoding="UTF-8" standalone="yes"?>
<Relationships xmlns="http://schemas.openxmlformats.org/package/2006/relationships"><Relationship Id="rId2" Type="http://schemas.microsoft.com/office/2011/relationships/chartColorStyle" Target="colors134.xml"/><Relationship Id="rId1" Type="http://schemas.microsoft.com/office/2011/relationships/chartStyle" Target="style134.xml"/></Relationships>
</file>

<file path=xl/charts/_rels/chart163.xml.rels><?xml version="1.0" encoding="UTF-8" standalone="yes"?>
<Relationships xmlns="http://schemas.openxmlformats.org/package/2006/relationships"><Relationship Id="rId2" Type="http://schemas.microsoft.com/office/2011/relationships/chartColorStyle" Target="colors135.xml"/><Relationship Id="rId1" Type="http://schemas.microsoft.com/office/2011/relationships/chartStyle" Target="style135.xml"/></Relationships>
</file>

<file path=xl/charts/_rels/chart164.xml.rels><?xml version="1.0" encoding="UTF-8" standalone="yes"?>
<Relationships xmlns="http://schemas.openxmlformats.org/package/2006/relationships"><Relationship Id="rId2" Type="http://schemas.microsoft.com/office/2011/relationships/chartColorStyle" Target="colors136.xml"/><Relationship Id="rId1" Type="http://schemas.microsoft.com/office/2011/relationships/chartStyle" Target="style136.xml"/></Relationships>
</file>

<file path=xl/charts/_rels/chart165.xml.rels><?xml version="1.0" encoding="UTF-8" standalone="yes"?>
<Relationships xmlns="http://schemas.openxmlformats.org/package/2006/relationships"><Relationship Id="rId2" Type="http://schemas.microsoft.com/office/2011/relationships/chartColorStyle" Target="colors137.xml"/><Relationship Id="rId1" Type="http://schemas.microsoft.com/office/2011/relationships/chartStyle" Target="style137.xml"/></Relationships>
</file>

<file path=xl/charts/_rels/chart166.xml.rels><?xml version="1.0" encoding="UTF-8" standalone="yes"?>
<Relationships xmlns="http://schemas.openxmlformats.org/package/2006/relationships"><Relationship Id="rId2" Type="http://schemas.microsoft.com/office/2011/relationships/chartColorStyle" Target="colors138.xml"/><Relationship Id="rId1" Type="http://schemas.microsoft.com/office/2011/relationships/chartStyle" Target="style138.xml"/></Relationships>
</file>

<file path=xl/charts/_rels/chart167.xml.rels><?xml version="1.0" encoding="UTF-8" standalone="yes"?>
<Relationships xmlns="http://schemas.openxmlformats.org/package/2006/relationships"><Relationship Id="rId2" Type="http://schemas.microsoft.com/office/2011/relationships/chartColorStyle" Target="colors139.xml"/><Relationship Id="rId1" Type="http://schemas.microsoft.com/office/2011/relationships/chartStyle" Target="style139.xml"/></Relationships>
</file>

<file path=xl/charts/_rels/chart168.xml.rels><?xml version="1.0" encoding="UTF-8" standalone="yes"?>
<Relationships xmlns="http://schemas.openxmlformats.org/package/2006/relationships"><Relationship Id="rId2" Type="http://schemas.microsoft.com/office/2011/relationships/chartColorStyle" Target="colors140.xml"/><Relationship Id="rId1" Type="http://schemas.microsoft.com/office/2011/relationships/chartStyle" Target="style140.xml"/></Relationships>
</file>

<file path=xl/charts/_rels/chart169.xml.rels><?xml version="1.0" encoding="UTF-8" standalone="yes"?>
<Relationships xmlns="http://schemas.openxmlformats.org/package/2006/relationships"><Relationship Id="rId2" Type="http://schemas.microsoft.com/office/2011/relationships/chartColorStyle" Target="colors141.xml"/><Relationship Id="rId1" Type="http://schemas.microsoft.com/office/2011/relationships/chartStyle" Target="style141.xml"/></Relationships>
</file>

<file path=xl/charts/_rels/chart170.xml.rels><?xml version="1.0" encoding="UTF-8" standalone="yes"?>
<Relationships xmlns="http://schemas.openxmlformats.org/package/2006/relationships"><Relationship Id="rId2" Type="http://schemas.microsoft.com/office/2011/relationships/chartColorStyle" Target="colors142.xml"/><Relationship Id="rId1" Type="http://schemas.microsoft.com/office/2011/relationships/chartStyle" Target="style142.xml"/></Relationships>
</file>

<file path=xl/charts/_rels/chart171.xml.rels><?xml version="1.0" encoding="UTF-8" standalone="yes"?>
<Relationships xmlns="http://schemas.openxmlformats.org/package/2006/relationships"><Relationship Id="rId2" Type="http://schemas.microsoft.com/office/2011/relationships/chartColorStyle" Target="colors143.xml"/><Relationship Id="rId1" Type="http://schemas.microsoft.com/office/2011/relationships/chartStyle" Target="style143.xml"/></Relationships>
</file>

<file path=xl/charts/_rels/chart172.xml.rels><?xml version="1.0" encoding="UTF-8" standalone="yes"?>
<Relationships xmlns="http://schemas.openxmlformats.org/package/2006/relationships"><Relationship Id="rId2" Type="http://schemas.microsoft.com/office/2011/relationships/chartColorStyle" Target="colors144.xml"/><Relationship Id="rId1" Type="http://schemas.microsoft.com/office/2011/relationships/chartStyle" Target="style14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'1. CEDENAR'!$K$6</c:f>
              <c:strCache>
                <c:ptCount val="1"/>
                <c:pt idx="0">
                  <c:v>CUV_119</c:v>
                </c:pt>
              </c:strCache>
            </c:strRef>
          </c:tx>
          <c:spPr>
            <a:ln w="28575" cap="rnd">
              <a:solidFill>
                <a:schemeClr val="accent1"/>
              </a:solidFill>
              <a:round/>
            </a:ln>
            <a:effectLst/>
          </c:spPr>
          <c:marker>
            <c:symbol val="none"/>
          </c:marker>
          <c:cat>
            <c:strRef>
              <c:f>'1. CEDENAR'!$B$7:$B$18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'1. CEDENAR'!$K$7:$K$18</c:f>
              <c:numCache>
                <c:formatCode>0.00</c:formatCode>
                <c:ptCount val="12"/>
                <c:pt idx="0">
                  <c:v>845.19</c:v>
                </c:pt>
                <c:pt idx="1">
                  <c:v>892.56</c:v>
                </c:pt>
                <c:pt idx="2">
                  <c:v>961.26</c:v>
                </c:pt>
                <c:pt idx="3">
                  <c:v>932.46</c:v>
                </c:pt>
                <c:pt idx="4">
                  <c:v>844.4</c:v>
                </c:pt>
                <c:pt idx="5">
                  <c:v>923.13783999999998</c:v>
                </c:pt>
                <c:pt idx="6">
                  <c:v>891.42</c:v>
                </c:pt>
                <c:pt idx="7">
                  <c:v>861.3</c:v>
                </c:pt>
                <c:pt idx="8">
                  <c:v>863.01183000000003</c:v>
                </c:pt>
                <c:pt idx="9">
                  <c:v>835.42</c:v>
                </c:pt>
                <c:pt idx="10">
                  <c:v>827.65</c:v>
                </c:pt>
                <c:pt idx="11">
                  <c:v>839.33</c:v>
                </c:pt>
              </c:numCache>
            </c:numRef>
          </c:val>
          <c:smooth val="0"/>
          <c:extLst>
            <c:ext xmlns:c16="http://schemas.microsoft.com/office/drawing/2014/chart" uri="{C3380CC4-5D6E-409C-BE32-E72D297353CC}">
              <c16:uniqueId val="{00000000-3283-4701-A46A-514EC2505E6C}"/>
            </c:ext>
          </c:extLst>
        </c:ser>
        <c:ser>
          <c:idx val="1"/>
          <c:order val="1"/>
          <c:tx>
            <c:strRef>
              <c:f>'1. CEDENAR'!$L$6</c:f>
              <c:strCache>
                <c:ptCount val="1"/>
                <c:pt idx="0">
                  <c:v>CUV_Op</c:v>
                </c:pt>
              </c:strCache>
            </c:strRef>
          </c:tx>
          <c:spPr>
            <a:ln w="28575" cap="rnd">
              <a:solidFill>
                <a:schemeClr val="accent2"/>
              </a:solidFill>
              <a:prstDash val="lgDash"/>
              <a:round/>
            </a:ln>
            <a:effectLst/>
          </c:spPr>
          <c:marker>
            <c:symbol val="none"/>
          </c:marker>
          <c:cat>
            <c:strRef>
              <c:f>'1. CEDENAR'!$B$7:$B$18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'1. CEDENAR'!$L$7:$L$18</c:f>
              <c:numCache>
                <c:formatCode>0.00</c:formatCode>
                <c:ptCount val="12"/>
                <c:pt idx="0">
                  <c:v>817.46</c:v>
                </c:pt>
                <c:pt idx="1">
                  <c:v>828.33</c:v>
                </c:pt>
                <c:pt idx="2">
                  <c:v>842.08</c:v>
                </c:pt>
                <c:pt idx="3">
                  <c:v>853.45</c:v>
                </c:pt>
                <c:pt idx="4">
                  <c:v>862.67</c:v>
                </c:pt>
                <c:pt idx="5">
                  <c:v>869.05134999999996</c:v>
                </c:pt>
                <c:pt idx="6">
                  <c:v>874.27</c:v>
                </c:pt>
                <c:pt idx="7">
                  <c:v>881.26</c:v>
                </c:pt>
                <c:pt idx="8">
                  <c:v>890.07237999999995</c:v>
                </c:pt>
                <c:pt idx="9">
                  <c:v>916.77</c:v>
                </c:pt>
                <c:pt idx="10">
                  <c:v>925.94</c:v>
                </c:pt>
                <c:pt idx="11">
                  <c:v>931.5</c:v>
                </c:pt>
              </c:numCache>
            </c:numRef>
          </c:val>
          <c:smooth val="0"/>
          <c:extLst>
            <c:ext xmlns:c16="http://schemas.microsoft.com/office/drawing/2014/chart" uri="{C3380CC4-5D6E-409C-BE32-E72D297353CC}">
              <c16:uniqueId val="{00000001-3283-4701-A46A-514EC2505E6C}"/>
            </c:ext>
          </c:extLst>
        </c:ser>
        <c:dLbls>
          <c:showLegendKey val="0"/>
          <c:showVal val="0"/>
          <c:showCatName val="0"/>
          <c:showSerName val="0"/>
          <c:showPercent val="0"/>
          <c:showBubbleSize val="0"/>
        </c:dLbls>
        <c:smooth val="0"/>
        <c:axId val="-1152373584"/>
        <c:axId val="-1152376304"/>
      </c:lineChart>
      <c:catAx>
        <c:axId val="-1152373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52376304"/>
        <c:crosses val="autoZero"/>
        <c:auto val="1"/>
        <c:lblAlgn val="ctr"/>
        <c:lblOffset val="100"/>
        <c:noMultiLvlLbl val="0"/>
      </c:catAx>
      <c:valAx>
        <c:axId val="-1152376304"/>
        <c:scaling>
          <c:orientation val="minMax"/>
          <c:min val="53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r>
                  <a:rPr lang="es-CO" sz="2000" b="1"/>
                  <a:t>$/kWh</a:t>
                </a:r>
              </a:p>
            </c:rich>
          </c:tx>
          <c:overlay val="0"/>
          <c:spPr>
            <a:noFill/>
            <a:ln>
              <a:noFill/>
            </a:ln>
            <a:effectLst/>
          </c:spPr>
          <c:txPr>
            <a:bodyPr rot="-54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s-CO"/>
          </a:p>
        </c:txPr>
        <c:crossAx val="-115237358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1"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prstDash val="lgDash"/>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1"/>
          <c:order val="1"/>
          <c:tx>
            <c:strRef>
              <c:f>'1. CEDENAR'!$E$6</c:f>
              <c:strCache>
                <c:ptCount val="1"/>
                <c:pt idx="0">
                  <c:v>GM</c:v>
                </c:pt>
              </c:strCache>
            </c:strRef>
          </c:tx>
          <c:spPr>
            <a:solidFill>
              <a:schemeClr val="accent2"/>
            </a:solidFill>
            <a:ln>
              <a:noFill/>
            </a:ln>
            <a:effectLst/>
          </c:spPr>
          <c:val>
            <c:numRef>
              <c:f>'1. CEDENAR'!$E$7:$E$18</c:f>
              <c:numCache>
                <c:formatCode>0.00</c:formatCode>
                <c:ptCount val="12"/>
                <c:pt idx="0">
                  <c:v>299.19</c:v>
                </c:pt>
                <c:pt idx="1">
                  <c:v>324.66000000000003</c:v>
                </c:pt>
                <c:pt idx="2">
                  <c:v>377.45</c:v>
                </c:pt>
                <c:pt idx="3">
                  <c:v>338.12</c:v>
                </c:pt>
                <c:pt idx="4">
                  <c:v>266.07</c:v>
                </c:pt>
                <c:pt idx="5">
                  <c:v>362.01130999999998</c:v>
                </c:pt>
                <c:pt idx="6">
                  <c:v>326.27</c:v>
                </c:pt>
                <c:pt idx="7">
                  <c:v>317.27</c:v>
                </c:pt>
                <c:pt idx="8">
                  <c:v>313.34271999999999</c:v>
                </c:pt>
                <c:pt idx="9">
                  <c:v>287.08</c:v>
                </c:pt>
                <c:pt idx="10">
                  <c:v>291.41000000000003</c:v>
                </c:pt>
                <c:pt idx="11">
                  <c:v>284.60000000000002</c:v>
                </c:pt>
              </c:numCache>
            </c:numRef>
          </c:val>
          <c:extLst>
            <c:ext xmlns:c16="http://schemas.microsoft.com/office/drawing/2014/chart" uri="{C3380CC4-5D6E-409C-BE32-E72D297353CC}">
              <c16:uniqueId val="{00000000-F75D-40E4-8033-EA2DC4E9DC5F}"/>
            </c:ext>
          </c:extLst>
        </c:ser>
        <c:ser>
          <c:idx val="2"/>
          <c:order val="2"/>
          <c:tx>
            <c:strRef>
              <c:f>'1. CEDENAR'!$H$6</c:f>
              <c:strCache>
                <c:ptCount val="1"/>
                <c:pt idx="0">
                  <c:v>D</c:v>
                </c:pt>
              </c:strCache>
            </c:strRef>
          </c:tx>
          <c:spPr>
            <a:solidFill>
              <a:schemeClr val="accent3"/>
            </a:solidFill>
            <a:ln>
              <a:noFill/>
            </a:ln>
            <a:effectLst/>
          </c:spPr>
          <c:val>
            <c:numRef>
              <c:f>'1. CEDENAR'!$H$7:$H$18</c:f>
              <c:numCache>
                <c:formatCode>0.00</c:formatCode>
                <c:ptCount val="12"/>
                <c:pt idx="0">
                  <c:v>268.32</c:v>
                </c:pt>
                <c:pt idx="1">
                  <c:v>276.7</c:v>
                </c:pt>
                <c:pt idx="2">
                  <c:v>279.31</c:v>
                </c:pt>
                <c:pt idx="3">
                  <c:v>266.48</c:v>
                </c:pt>
                <c:pt idx="4">
                  <c:v>262.12</c:v>
                </c:pt>
                <c:pt idx="5">
                  <c:v>263.88393000000002</c:v>
                </c:pt>
                <c:pt idx="6">
                  <c:v>267.66000000000003</c:v>
                </c:pt>
                <c:pt idx="7">
                  <c:v>259.75</c:v>
                </c:pt>
                <c:pt idx="8">
                  <c:v>258.13006999999999</c:v>
                </c:pt>
                <c:pt idx="9">
                  <c:v>277.33999999999997</c:v>
                </c:pt>
                <c:pt idx="10">
                  <c:v>276.75</c:v>
                </c:pt>
                <c:pt idx="11">
                  <c:v>267.32</c:v>
                </c:pt>
              </c:numCache>
            </c:numRef>
          </c:val>
          <c:extLst>
            <c:ext xmlns:c16="http://schemas.microsoft.com/office/drawing/2014/chart" uri="{C3380CC4-5D6E-409C-BE32-E72D297353CC}">
              <c16:uniqueId val="{00000001-F75D-40E4-8033-EA2DC4E9DC5F}"/>
            </c:ext>
          </c:extLst>
        </c:ser>
        <c:ser>
          <c:idx val="3"/>
          <c:order val="3"/>
          <c:tx>
            <c:strRef>
              <c:f>'1. CEDENAR'!$I$6</c:f>
              <c:strCache>
                <c:ptCount val="1"/>
                <c:pt idx="0">
                  <c:v>CV</c:v>
                </c:pt>
              </c:strCache>
            </c:strRef>
          </c:tx>
          <c:spPr>
            <a:solidFill>
              <a:schemeClr val="accent4"/>
            </a:solidFill>
            <a:ln>
              <a:noFill/>
            </a:ln>
            <a:effectLst/>
          </c:spPr>
          <c:val>
            <c:numRef>
              <c:f>'1. CEDENAR'!$I$7:$I$18</c:f>
              <c:numCache>
                <c:formatCode>0.00</c:formatCode>
                <c:ptCount val="12"/>
                <c:pt idx="0">
                  <c:v>145.99</c:v>
                </c:pt>
                <c:pt idx="1">
                  <c:v>148.25</c:v>
                </c:pt>
                <c:pt idx="2">
                  <c:v>152.91</c:v>
                </c:pt>
                <c:pt idx="3">
                  <c:v>157.77000000000001</c:v>
                </c:pt>
                <c:pt idx="4">
                  <c:v>165.29</c:v>
                </c:pt>
                <c:pt idx="5">
                  <c:v>152.13946999999999</c:v>
                </c:pt>
                <c:pt idx="6">
                  <c:v>160.36000000000001</c:v>
                </c:pt>
                <c:pt idx="7">
                  <c:v>152.83000000000001</c:v>
                </c:pt>
                <c:pt idx="8">
                  <c:v>156.57109</c:v>
                </c:pt>
                <c:pt idx="9">
                  <c:v>155.97999999999999</c:v>
                </c:pt>
                <c:pt idx="10">
                  <c:v>153.66</c:v>
                </c:pt>
                <c:pt idx="11">
                  <c:v>158.09</c:v>
                </c:pt>
              </c:numCache>
            </c:numRef>
          </c:val>
          <c:extLst>
            <c:ext xmlns:c16="http://schemas.microsoft.com/office/drawing/2014/chart" uri="{C3380CC4-5D6E-409C-BE32-E72D297353CC}">
              <c16:uniqueId val="{00000002-F75D-40E4-8033-EA2DC4E9DC5F}"/>
            </c:ext>
          </c:extLst>
        </c:ser>
        <c:ser>
          <c:idx val="4"/>
          <c:order val="4"/>
          <c:tx>
            <c:strRef>
              <c:f>'1. CEDENAR'!$G$6</c:f>
              <c:strCache>
                <c:ptCount val="1"/>
                <c:pt idx="0">
                  <c:v>PR</c:v>
                </c:pt>
              </c:strCache>
            </c:strRef>
          </c:tx>
          <c:spPr>
            <a:solidFill>
              <a:schemeClr val="accent5"/>
            </a:solidFill>
            <a:ln>
              <a:noFill/>
            </a:ln>
            <a:effectLst/>
          </c:spPr>
          <c:val>
            <c:numRef>
              <c:f>'1. CEDENAR'!$G$7:$G$18</c:f>
              <c:numCache>
                <c:formatCode>0.00</c:formatCode>
                <c:ptCount val="12"/>
                <c:pt idx="0">
                  <c:v>56.92</c:v>
                </c:pt>
                <c:pt idx="1">
                  <c:v>72.81</c:v>
                </c:pt>
                <c:pt idx="2">
                  <c:v>81.73</c:v>
                </c:pt>
                <c:pt idx="3">
                  <c:v>75.569999999999993</c:v>
                </c:pt>
                <c:pt idx="4">
                  <c:v>63.26</c:v>
                </c:pt>
                <c:pt idx="5">
                  <c:v>77.928139999999999</c:v>
                </c:pt>
                <c:pt idx="6">
                  <c:v>71.790000000000006</c:v>
                </c:pt>
                <c:pt idx="7">
                  <c:v>71.17</c:v>
                </c:pt>
                <c:pt idx="8">
                  <c:v>69.579819999999998</c:v>
                </c:pt>
                <c:pt idx="9">
                  <c:v>65.98</c:v>
                </c:pt>
                <c:pt idx="10">
                  <c:v>56.47</c:v>
                </c:pt>
                <c:pt idx="11">
                  <c:v>57.29</c:v>
                </c:pt>
              </c:numCache>
            </c:numRef>
          </c:val>
          <c:extLst>
            <c:ext xmlns:c16="http://schemas.microsoft.com/office/drawing/2014/chart" uri="{C3380CC4-5D6E-409C-BE32-E72D297353CC}">
              <c16:uniqueId val="{00000003-F75D-40E4-8033-EA2DC4E9DC5F}"/>
            </c:ext>
          </c:extLst>
        </c:ser>
        <c:ser>
          <c:idx val="5"/>
          <c:order val="5"/>
          <c:tx>
            <c:strRef>
              <c:f>'1. CEDENAR'!$F$6</c:f>
              <c:strCache>
                <c:ptCount val="1"/>
                <c:pt idx="0">
                  <c:v>TM</c:v>
                </c:pt>
              </c:strCache>
            </c:strRef>
          </c:tx>
          <c:spPr>
            <a:solidFill>
              <a:schemeClr val="accent6"/>
            </a:solidFill>
            <a:ln>
              <a:noFill/>
            </a:ln>
            <a:effectLst/>
          </c:spPr>
          <c:val>
            <c:numRef>
              <c:f>'1. CEDENAR'!$F$7:$F$18</c:f>
              <c:numCache>
                <c:formatCode>0.00</c:formatCode>
                <c:ptCount val="12"/>
                <c:pt idx="0">
                  <c:v>51.97</c:v>
                </c:pt>
                <c:pt idx="1">
                  <c:v>48.71</c:v>
                </c:pt>
                <c:pt idx="2">
                  <c:v>52.366900000000001</c:v>
                </c:pt>
                <c:pt idx="3">
                  <c:v>53.52</c:v>
                </c:pt>
                <c:pt idx="4">
                  <c:v>48.53</c:v>
                </c:pt>
                <c:pt idx="5">
                  <c:v>50.702910000000003</c:v>
                </c:pt>
                <c:pt idx="6">
                  <c:v>40.869999999999997</c:v>
                </c:pt>
                <c:pt idx="7">
                  <c:v>46.96</c:v>
                </c:pt>
                <c:pt idx="8">
                  <c:v>47.019509999999997</c:v>
                </c:pt>
                <c:pt idx="9">
                  <c:v>48.6</c:v>
                </c:pt>
                <c:pt idx="10">
                  <c:v>46.25</c:v>
                </c:pt>
                <c:pt idx="11">
                  <c:v>51.24</c:v>
                </c:pt>
              </c:numCache>
            </c:numRef>
          </c:val>
          <c:extLst>
            <c:ext xmlns:c16="http://schemas.microsoft.com/office/drawing/2014/chart" uri="{C3380CC4-5D6E-409C-BE32-E72D297353CC}">
              <c16:uniqueId val="{00000004-F75D-40E4-8033-EA2DC4E9DC5F}"/>
            </c:ext>
          </c:extLst>
        </c:ser>
        <c:ser>
          <c:idx val="6"/>
          <c:order val="6"/>
          <c:tx>
            <c:strRef>
              <c:f>'1. CEDENAR'!$J$6</c:f>
              <c:strCache>
                <c:ptCount val="1"/>
                <c:pt idx="0">
                  <c:v>RM</c:v>
                </c:pt>
              </c:strCache>
            </c:strRef>
          </c:tx>
          <c:spPr>
            <a:solidFill>
              <a:schemeClr val="accent5">
                <a:lumMod val="75000"/>
              </a:schemeClr>
            </a:solidFill>
            <a:ln>
              <a:noFill/>
            </a:ln>
            <a:effectLst/>
          </c:spPr>
          <c:val>
            <c:numRef>
              <c:f>'1. CEDENAR'!$J$7:$J$18</c:f>
              <c:numCache>
                <c:formatCode>0.00</c:formatCode>
                <c:ptCount val="12"/>
                <c:pt idx="0">
                  <c:v>22.79</c:v>
                </c:pt>
                <c:pt idx="1">
                  <c:v>21.44</c:v>
                </c:pt>
                <c:pt idx="2">
                  <c:v>17.48</c:v>
                </c:pt>
                <c:pt idx="3">
                  <c:v>40.99</c:v>
                </c:pt>
                <c:pt idx="4">
                  <c:v>39.119999999999997</c:v>
                </c:pt>
                <c:pt idx="5">
                  <c:v>16.472079999999998</c:v>
                </c:pt>
                <c:pt idx="6">
                  <c:v>24.47</c:v>
                </c:pt>
                <c:pt idx="7">
                  <c:v>13.32</c:v>
                </c:pt>
                <c:pt idx="8">
                  <c:v>18.36862</c:v>
                </c:pt>
                <c:pt idx="9">
                  <c:v>0.44</c:v>
                </c:pt>
                <c:pt idx="10">
                  <c:v>3.11</c:v>
                </c:pt>
                <c:pt idx="11">
                  <c:v>20.81</c:v>
                </c:pt>
              </c:numCache>
            </c:numRef>
          </c:val>
          <c:extLst>
            <c:ext xmlns:c16="http://schemas.microsoft.com/office/drawing/2014/chart" uri="{C3380CC4-5D6E-409C-BE32-E72D297353CC}">
              <c16:uniqueId val="{00000005-F75D-40E4-8033-EA2DC4E9DC5F}"/>
            </c:ext>
          </c:extLst>
        </c:ser>
        <c:dLbls>
          <c:showLegendKey val="0"/>
          <c:showVal val="0"/>
          <c:showCatName val="0"/>
          <c:showSerName val="0"/>
          <c:showPercent val="0"/>
          <c:showBubbleSize val="0"/>
        </c:dLbls>
        <c:axId val="-1152376848"/>
        <c:axId val="-1152365424"/>
      </c:areaChart>
      <c:lineChart>
        <c:grouping val="standard"/>
        <c:varyColors val="0"/>
        <c:ser>
          <c:idx val="0"/>
          <c:order val="0"/>
          <c:tx>
            <c:strRef>
              <c:f>'1. CEDENAR'!$K$6</c:f>
              <c:strCache>
                <c:ptCount val="1"/>
                <c:pt idx="0">
                  <c:v>CUV_119</c:v>
                </c:pt>
              </c:strCache>
            </c:strRef>
          </c:tx>
          <c:spPr>
            <a:ln w="28575" cap="rnd" cmpd="sng" algn="ctr">
              <a:solidFill>
                <a:schemeClr val="tx1"/>
              </a:solidFill>
              <a:prstDash val="solid"/>
              <a:round/>
            </a:ln>
            <a:effectLst/>
          </c:spPr>
          <c:marker>
            <c:symbol val="none"/>
          </c:marker>
          <c:cat>
            <c:strRef>
              <c:f>'1. CEDENAR'!$B$7:$B$18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'1. CEDENAR'!$K$7:$K$18</c:f>
              <c:numCache>
                <c:formatCode>0.00</c:formatCode>
                <c:ptCount val="12"/>
                <c:pt idx="0">
                  <c:v>845.19</c:v>
                </c:pt>
                <c:pt idx="1">
                  <c:v>892.56</c:v>
                </c:pt>
                <c:pt idx="2">
                  <c:v>961.26</c:v>
                </c:pt>
                <c:pt idx="3">
                  <c:v>932.46</c:v>
                </c:pt>
                <c:pt idx="4">
                  <c:v>844.4</c:v>
                </c:pt>
                <c:pt idx="5">
                  <c:v>923.13783999999998</c:v>
                </c:pt>
                <c:pt idx="6">
                  <c:v>891.42</c:v>
                </c:pt>
                <c:pt idx="7">
                  <c:v>861.3</c:v>
                </c:pt>
                <c:pt idx="8">
                  <c:v>863.01183000000003</c:v>
                </c:pt>
                <c:pt idx="9">
                  <c:v>835.42</c:v>
                </c:pt>
                <c:pt idx="10">
                  <c:v>827.65</c:v>
                </c:pt>
                <c:pt idx="11">
                  <c:v>839.33</c:v>
                </c:pt>
              </c:numCache>
            </c:numRef>
          </c:val>
          <c:smooth val="0"/>
          <c:extLst>
            <c:ext xmlns:c16="http://schemas.microsoft.com/office/drawing/2014/chart" uri="{C3380CC4-5D6E-409C-BE32-E72D297353CC}">
              <c16:uniqueId val="{00000006-F75D-40E4-8033-EA2DC4E9DC5F}"/>
            </c:ext>
          </c:extLst>
        </c:ser>
        <c:dLbls>
          <c:showLegendKey val="0"/>
          <c:showVal val="0"/>
          <c:showCatName val="0"/>
          <c:showSerName val="0"/>
          <c:showPercent val="0"/>
          <c:showBubbleSize val="0"/>
        </c:dLbls>
        <c:marker val="1"/>
        <c:smooth val="0"/>
        <c:axId val="-1152376848"/>
        <c:axId val="-1152365424"/>
      </c:lineChart>
      <c:catAx>
        <c:axId val="-115237684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prstDash val="solid"/>
            <a:round/>
          </a:ln>
          <a:effectLst/>
        </c:spPr>
        <c:txPr>
          <a:bodyPr rot="-270000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52365424"/>
        <c:crosses val="autoZero"/>
        <c:auto val="1"/>
        <c:lblAlgn val="ctr"/>
        <c:lblOffset val="100"/>
        <c:noMultiLvlLbl val="0"/>
      </c:catAx>
      <c:valAx>
        <c:axId val="-1152365424"/>
        <c:scaling>
          <c:orientation val="minMax"/>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6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6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52376848"/>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655" b="0" i="0" u="none" strike="noStrike" kern="1200"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25" r="0.25" t="0.75" header="0.3" footer="0.3"/>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tx>
            <c:strRef>
              <c:f>'1. CEDENAR'!$O$7</c:f>
              <c:strCache>
                <c:ptCount val="1"/>
                <c:pt idx="0">
                  <c:v>Ene-23</c:v>
                </c:pt>
              </c:strCache>
            </c:strRef>
          </c:tx>
          <c:spPr>
            <a:solidFill>
              <a:schemeClr val="accent6">
                <a:tint val="41000"/>
              </a:schemeClr>
            </a:solidFill>
            <a:ln>
              <a:noFill/>
            </a:ln>
            <a:effectLst/>
          </c:spPr>
          <c:invertIfNegative val="0"/>
          <c:cat>
            <c:strRef>
              <c:f>'1. CEDENAR'!$R$6:$V$6</c:f>
              <c:strCache>
                <c:ptCount val="5"/>
                <c:pt idx="0">
                  <c:v>ESTRATO 1</c:v>
                </c:pt>
                <c:pt idx="1">
                  <c:v>ESTRATO 2</c:v>
                </c:pt>
                <c:pt idx="2">
                  <c:v>ESTRATO 3</c:v>
                </c:pt>
                <c:pt idx="3">
                  <c:v>ESTRATO 4</c:v>
                </c:pt>
                <c:pt idx="4">
                  <c:v>ESTRATO 5 y 6, Ind y Com</c:v>
                </c:pt>
              </c:strCache>
            </c:strRef>
          </c:cat>
          <c:val>
            <c:numRef>
              <c:f>'1. CEDENAR'!$R$7:$V$7</c:f>
              <c:numCache>
                <c:formatCode>0.00</c:formatCode>
                <c:ptCount val="5"/>
                <c:pt idx="0">
                  <c:v>327.39</c:v>
                </c:pt>
                <c:pt idx="1">
                  <c:v>409.23</c:v>
                </c:pt>
                <c:pt idx="2">
                  <c:v>694.84</c:v>
                </c:pt>
                <c:pt idx="3">
                  <c:v>817.46</c:v>
                </c:pt>
                <c:pt idx="4">
                  <c:v>980.95</c:v>
                </c:pt>
              </c:numCache>
            </c:numRef>
          </c:val>
          <c:extLst>
            <c:ext xmlns:c16="http://schemas.microsoft.com/office/drawing/2014/chart" uri="{C3380CC4-5D6E-409C-BE32-E72D297353CC}">
              <c16:uniqueId val="{00000000-6A87-463A-9C0C-B76F1FDA91CC}"/>
            </c:ext>
          </c:extLst>
        </c:ser>
        <c:ser>
          <c:idx val="1"/>
          <c:order val="1"/>
          <c:tx>
            <c:strRef>
              <c:f>'1. CEDENAR'!$O$8</c:f>
              <c:strCache>
                <c:ptCount val="1"/>
                <c:pt idx="0">
                  <c:v>Feb-23</c:v>
                </c:pt>
              </c:strCache>
            </c:strRef>
          </c:tx>
          <c:spPr>
            <a:solidFill>
              <a:schemeClr val="accent6">
                <a:tint val="52000"/>
              </a:schemeClr>
            </a:solidFill>
            <a:ln>
              <a:noFill/>
            </a:ln>
            <a:effectLst/>
          </c:spPr>
          <c:invertIfNegative val="0"/>
          <c:cat>
            <c:strRef>
              <c:f>'1. CEDENAR'!$R$6:$V$6</c:f>
              <c:strCache>
                <c:ptCount val="5"/>
                <c:pt idx="0">
                  <c:v>ESTRATO 1</c:v>
                </c:pt>
                <c:pt idx="1">
                  <c:v>ESTRATO 2</c:v>
                </c:pt>
                <c:pt idx="2">
                  <c:v>ESTRATO 3</c:v>
                </c:pt>
                <c:pt idx="3">
                  <c:v>ESTRATO 4</c:v>
                </c:pt>
                <c:pt idx="4">
                  <c:v>ESTRATO 5 y 6, Ind y Com</c:v>
                </c:pt>
              </c:strCache>
            </c:strRef>
          </c:cat>
          <c:val>
            <c:numRef>
              <c:f>'1. CEDENAR'!$R$8:$V$8</c:f>
              <c:numCache>
                <c:formatCode>0.00</c:formatCode>
                <c:ptCount val="5"/>
                <c:pt idx="0">
                  <c:v>333.2</c:v>
                </c:pt>
                <c:pt idx="1">
                  <c:v>416.5</c:v>
                </c:pt>
                <c:pt idx="2">
                  <c:v>704.08</c:v>
                </c:pt>
                <c:pt idx="3">
                  <c:v>828.33</c:v>
                </c:pt>
                <c:pt idx="4">
                  <c:v>994</c:v>
                </c:pt>
              </c:numCache>
            </c:numRef>
          </c:val>
          <c:extLst>
            <c:ext xmlns:c16="http://schemas.microsoft.com/office/drawing/2014/chart" uri="{C3380CC4-5D6E-409C-BE32-E72D297353CC}">
              <c16:uniqueId val="{00000001-6A87-463A-9C0C-B76F1FDA91CC}"/>
            </c:ext>
          </c:extLst>
        </c:ser>
        <c:ser>
          <c:idx val="2"/>
          <c:order val="2"/>
          <c:tx>
            <c:strRef>
              <c:f>'1. CEDENAR'!$O$9</c:f>
              <c:strCache>
                <c:ptCount val="1"/>
                <c:pt idx="0">
                  <c:v>Mar-23</c:v>
                </c:pt>
              </c:strCache>
            </c:strRef>
          </c:tx>
          <c:spPr>
            <a:solidFill>
              <a:schemeClr val="accent6">
                <a:tint val="63000"/>
              </a:schemeClr>
            </a:solidFill>
            <a:ln>
              <a:noFill/>
            </a:ln>
            <a:effectLst/>
          </c:spPr>
          <c:invertIfNegative val="0"/>
          <c:cat>
            <c:strRef>
              <c:f>'1. CEDENAR'!$R$6:$V$6</c:f>
              <c:strCache>
                <c:ptCount val="5"/>
                <c:pt idx="0">
                  <c:v>ESTRATO 1</c:v>
                </c:pt>
                <c:pt idx="1">
                  <c:v>ESTRATO 2</c:v>
                </c:pt>
                <c:pt idx="2">
                  <c:v>ESTRATO 3</c:v>
                </c:pt>
                <c:pt idx="3">
                  <c:v>ESTRATO 4</c:v>
                </c:pt>
                <c:pt idx="4">
                  <c:v>ESTRATO 5 y 6, Ind y Com</c:v>
                </c:pt>
              </c:strCache>
            </c:strRef>
          </c:cat>
          <c:val>
            <c:numRef>
              <c:f>'1. CEDENAR'!$R$9:$V$9</c:f>
              <c:numCache>
                <c:formatCode>0.00</c:formatCode>
                <c:ptCount val="5"/>
                <c:pt idx="0">
                  <c:v>338.74</c:v>
                </c:pt>
                <c:pt idx="1">
                  <c:v>423.42</c:v>
                </c:pt>
                <c:pt idx="2">
                  <c:v>715.77</c:v>
                </c:pt>
                <c:pt idx="3">
                  <c:v>842.08</c:v>
                </c:pt>
                <c:pt idx="4">
                  <c:v>1010.5</c:v>
                </c:pt>
              </c:numCache>
            </c:numRef>
          </c:val>
          <c:extLst>
            <c:ext xmlns:c16="http://schemas.microsoft.com/office/drawing/2014/chart" uri="{C3380CC4-5D6E-409C-BE32-E72D297353CC}">
              <c16:uniqueId val="{00000002-6A87-463A-9C0C-B76F1FDA91CC}"/>
            </c:ext>
          </c:extLst>
        </c:ser>
        <c:ser>
          <c:idx val="3"/>
          <c:order val="3"/>
          <c:tx>
            <c:strRef>
              <c:f>'1. CEDENAR'!$O$10</c:f>
              <c:strCache>
                <c:ptCount val="1"/>
                <c:pt idx="0">
                  <c:v>Abr-23</c:v>
                </c:pt>
              </c:strCache>
            </c:strRef>
          </c:tx>
          <c:spPr>
            <a:solidFill>
              <a:schemeClr val="accent6">
                <a:tint val="74000"/>
              </a:schemeClr>
            </a:solidFill>
            <a:ln>
              <a:noFill/>
            </a:ln>
            <a:effectLst/>
          </c:spPr>
          <c:invertIfNegative val="0"/>
          <c:cat>
            <c:strRef>
              <c:f>'1. CEDENAR'!$R$6:$V$6</c:f>
              <c:strCache>
                <c:ptCount val="5"/>
                <c:pt idx="0">
                  <c:v>ESTRATO 1</c:v>
                </c:pt>
                <c:pt idx="1">
                  <c:v>ESTRATO 2</c:v>
                </c:pt>
                <c:pt idx="2">
                  <c:v>ESTRATO 3</c:v>
                </c:pt>
                <c:pt idx="3">
                  <c:v>ESTRATO 4</c:v>
                </c:pt>
                <c:pt idx="4">
                  <c:v>ESTRATO 5 y 6, Ind y Com</c:v>
                </c:pt>
              </c:strCache>
            </c:strRef>
          </c:cat>
          <c:val>
            <c:numRef>
              <c:f>'1. CEDENAR'!$R$10:$V$10</c:f>
              <c:numCache>
                <c:formatCode>0.00</c:formatCode>
                <c:ptCount val="5"/>
                <c:pt idx="0">
                  <c:v>342.3</c:v>
                </c:pt>
                <c:pt idx="1">
                  <c:v>427.87</c:v>
                </c:pt>
                <c:pt idx="2">
                  <c:v>725.43</c:v>
                </c:pt>
                <c:pt idx="3">
                  <c:v>853.45</c:v>
                </c:pt>
                <c:pt idx="4">
                  <c:v>1024.1400000000001</c:v>
                </c:pt>
              </c:numCache>
            </c:numRef>
          </c:val>
          <c:extLst>
            <c:ext xmlns:c16="http://schemas.microsoft.com/office/drawing/2014/chart" uri="{C3380CC4-5D6E-409C-BE32-E72D297353CC}">
              <c16:uniqueId val="{00000003-6A87-463A-9C0C-B76F1FDA91CC}"/>
            </c:ext>
          </c:extLst>
        </c:ser>
        <c:ser>
          <c:idx val="4"/>
          <c:order val="4"/>
          <c:tx>
            <c:strRef>
              <c:f>'1. CEDENAR'!$O$11</c:f>
              <c:strCache>
                <c:ptCount val="1"/>
                <c:pt idx="0">
                  <c:v>May-23</c:v>
                </c:pt>
              </c:strCache>
            </c:strRef>
          </c:tx>
          <c:spPr>
            <a:solidFill>
              <a:schemeClr val="accent6">
                <a:tint val="84000"/>
              </a:schemeClr>
            </a:solidFill>
            <a:ln>
              <a:noFill/>
            </a:ln>
            <a:effectLst/>
          </c:spPr>
          <c:invertIfNegative val="0"/>
          <c:cat>
            <c:strRef>
              <c:f>'1. CEDENAR'!$R$6:$V$6</c:f>
              <c:strCache>
                <c:ptCount val="5"/>
                <c:pt idx="0">
                  <c:v>ESTRATO 1</c:v>
                </c:pt>
                <c:pt idx="1">
                  <c:v>ESTRATO 2</c:v>
                </c:pt>
                <c:pt idx="2">
                  <c:v>ESTRATO 3</c:v>
                </c:pt>
                <c:pt idx="3">
                  <c:v>ESTRATO 4</c:v>
                </c:pt>
                <c:pt idx="4">
                  <c:v>ESTRATO 5 y 6, Ind y Com</c:v>
                </c:pt>
              </c:strCache>
            </c:strRef>
          </c:cat>
          <c:val>
            <c:numRef>
              <c:f>'1. CEDENAR'!$R$11:$V$11</c:f>
              <c:numCache>
                <c:formatCode>0.00</c:formatCode>
                <c:ptCount val="5"/>
                <c:pt idx="0">
                  <c:v>347.45</c:v>
                </c:pt>
                <c:pt idx="1">
                  <c:v>434.31</c:v>
                </c:pt>
                <c:pt idx="2">
                  <c:v>733.27</c:v>
                </c:pt>
                <c:pt idx="3">
                  <c:v>862.67</c:v>
                </c:pt>
                <c:pt idx="4">
                  <c:v>1035.2</c:v>
                </c:pt>
              </c:numCache>
            </c:numRef>
          </c:val>
          <c:extLst>
            <c:ext xmlns:c16="http://schemas.microsoft.com/office/drawing/2014/chart" uri="{C3380CC4-5D6E-409C-BE32-E72D297353CC}">
              <c16:uniqueId val="{00000004-6A87-463A-9C0C-B76F1FDA91CC}"/>
            </c:ext>
          </c:extLst>
        </c:ser>
        <c:ser>
          <c:idx val="5"/>
          <c:order val="5"/>
          <c:tx>
            <c:strRef>
              <c:f>'1. CEDENAR'!$O$12</c:f>
              <c:strCache>
                <c:ptCount val="1"/>
                <c:pt idx="0">
                  <c:v>Jun-23</c:v>
                </c:pt>
              </c:strCache>
            </c:strRef>
          </c:tx>
          <c:spPr>
            <a:solidFill>
              <a:schemeClr val="accent6">
                <a:tint val="95000"/>
              </a:schemeClr>
            </a:solidFill>
            <a:ln>
              <a:noFill/>
            </a:ln>
            <a:effectLst/>
          </c:spPr>
          <c:invertIfNegative val="0"/>
          <c:cat>
            <c:strRef>
              <c:f>'1. CEDENAR'!$R$6:$V$6</c:f>
              <c:strCache>
                <c:ptCount val="5"/>
                <c:pt idx="0">
                  <c:v>ESTRATO 1</c:v>
                </c:pt>
                <c:pt idx="1">
                  <c:v>ESTRATO 2</c:v>
                </c:pt>
                <c:pt idx="2">
                  <c:v>ESTRATO 3</c:v>
                </c:pt>
                <c:pt idx="3">
                  <c:v>ESTRATO 4</c:v>
                </c:pt>
                <c:pt idx="4">
                  <c:v>ESTRATO 5 y 6, Ind y Com</c:v>
                </c:pt>
              </c:strCache>
            </c:strRef>
          </c:cat>
          <c:val>
            <c:numRef>
              <c:f>'1. CEDENAR'!$R$12:$V$12</c:f>
              <c:numCache>
                <c:formatCode>0.00</c:formatCode>
                <c:ptCount val="5"/>
                <c:pt idx="0">
                  <c:v>348.96440000000001</c:v>
                </c:pt>
                <c:pt idx="1">
                  <c:v>436.20551</c:v>
                </c:pt>
                <c:pt idx="2">
                  <c:v>738.69363999999996</c:v>
                </c:pt>
                <c:pt idx="3">
                  <c:v>869.05134999999996</c:v>
                </c:pt>
                <c:pt idx="4">
                  <c:v>1042.8616199999999</c:v>
                </c:pt>
              </c:numCache>
            </c:numRef>
          </c:val>
          <c:extLst>
            <c:ext xmlns:c16="http://schemas.microsoft.com/office/drawing/2014/chart" uri="{C3380CC4-5D6E-409C-BE32-E72D297353CC}">
              <c16:uniqueId val="{00000005-6A87-463A-9C0C-B76F1FDA91CC}"/>
            </c:ext>
          </c:extLst>
        </c:ser>
        <c:ser>
          <c:idx val="6"/>
          <c:order val="6"/>
          <c:tx>
            <c:strRef>
              <c:f>'1. CEDENAR'!$O$13</c:f>
              <c:strCache>
                <c:ptCount val="1"/>
                <c:pt idx="0">
                  <c:v>Jul-23</c:v>
                </c:pt>
              </c:strCache>
            </c:strRef>
          </c:tx>
          <c:spPr>
            <a:solidFill>
              <a:schemeClr val="accent6">
                <a:shade val="94000"/>
              </a:schemeClr>
            </a:solidFill>
            <a:ln>
              <a:noFill/>
            </a:ln>
            <a:effectLst/>
          </c:spPr>
          <c:invertIfNegative val="0"/>
          <c:cat>
            <c:strRef>
              <c:f>'1. CEDENAR'!$R$6:$V$6</c:f>
              <c:strCache>
                <c:ptCount val="5"/>
                <c:pt idx="0">
                  <c:v>ESTRATO 1</c:v>
                </c:pt>
                <c:pt idx="1">
                  <c:v>ESTRATO 2</c:v>
                </c:pt>
                <c:pt idx="2">
                  <c:v>ESTRATO 3</c:v>
                </c:pt>
                <c:pt idx="3">
                  <c:v>ESTRATO 4</c:v>
                </c:pt>
                <c:pt idx="4">
                  <c:v>ESTRATO 5 y 6, Ind y Com</c:v>
                </c:pt>
              </c:strCache>
            </c:strRef>
          </c:cat>
          <c:val>
            <c:numRef>
              <c:f>'1. CEDENAR'!$R$13:$V$13</c:f>
              <c:numCache>
                <c:formatCode>0.00</c:formatCode>
                <c:ptCount val="5"/>
                <c:pt idx="0">
                  <c:v>350.01</c:v>
                </c:pt>
                <c:pt idx="1">
                  <c:v>437.51</c:v>
                </c:pt>
                <c:pt idx="2">
                  <c:v>743.13</c:v>
                </c:pt>
                <c:pt idx="3">
                  <c:v>874.27</c:v>
                </c:pt>
                <c:pt idx="4">
                  <c:v>1049.1199999999999</c:v>
                </c:pt>
              </c:numCache>
            </c:numRef>
          </c:val>
          <c:extLst>
            <c:ext xmlns:c16="http://schemas.microsoft.com/office/drawing/2014/chart" uri="{C3380CC4-5D6E-409C-BE32-E72D297353CC}">
              <c16:uniqueId val="{00000006-6A87-463A-9C0C-B76F1FDA91CC}"/>
            </c:ext>
          </c:extLst>
        </c:ser>
        <c:ser>
          <c:idx val="7"/>
          <c:order val="7"/>
          <c:tx>
            <c:strRef>
              <c:f>'1. CEDENAR'!$O$14</c:f>
              <c:strCache>
                <c:ptCount val="1"/>
                <c:pt idx="0">
                  <c:v>Ago-23</c:v>
                </c:pt>
              </c:strCache>
            </c:strRef>
          </c:tx>
          <c:spPr>
            <a:solidFill>
              <a:schemeClr val="accent6">
                <a:shade val="83000"/>
              </a:schemeClr>
            </a:solidFill>
            <a:ln>
              <a:noFill/>
            </a:ln>
            <a:effectLst/>
          </c:spPr>
          <c:invertIfNegative val="0"/>
          <c:cat>
            <c:strRef>
              <c:f>'1. CEDENAR'!$R$6:$V$6</c:f>
              <c:strCache>
                <c:ptCount val="5"/>
                <c:pt idx="0">
                  <c:v>ESTRATO 1</c:v>
                </c:pt>
                <c:pt idx="1">
                  <c:v>ESTRATO 2</c:v>
                </c:pt>
                <c:pt idx="2">
                  <c:v>ESTRATO 3</c:v>
                </c:pt>
                <c:pt idx="3">
                  <c:v>ESTRATO 4</c:v>
                </c:pt>
                <c:pt idx="4">
                  <c:v>ESTRATO 5 y 6, Ind y Com</c:v>
                </c:pt>
              </c:strCache>
            </c:strRef>
          </c:cat>
          <c:val>
            <c:numRef>
              <c:f>'1. CEDENAR'!$R$14:$V$14</c:f>
              <c:numCache>
                <c:formatCode>0.00</c:formatCode>
                <c:ptCount val="5"/>
                <c:pt idx="0">
                  <c:v>352.5</c:v>
                </c:pt>
                <c:pt idx="1">
                  <c:v>440.63</c:v>
                </c:pt>
                <c:pt idx="2">
                  <c:v>749.07</c:v>
                </c:pt>
                <c:pt idx="3">
                  <c:v>881.26</c:v>
                </c:pt>
                <c:pt idx="4">
                  <c:v>1057.51</c:v>
                </c:pt>
              </c:numCache>
            </c:numRef>
          </c:val>
          <c:extLst>
            <c:ext xmlns:c16="http://schemas.microsoft.com/office/drawing/2014/chart" uri="{C3380CC4-5D6E-409C-BE32-E72D297353CC}">
              <c16:uniqueId val="{00000007-6A87-463A-9C0C-B76F1FDA91CC}"/>
            </c:ext>
          </c:extLst>
        </c:ser>
        <c:ser>
          <c:idx val="8"/>
          <c:order val="8"/>
          <c:tx>
            <c:strRef>
              <c:f>'1. CEDENAR'!$O$15</c:f>
              <c:strCache>
                <c:ptCount val="1"/>
                <c:pt idx="0">
                  <c:v>Sep-23</c:v>
                </c:pt>
              </c:strCache>
            </c:strRef>
          </c:tx>
          <c:spPr>
            <a:solidFill>
              <a:schemeClr val="accent6">
                <a:shade val="73000"/>
              </a:schemeClr>
            </a:solidFill>
            <a:ln>
              <a:noFill/>
            </a:ln>
            <a:effectLst/>
          </c:spPr>
          <c:invertIfNegative val="0"/>
          <c:cat>
            <c:strRef>
              <c:f>'1. CEDENAR'!$R$6:$V$6</c:f>
              <c:strCache>
                <c:ptCount val="5"/>
                <c:pt idx="0">
                  <c:v>ESTRATO 1</c:v>
                </c:pt>
                <c:pt idx="1">
                  <c:v>ESTRATO 2</c:v>
                </c:pt>
                <c:pt idx="2">
                  <c:v>ESTRATO 3</c:v>
                </c:pt>
                <c:pt idx="3">
                  <c:v>ESTRATO 4</c:v>
                </c:pt>
                <c:pt idx="4">
                  <c:v>ESTRATO 5 y 6, Ind y Com</c:v>
                </c:pt>
              </c:strCache>
            </c:strRef>
          </c:cat>
          <c:val>
            <c:numRef>
              <c:f>'1. CEDENAR'!$R$15:$V$15</c:f>
              <c:numCache>
                <c:formatCode>0.00</c:formatCode>
                <c:ptCount val="5"/>
                <c:pt idx="0">
                  <c:v>356.02895000000001</c:v>
                </c:pt>
                <c:pt idx="1">
                  <c:v>445.03618999999998</c:v>
                </c:pt>
                <c:pt idx="2">
                  <c:v>756.56151999999997</c:v>
                </c:pt>
                <c:pt idx="3">
                  <c:v>890.07237999999995</c:v>
                </c:pt>
                <c:pt idx="4">
                  <c:v>1068.0868499999999</c:v>
                </c:pt>
              </c:numCache>
            </c:numRef>
          </c:val>
          <c:extLst>
            <c:ext xmlns:c16="http://schemas.microsoft.com/office/drawing/2014/chart" uri="{C3380CC4-5D6E-409C-BE32-E72D297353CC}">
              <c16:uniqueId val="{00000008-6A87-463A-9C0C-B76F1FDA91CC}"/>
            </c:ext>
          </c:extLst>
        </c:ser>
        <c:ser>
          <c:idx val="9"/>
          <c:order val="9"/>
          <c:tx>
            <c:strRef>
              <c:f>'1. CEDENAR'!$O$16</c:f>
              <c:strCache>
                <c:ptCount val="1"/>
                <c:pt idx="0">
                  <c:v>Oct-23</c:v>
                </c:pt>
              </c:strCache>
            </c:strRef>
          </c:tx>
          <c:spPr>
            <a:solidFill>
              <a:schemeClr val="accent6">
                <a:shade val="62000"/>
              </a:schemeClr>
            </a:solidFill>
            <a:ln>
              <a:noFill/>
            </a:ln>
            <a:effectLst/>
          </c:spPr>
          <c:invertIfNegative val="0"/>
          <c:cat>
            <c:strRef>
              <c:f>'1. CEDENAR'!$R$6:$V$6</c:f>
              <c:strCache>
                <c:ptCount val="5"/>
                <c:pt idx="0">
                  <c:v>ESTRATO 1</c:v>
                </c:pt>
                <c:pt idx="1">
                  <c:v>ESTRATO 2</c:v>
                </c:pt>
                <c:pt idx="2">
                  <c:v>ESTRATO 3</c:v>
                </c:pt>
                <c:pt idx="3">
                  <c:v>ESTRATO 4</c:v>
                </c:pt>
                <c:pt idx="4">
                  <c:v>ESTRATO 5 y 6, Ind y Com</c:v>
                </c:pt>
              </c:strCache>
            </c:strRef>
          </c:cat>
          <c:val>
            <c:numRef>
              <c:f>'1. CEDENAR'!$R$16:$V$16</c:f>
              <c:numCache>
                <c:formatCode>0.00</c:formatCode>
                <c:ptCount val="5"/>
                <c:pt idx="0">
                  <c:v>366.71</c:v>
                </c:pt>
                <c:pt idx="1">
                  <c:v>458.39</c:v>
                </c:pt>
                <c:pt idx="2">
                  <c:v>779.26</c:v>
                </c:pt>
                <c:pt idx="3">
                  <c:v>916.77</c:v>
                </c:pt>
                <c:pt idx="4">
                  <c:v>1100.1300000000001</c:v>
                </c:pt>
              </c:numCache>
            </c:numRef>
          </c:val>
          <c:extLst>
            <c:ext xmlns:c16="http://schemas.microsoft.com/office/drawing/2014/chart" uri="{C3380CC4-5D6E-409C-BE32-E72D297353CC}">
              <c16:uniqueId val="{00000009-6A87-463A-9C0C-B76F1FDA91CC}"/>
            </c:ext>
          </c:extLst>
        </c:ser>
        <c:ser>
          <c:idx val="10"/>
          <c:order val="10"/>
          <c:tx>
            <c:strRef>
              <c:f>'1. CEDENAR'!$O$17</c:f>
              <c:strCache>
                <c:ptCount val="1"/>
                <c:pt idx="0">
                  <c:v>Nov-23</c:v>
                </c:pt>
              </c:strCache>
            </c:strRef>
          </c:tx>
          <c:spPr>
            <a:solidFill>
              <a:schemeClr val="accent6">
                <a:shade val="51000"/>
              </a:schemeClr>
            </a:solidFill>
            <a:ln>
              <a:noFill/>
            </a:ln>
            <a:effectLst/>
          </c:spPr>
          <c:invertIfNegative val="0"/>
          <c:cat>
            <c:strRef>
              <c:f>'1. CEDENAR'!$R$6:$V$6</c:f>
              <c:strCache>
                <c:ptCount val="5"/>
                <c:pt idx="0">
                  <c:v>ESTRATO 1</c:v>
                </c:pt>
                <c:pt idx="1">
                  <c:v>ESTRATO 2</c:v>
                </c:pt>
                <c:pt idx="2">
                  <c:v>ESTRATO 3</c:v>
                </c:pt>
                <c:pt idx="3">
                  <c:v>ESTRATO 4</c:v>
                </c:pt>
                <c:pt idx="4">
                  <c:v>ESTRATO 5 y 6, Ind y Com</c:v>
                </c:pt>
              </c:strCache>
            </c:strRef>
          </c:cat>
          <c:val>
            <c:numRef>
              <c:f>'1. CEDENAR'!$R$17:$V$17</c:f>
              <c:numCache>
                <c:formatCode>0.00</c:formatCode>
                <c:ptCount val="5"/>
                <c:pt idx="0">
                  <c:v>370.38</c:v>
                </c:pt>
                <c:pt idx="1">
                  <c:v>462.97</c:v>
                </c:pt>
                <c:pt idx="2">
                  <c:v>787.05</c:v>
                </c:pt>
                <c:pt idx="3">
                  <c:v>925.94</c:v>
                </c:pt>
                <c:pt idx="4">
                  <c:v>1111.1300000000001</c:v>
                </c:pt>
              </c:numCache>
            </c:numRef>
          </c:val>
          <c:extLst>
            <c:ext xmlns:c16="http://schemas.microsoft.com/office/drawing/2014/chart" uri="{C3380CC4-5D6E-409C-BE32-E72D297353CC}">
              <c16:uniqueId val="{0000000A-6A87-463A-9C0C-B76F1FDA91CC}"/>
            </c:ext>
          </c:extLst>
        </c:ser>
        <c:ser>
          <c:idx val="11"/>
          <c:order val="11"/>
          <c:tx>
            <c:strRef>
              <c:f>'1. CEDENAR'!$O$18</c:f>
              <c:strCache>
                <c:ptCount val="1"/>
                <c:pt idx="0">
                  <c:v>Dic-23</c:v>
                </c:pt>
              </c:strCache>
            </c:strRef>
          </c:tx>
          <c:spPr>
            <a:solidFill>
              <a:schemeClr val="accent6">
                <a:shade val="40000"/>
              </a:schemeClr>
            </a:solidFill>
            <a:ln>
              <a:noFill/>
            </a:ln>
            <a:effectLst/>
          </c:spPr>
          <c:invertIfNegative val="0"/>
          <c:cat>
            <c:strRef>
              <c:f>'1. CEDENAR'!$R$6:$V$6</c:f>
              <c:strCache>
                <c:ptCount val="5"/>
                <c:pt idx="0">
                  <c:v>ESTRATO 1</c:v>
                </c:pt>
                <c:pt idx="1">
                  <c:v>ESTRATO 2</c:v>
                </c:pt>
                <c:pt idx="2">
                  <c:v>ESTRATO 3</c:v>
                </c:pt>
                <c:pt idx="3">
                  <c:v>ESTRATO 4</c:v>
                </c:pt>
                <c:pt idx="4">
                  <c:v>ESTRATO 5 y 6, Ind y Com</c:v>
                </c:pt>
              </c:strCache>
            </c:strRef>
          </c:cat>
          <c:val>
            <c:numRef>
              <c:f>'1. CEDENAR'!$R$18:$V$18</c:f>
              <c:numCache>
                <c:formatCode>0.00</c:formatCode>
                <c:ptCount val="5"/>
                <c:pt idx="0">
                  <c:v>372.6</c:v>
                </c:pt>
                <c:pt idx="1">
                  <c:v>465.75</c:v>
                </c:pt>
                <c:pt idx="2">
                  <c:v>791.77</c:v>
                </c:pt>
                <c:pt idx="3">
                  <c:v>931.5</c:v>
                </c:pt>
                <c:pt idx="4">
                  <c:v>1117.8</c:v>
                </c:pt>
              </c:numCache>
            </c:numRef>
          </c:val>
          <c:extLst>
            <c:ext xmlns:c16="http://schemas.microsoft.com/office/drawing/2014/chart" uri="{C3380CC4-5D6E-409C-BE32-E72D297353CC}">
              <c16:uniqueId val="{00000001-3832-4C72-AA3A-ECE07699A814}"/>
            </c:ext>
          </c:extLst>
        </c:ser>
        <c:dLbls>
          <c:showLegendKey val="0"/>
          <c:showVal val="0"/>
          <c:showCatName val="0"/>
          <c:showSerName val="0"/>
          <c:showPercent val="0"/>
          <c:showBubbleSize val="0"/>
        </c:dLbls>
        <c:gapWidth val="150"/>
        <c:axId val="-1152364880"/>
        <c:axId val="-1152371408"/>
      </c:barChart>
      <c:catAx>
        <c:axId val="-1152364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52371408"/>
        <c:crosses val="autoZero"/>
        <c:auto val="1"/>
        <c:lblAlgn val="ctr"/>
        <c:lblOffset val="100"/>
        <c:noMultiLvlLbl val="0"/>
      </c:catAx>
      <c:valAx>
        <c:axId val="-1152371408"/>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52364880"/>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oddFooter>&amp;Z&amp;K00B050
&amp;C&amp;T&amp;KFF0000Superintendencia Delegada para Energía y Gas Combustible
Dirección Técnica de Gestión de Energía
&amp;D&amp;K00B050SUGIERO QUITAR ESTOS DATOS PARA EVITAR QUE DIGAN 
QUE SON NUESTROS DATOS, SUGIERO 
CAMBIARLO POR LOS DATOS DEL PRESTADOR </c:oddFooter>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1"/>
          <c:order val="1"/>
          <c:tx>
            <c:strRef>
              <c:f>'2. CELSIA COLOMBIA Valle'!$D$6</c:f>
              <c:strCache>
                <c:ptCount val="1"/>
                <c:pt idx="0">
                  <c:v>GM</c:v>
                </c:pt>
              </c:strCache>
            </c:strRef>
          </c:tx>
          <c:spPr>
            <a:solidFill>
              <a:srgbClr val="ED7D31"/>
            </a:solidFill>
            <a:ln w="25400">
              <a:noFill/>
            </a:ln>
          </c:spPr>
          <c:val>
            <c:numRef>
              <c:f>'2. CELSIA COLOMBIA Valle'!$D$7:$D$18</c:f>
              <c:numCache>
                <c:formatCode>0.00</c:formatCode>
                <c:ptCount val="12"/>
                <c:pt idx="0">
                  <c:v>297.88</c:v>
                </c:pt>
                <c:pt idx="1">
                  <c:v>291.56</c:v>
                </c:pt>
                <c:pt idx="2">
                  <c:v>303.12</c:v>
                </c:pt>
                <c:pt idx="3">
                  <c:v>288.48</c:v>
                </c:pt>
                <c:pt idx="4">
                  <c:v>277.73</c:v>
                </c:pt>
                <c:pt idx="5">
                  <c:v>327.27999999999997</c:v>
                </c:pt>
                <c:pt idx="6">
                  <c:v>294.58999999999997</c:v>
                </c:pt>
                <c:pt idx="7">
                  <c:v>297.68</c:v>
                </c:pt>
                <c:pt idx="8">
                  <c:v>312.04000000000002</c:v>
                </c:pt>
                <c:pt idx="9">
                  <c:v>366.73</c:v>
                </c:pt>
                <c:pt idx="10">
                  <c:v>371.28</c:v>
                </c:pt>
                <c:pt idx="11">
                  <c:v>349.34</c:v>
                </c:pt>
              </c:numCache>
            </c:numRef>
          </c:val>
          <c:extLst>
            <c:ext xmlns:c16="http://schemas.microsoft.com/office/drawing/2014/chart" uri="{C3380CC4-5D6E-409C-BE32-E72D297353CC}">
              <c16:uniqueId val="{00000000-E3FC-49E5-8208-93FB59362596}"/>
            </c:ext>
          </c:extLst>
        </c:ser>
        <c:ser>
          <c:idx val="2"/>
          <c:order val="2"/>
          <c:tx>
            <c:strRef>
              <c:f>'2. CELSIA COLOMBIA Valle'!$G$6</c:f>
              <c:strCache>
                <c:ptCount val="1"/>
                <c:pt idx="0">
                  <c:v>D</c:v>
                </c:pt>
              </c:strCache>
            </c:strRef>
          </c:tx>
          <c:spPr>
            <a:solidFill>
              <a:srgbClr val="A5A5A5"/>
            </a:solidFill>
            <a:ln w="25400">
              <a:noFill/>
            </a:ln>
          </c:spPr>
          <c:val>
            <c:numRef>
              <c:f>'2. CELSIA COLOMBIA Valle'!$G$7:$G$18</c:f>
              <c:numCache>
                <c:formatCode>0.00</c:formatCode>
                <c:ptCount val="12"/>
                <c:pt idx="0">
                  <c:v>268.32</c:v>
                </c:pt>
                <c:pt idx="1">
                  <c:v>276.7</c:v>
                </c:pt>
                <c:pt idx="2">
                  <c:v>279.31</c:v>
                </c:pt>
                <c:pt idx="3">
                  <c:v>266.48</c:v>
                </c:pt>
                <c:pt idx="4">
                  <c:v>262.12</c:v>
                </c:pt>
                <c:pt idx="5">
                  <c:v>263.88</c:v>
                </c:pt>
                <c:pt idx="6">
                  <c:v>267.66000000000003</c:v>
                </c:pt>
                <c:pt idx="7">
                  <c:v>259.75</c:v>
                </c:pt>
                <c:pt idx="8">
                  <c:v>258.13</c:v>
                </c:pt>
                <c:pt idx="9">
                  <c:v>277.33999999999997</c:v>
                </c:pt>
                <c:pt idx="10">
                  <c:v>276.75</c:v>
                </c:pt>
                <c:pt idx="11">
                  <c:v>267.32</c:v>
                </c:pt>
              </c:numCache>
            </c:numRef>
          </c:val>
          <c:extLst>
            <c:ext xmlns:c16="http://schemas.microsoft.com/office/drawing/2014/chart" uri="{C3380CC4-5D6E-409C-BE32-E72D297353CC}">
              <c16:uniqueId val="{00000001-E3FC-49E5-8208-93FB59362596}"/>
            </c:ext>
          </c:extLst>
        </c:ser>
        <c:ser>
          <c:idx val="3"/>
          <c:order val="3"/>
          <c:tx>
            <c:strRef>
              <c:f>'2. CELSIA COLOMBIA Valle'!$H$6</c:f>
              <c:strCache>
                <c:ptCount val="1"/>
                <c:pt idx="0">
                  <c:v>CV</c:v>
                </c:pt>
              </c:strCache>
            </c:strRef>
          </c:tx>
          <c:spPr>
            <a:solidFill>
              <a:srgbClr val="FFC000"/>
            </a:solidFill>
            <a:ln w="25400">
              <a:noFill/>
            </a:ln>
          </c:spPr>
          <c:val>
            <c:numRef>
              <c:f>'2. CELSIA COLOMBIA Valle'!$H$7:$H$18</c:f>
              <c:numCache>
                <c:formatCode>0.00</c:formatCode>
                <c:ptCount val="12"/>
                <c:pt idx="0">
                  <c:v>110.11</c:v>
                </c:pt>
                <c:pt idx="1">
                  <c:v>108.35</c:v>
                </c:pt>
                <c:pt idx="2">
                  <c:v>114.79</c:v>
                </c:pt>
                <c:pt idx="3">
                  <c:v>117.37</c:v>
                </c:pt>
                <c:pt idx="4">
                  <c:v>115.25</c:v>
                </c:pt>
                <c:pt idx="5">
                  <c:v>116.72</c:v>
                </c:pt>
                <c:pt idx="6">
                  <c:v>113.63</c:v>
                </c:pt>
                <c:pt idx="7">
                  <c:v>108.26</c:v>
                </c:pt>
                <c:pt idx="8">
                  <c:v>110.83</c:v>
                </c:pt>
                <c:pt idx="9">
                  <c:v>108.66</c:v>
                </c:pt>
                <c:pt idx="10">
                  <c:v>108.05</c:v>
                </c:pt>
                <c:pt idx="11">
                  <c:v>165.9</c:v>
                </c:pt>
              </c:numCache>
            </c:numRef>
          </c:val>
          <c:extLst>
            <c:ext xmlns:c16="http://schemas.microsoft.com/office/drawing/2014/chart" uri="{C3380CC4-5D6E-409C-BE32-E72D297353CC}">
              <c16:uniqueId val="{00000002-E3FC-49E5-8208-93FB59362596}"/>
            </c:ext>
          </c:extLst>
        </c:ser>
        <c:ser>
          <c:idx val="4"/>
          <c:order val="4"/>
          <c:tx>
            <c:strRef>
              <c:f>'2. CELSIA COLOMBIA Valle'!$F$6</c:f>
              <c:strCache>
                <c:ptCount val="1"/>
                <c:pt idx="0">
                  <c:v>PR</c:v>
                </c:pt>
              </c:strCache>
            </c:strRef>
          </c:tx>
          <c:spPr>
            <a:solidFill>
              <a:srgbClr val="5B9BD5"/>
            </a:solidFill>
            <a:ln w="25400">
              <a:noFill/>
            </a:ln>
          </c:spPr>
          <c:val>
            <c:numRef>
              <c:f>'2. CELSIA COLOMBIA Valle'!$F$7:$F$18</c:f>
              <c:numCache>
                <c:formatCode>0.00</c:formatCode>
                <c:ptCount val="12"/>
                <c:pt idx="0">
                  <c:v>59.41</c:v>
                </c:pt>
                <c:pt idx="1">
                  <c:v>58.08</c:v>
                </c:pt>
                <c:pt idx="2">
                  <c:v>60.12</c:v>
                </c:pt>
                <c:pt idx="3">
                  <c:v>57.95</c:v>
                </c:pt>
                <c:pt idx="4">
                  <c:v>55.55</c:v>
                </c:pt>
                <c:pt idx="5">
                  <c:v>62.18</c:v>
                </c:pt>
                <c:pt idx="6">
                  <c:v>57.17</c:v>
                </c:pt>
                <c:pt idx="7">
                  <c:v>58.63</c:v>
                </c:pt>
                <c:pt idx="8">
                  <c:v>60.06</c:v>
                </c:pt>
                <c:pt idx="9">
                  <c:v>69.2</c:v>
                </c:pt>
                <c:pt idx="10">
                  <c:v>68.98</c:v>
                </c:pt>
                <c:pt idx="11">
                  <c:v>67.75</c:v>
                </c:pt>
              </c:numCache>
            </c:numRef>
          </c:val>
          <c:extLst>
            <c:ext xmlns:c16="http://schemas.microsoft.com/office/drawing/2014/chart" uri="{C3380CC4-5D6E-409C-BE32-E72D297353CC}">
              <c16:uniqueId val="{00000003-E3FC-49E5-8208-93FB59362596}"/>
            </c:ext>
          </c:extLst>
        </c:ser>
        <c:ser>
          <c:idx val="5"/>
          <c:order val="5"/>
          <c:tx>
            <c:strRef>
              <c:f>'2. CELSIA COLOMBIA Valle'!$E$6</c:f>
              <c:strCache>
                <c:ptCount val="1"/>
                <c:pt idx="0">
                  <c:v>TM</c:v>
                </c:pt>
              </c:strCache>
            </c:strRef>
          </c:tx>
          <c:spPr>
            <a:solidFill>
              <a:srgbClr val="70AD47"/>
            </a:solidFill>
            <a:ln w="25400">
              <a:noFill/>
            </a:ln>
          </c:spPr>
          <c:val>
            <c:numRef>
              <c:f>'2. CELSIA COLOMBIA Valle'!$E$7:$E$18</c:f>
              <c:numCache>
                <c:formatCode>0.00</c:formatCode>
                <c:ptCount val="12"/>
                <c:pt idx="0">
                  <c:v>51.97</c:v>
                </c:pt>
                <c:pt idx="1">
                  <c:v>48.71</c:v>
                </c:pt>
                <c:pt idx="2">
                  <c:v>52.37</c:v>
                </c:pt>
                <c:pt idx="3">
                  <c:v>53.52</c:v>
                </c:pt>
                <c:pt idx="4">
                  <c:v>48.53</c:v>
                </c:pt>
                <c:pt idx="5">
                  <c:v>50.7</c:v>
                </c:pt>
                <c:pt idx="6">
                  <c:v>40.869999999999997</c:v>
                </c:pt>
                <c:pt idx="7">
                  <c:v>46.96</c:v>
                </c:pt>
                <c:pt idx="8">
                  <c:v>47.02</c:v>
                </c:pt>
                <c:pt idx="9">
                  <c:v>48.6</c:v>
                </c:pt>
                <c:pt idx="10">
                  <c:v>46.25</c:v>
                </c:pt>
                <c:pt idx="11">
                  <c:v>51.24</c:v>
                </c:pt>
              </c:numCache>
            </c:numRef>
          </c:val>
          <c:extLst>
            <c:ext xmlns:c16="http://schemas.microsoft.com/office/drawing/2014/chart" uri="{C3380CC4-5D6E-409C-BE32-E72D297353CC}">
              <c16:uniqueId val="{00000004-E3FC-49E5-8208-93FB59362596}"/>
            </c:ext>
          </c:extLst>
        </c:ser>
        <c:ser>
          <c:idx val="6"/>
          <c:order val="6"/>
          <c:tx>
            <c:strRef>
              <c:f>'2. CELSIA COLOMBIA Valle'!$I$6</c:f>
              <c:strCache>
                <c:ptCount val="1"/>
                <c:pt idx="0">
                  <c:v>RM</c:v>
                </c:pt>
              </c:strCache>
            </c:strRef>
          </c:tx>
          <c:spPr>
            <a:solidFill>
              <a:schemeClr val="accent1">
                <a:lumMod val="40000"/>
                <a:lumOff val="60000"/>
              </a:schemeClr>
            </a:solidFill>
            <a:ln>
              <a:noFill/>
            </a:ln>
            <a:effectLst/>
          </c:spPr>
          <c:val>
            <c:numRef>
              <c:f>'2. CELSIA COLOMBIA Valle'!$I$7:$I$18</c:f>
              <c:numCache>
                <c:formatCode>0.00</c:formatCode>
                <c:ptCount val="12"/>
                <c:pt idx="0">
                  <c:v>19.93</c:v>
                </c:pt>
                <c:pt idx="1">
                  <c:v>19</c:v>
                </c:pt>
                <c:pt idx="2">
                  <c:v>16.46</c:v>
                </c:pt>
                <c:pt idx="3">
                  <c:v>34.83</c:v>
                </c:pt>
                <c:pt idx="4">
                  <c:v>34.92</c:v>
                </c:pt>
                <c:pt idx="5">
                  <c:v>16.22</c:v>
                </c:pt>
                <c:pt idx="6">
                  <c:v>21.42</c:v>
                </c:pt>
                <c:pt idx="7">
                  <c:v>12.27</c:v>
                </c:pt>
                <c:pt idx="8">
                  <c:v>16.48</c:v>
                </c:pt>
                <c:pt idx="9">
                  <c:v>-1.96</c:v>
                </c:pt>
                <c:pt idx="10">
                  <c:v>1.94</c:v>
                </c:pt>
                <c:pt idx="11">
                  <c:v>20.100000000000001</c:v>
                </c:pt>
              </c:numCache>
            </c:numRef>
          </c:val>
          <c:extLst>
            <c:ext xmlns:c16="http://schemas.microsoft.com/office/drawing/2014/chart" uri="{C3380CC4-5D6E-409C-BE32-E72D297353CC}">
              <c16:uniqueId val="{00000005-E3FC-49E5-8208-93FB59362596}"/>
            </c:ext>
          </c:extLst>
        </c:ser>
        <c:dLbls>
          <c:showLegendKey val="0"/>
          <c:showVal val="0"/>
          <c:showCatName val="0"/>
          <c:showSerName val="0"/>
          <c:showPercent val="0"/>
          <c:showBubbleSize val="0"/>
        </c:dLbls>
        <c:axId val="-1152368144"/>
        <c:axId val="-1152380112"/>
      </c:areaChart>
      <c:lineChart>
        <c:grouping val="standard"/>
        <c:varyColors val="0"/>
        <c:ser>
          <c:idx val="0"/>
          <c:order val="0"/>
          <c:tx>
            <c:strRef>
              <c:f>'2. CELSIA COLOMBIA Valle'!$J$6</c:f>
              <c:strCache>
                <c:ptCount val="1"/>
                <c:pt idx="0">
                  <c:v>CUV_119</c:v>
                </c:pt>
              </c:strCache>
            </c:strRef>
          </c:tx>
          <c:spPr>
            <a:ln w="38100" cap="rnd">
              <a:solidFill>
                <a:sysClr val="windowText" lastClr="000000"/>
              </a:solidFill>
              <a:round/>
            </a:ln>
            <a:effectLst/>
          </c:spPr>
          <c:marker>
            <c:symbol val="none"/>
          </c:marker>
          <c:cat>
            <c:strRef>
              <c:f>'2. CELSIA COLOMBIA Valle'!$A$7:$A$18</c:f>
              <c:strCache>
                <c:ptCount val="12"/>
                <c:pt idx="0">
                  <c:v>Ene-23</c:v>
                </c:pt>
                <c:pt idx="1">
                  <c:v>Feb-23</c:v>
                </c:pt>
                <c:pt idx="2">
                  <c:v>Mar-23</c:v>
                </c:pt>
                <c:pt idx="3">
                  <c:v>Abr-23</c:v>
                </c:pt>
                <c:pt idx="4">
                  <c:v>May-23</c:v>
                </c:pt>
                <c:pt idx="5">
                  <c:v>Jun-23</c:v>
                </c:pt>
                <c:pt idx="6">
                  <c:v>Jul-23</c:v>
                </c:pt>
                <c:pt idx="7">
                  <c:v>Agos-23</c:v>
                </c:pt>
                <c:pt idx="8">
                  <c:v>Sep-23</c:v>
                </c:pt>
                <c:pt idx="9">
                  <c:v>Oct-23**</c:v>
                </c:pt>
                <c:pt idx="10">
                  <c:v>Nov-23</c:v>
                </c:pt>
                <c:pt idx="11">
                  <c:v>Dic-23</c:v>
                </c:pt>
              </c:strCache>
            </c:strRef>
          </c:cat>
          <c:val>
            <c:numRef>
              <c:f>'2. CELSIA COLOMBIA Valle'!$J$7:$J$18</c:f>
              <c:numCache>
                <c:formatCode>0.00</c:formatCode>
                <c:ptCount val="12"/>
                <c:pt idx="0">
                  <c:v>807.62</c:v>
                </c:pt>
                <c:pt idx="1">
                  <c:v>802.4</c:v>
                </c:pt>
                <c:pt idx="2">
                  <c:v>826.17</c:v>
                </c:pt>
                <c:pt idx="3">
                  <c:v>818.6</c:v>
                </c:pt>
                <c:pt idx="4">
                  <c:v>794.1</c:v>
                </c:pt>
                <c:pt idx="5">
                  <c:v>836.98</c:v>
                </c:pt>
                <c:pt idx="6">
                  <c:v>795.34</c:v>
                </c:pt>
                <c:pt idx="7">
                  <c:v>783.55</c:v>
                </c:pt>
                <c:pt idx="8">
                  <c:v>804.56</c:v>
                </c:pt>
                <c:pt idx="9">
                  <c:v>868.57</c:v>
                </c:pt>
                <c:pt idx="10">
                  <c:v>873.25</c:v>
                </c:pt>
                <c:pt idx="11">
                  <c:v>921.65</c:v>
                </c:pt>
              </c:numCache>
            </c:numRef>
          </c:val>
          <c:smooth val="0"/>
          <c:extLst>
            <c:ext xmlns:c16="http://schemas.microsoft.com/office/drawing/2014/chart" uri="{C3380CC4-5D6E-409C-BE32-E72D297353CC}">
              <c16:uniqueId val="{00000006-E3FC-49E5-8208-93FB59362596}"/>
            </c:ext>
          </c:extLst>
        </c:ser>
        <c:dLbls>
          <c:showLegendKey val="0"/>
          <c:showVal val="0"/>
          <c:showCatName val="0"/>
          <c:showSerName val="0"/>
          <c:showPercent val="0"/>
          <c:showBubbleSize val="0"/>
        </c:dLbls>
        <c:marker val="1"/>
        <c:smooth val="0"/>
        <c:axId val="-1152368144"/>
        <c:axId val="-1152380112"/>
      </c:lineChart>
      <c:catAx>
        <c:axId val="-11523681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200" b="1" i="0" u="none" strike="noStrike" baseline="0">
                <a:solidFill>
                  <a:srgbClr val="333333"/>
                </a:solidFill>
                <a:latin typeface="Calibri"/>
                <a:ea typeface="Calibri"/>
                <a:cs typeface="Calibri"/>
              </a:defRPr>
            </a:pPr>
            <a:endParaRPr lang="es-CO"/>
          </a:p>
        </c:txPr>
        <c:crossAx val="-1152380112"/>
        <c:crosses val="autoZero"/>
        <c:auto val="1"/>
        <c:lblAlgn val="ctr"/>
        <c:lblOffset val="100"/>
        <c:noMultiLvlLbl val="0"/>
      </c:catAx>
      <c:valAx>
        <c:axId val="-1152380112"/>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152368144"/>
        <c:crosses val="autoZero"/>
        <c:crossBetween val="between"/>
      </c:valAx>
      <c:spPr>
        <a:noFill/>
        <a:ln w="25400">
          <a:noFill/>
        </a:ln>
      </c:spPr>
    </c:plotArea>
    <c:legend>
      <c:legendPos val="b"/>
      <c:overlay val="0"/>
      <c:spPr>
        <a:noFill/>
        <a:ln w="25400">
          <a:noFill/>
        </a:ln>
      </c:spPr>
      <c:txPr>
        <a:bodyPr/>
        <a:lstStyle/>
        <a:p>
          <a:pPr>
            <a:defRPr sz="1655"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tx>
            <c:strRef>
              <c:f>'2. CELSIA COLOMBIA Valle'!$M$7</c:f>
              <c:strCache>
                <c:ptCount val="1"/>
                <c:pt idx="0">
                  <c:v>Ene-23</c:v>
                </c:pt>
              </c:strCache>
            </c:strRef>
          </c:tx>
          <c:spPr>
            <a:solidFill>
              <a:schemeClr val="accent6">
                <a:tint val="41000"/>
              </a:schemeClr>
            </a:solidFill>
            <a:ln>
              <a:noFill/>
            </a:ln>
            <a:effectLst/>
          </c:spPr>
          <c:invertIfNegative val="0"/>
          <c:cat>
            <c:strRef>
              <c:f>'2. CELSIA COLOMBIA Valle'!$P$6:$T$6</c:f>
              <c:strCache>
                <c:ptCount val="5"/>
                <c:pt idx="0">
                  <c:v>ESTRATO 1</c:v>
                </c:pt>
                <c:pt idx="1">
                  <c:v>ESTRATO 2</c:v>
                </c:pt>
                <c:pt idx="2">
                  <c:v>ESTRATO 3</c:v>
                </c:pt>
                <c:pt idx="3">
                  <c:v>ESTRATO 4</c:v>
                </c:pt>
                <c:pt idx="4">
                  <c:v>ESTRATO 5 y 6, Ind y Com</c:v>
                </c:pt>
              </c:strCache>
            </c:strRef>
          </c:cat>
          <c:val>
            <c:numRef>
              <c:f>'2. CELSIA COLOMBIA Valle'!$P$7:$T$7</c:f>
              <c:numCache>
                <c:formatCode>0.00</c:formatCode>
                <c:ptCount val="5"/>
                <c:pt idx="0">
                  <c:v>319.60000000000002</c:v>
                </c:pt>
                <c:pt idx="1">
                  <c:v>399.5</c:v>
                </c:pt>
                <c:pt idx="2">
                  <c:v>679.15</c:v>
                </c:pt>
                <c:pt idx="3">
                  <c:v>799</c:v>
                </c:pt>
                <c:pt idx="4">
                  <c:v>958.8</c:v>
                </c:pt>
              </c:numCache>
            </c:numRef>
          </c:val>
          <c:extLst>
            <c:ext xmlns:c16="http://schemas.microsoft.com/office/drawing/2014/chart" uri="{C3380CC4-5D6E-409C-BE32-E72D297353CC}">
              <c16:uniqueId val="{00000000-B818-4BFB-AB26-486FE9031CE2}"/>
            </c:ext>
          </c:extLst>
        </c:ser>
        <c:ser>
          <c:idx val="1"/>
          <c:order val="1"/>
          <c:tx>
            <c:strRef>
              <c:f>'2. CELSIA COLOMBIA Valle'!$M$8</c:f>
              <c:strCache>
                <c:ptCount val="1"/>
                <c:pt idx="0">
                  <c:v>Feb-23</c:v>
                </c:pt>
              </c:strCache>
            </c:strRef>
          </c:tx>
          <c:spPr>
            <a:solidFill>
              <a:schemeClr val="accent6">
                <a:tint val="52000"/>
              </a:schemeClr>
            </a:solidFill>
            <a:ln>
              <a:noFill/>
            </a:ln>
            <a:effectLst/>
          </c:spPr>
          <c:invertIfNegative val="0"/>
          <c:cat>
            <c:strRef>
              <c:f>'2. CELSIA COLOMBIA Valle'!$P$6:$T$6</c:f>
              <c:strCache>
                <c:ptCount val="5"/>
                <c:pt idx="0">
                  <c:v>ESTRATO 1</c:v>
                </c:pt>
                <c:pt idx="1">
                  <c:v>ESTRATO 2</c:v>
                </c:pt>
                <c:pt idx="2">
                  <c:v>ESTRATO 3</c:v>
                </c:pt>
                <c:pt idx="3">
                  <c:v>ESTRATO 4</c:v>
                </c:pt>
                <c:pt idx="4">
                  <c:v>ESTRATO 5 y 6, Ind y Com</c:v>
                </c:pt>
              </c:strCache>
            </c:strRef>
          </c:cat>
          <c:val>
            <c:numRef>
              <c:f>'2. CELSIA COLOMBIA Valle'!$P$8:$T$8</c:f>
              <c:numCache>
                <c:formatCode>0.00</c:formatCode>
                <c:ptCount val="5"/>
                <c:pt idx="0">
                  <c:v>326.24</c:v>
                </c:pt>
                <c:pt idx="1">
                  <c:v>407.8</c:v>
                </c:pt>
                <c:pt idx="2">
                  <c:v>693.26</c:v>
                </c:pt>
                <c:pt idx="3">
                  <c:v>815.6</c:v>
                </c:pt>
                <c:pt idx="4">
                  <c:v>978.72</c:v>
                </c:pt>
              </c:numCache>
            </c:numRef>
          </c:val>
          <c:extLst>
            <c:ext xmlns:c16="http://schemas.microsoft.com/office/drawing/2014/chart" uri="{C3380CC4-5D6E-409C-BE32-E72D297353CC}">
              <c16:uniqueId val="{00000001-B818-4BFB-AB26-486FE9031CE2}"/>
            </c:ext>
          </c:extLst>
        </c:ser>
        <c:ser>
          <c:idx val="2"/>
          <c:order val="2"/>
          <c:tx>
            <c:strRef>
              <c:f>'2. CELSIA COLOMBIA Valle'!$M$9</c:f>
              <c:strCache>
                <c:ptCount val="1"/>
                <c:pt idx="0">
                  <c:v>Mar-23</c:v>
                </c:pt>
              </c:strCache>
            </c:strRef>
          </c:tx>
          <c:spPr>
            <a:solidFill>
              <a:schemeClr val="accent6">
                <a:tint val="63000"/>
              </a:schemeClr>
            </a:solidFill>
            <a:ln>
              <a:noFill/>
            </a:ln>
            <a:effectLst/>
          </c:spPr>
          <c:invertIfNegative val="0"/>
          <c:cat>
            <c:strRef>
              <c:f>'2. CELSIA COLOMBIA Valle'!$P$6:$T$6</c:f>
              <c:strCache>
                <c:ptCount val="5"/>
                <c:pt idx="0">
                  <c:v>ESTRATO 1</c:v>
                </c:pt>
                <c:pt idx="1">
                  <c:v>ESTRATO 2</c:v>
                </c:pt>
                <c:pt idx="2">
                  <c:v>ESTRATO 3</c:v>
                </c:pt>
                <c:pt idx="3">
                  <c:v>ESTRATO 4</c:v>
                </c:pt>
                <c:pt idx="4">
                  <c:v>ESTRATO 5 y 6, Ind y Com</c:v>
                </c:pt>
              </c:strCache>
            </c:strRef>
          </c:cat>
          <c:val>
            <c:numRef>
              <c:f>'2. CELSIA COLOMBIA Valle'!$P$9:$T$9</c:f>
              <c:numCache>
                <c:formatCode>0.00</c:formatCode>
                <c:ptCount val="5"/>
                <c:pt idx="0">
                  <c:v>332.64</c:v>
                </c:pt>
                <c:pt idx="1">
                  <c:v>415.79</c:v>
                </c:pt>
                <c:pt idx="2">
                  <c:v>706.85</c:v>
                </c:pt>
                <c:pt idx="3">
                  <c:v>831.59</c:v>
                </c:pt>
                <c:pt idx="4">
                  <c:v>997.90800000000002</c:v>
                </c:pt>
              </c:numCache>
            </c:numRef>
          </c:val>
          <c:extLst>
            <c:ext xmlns:c16="http://schemas.microsoft.com/office/drawing/2014/chart" uri="{C3380CC4-5D6E-409C-BE32-E72D297353CC}">
              <c16:uniqueId val="{00000002-B818-4BFB-AB26-486FE9031CE2}"/>
            </c:ext>
          </c:extLst>
        </c:ser>
        <c:ser>
          <c:idx val="3"/>
          <c:order val="3"/>
          <c:tx>
            <c:strRef>
              <c:f>'2. CELSIA COLOMBIA Valle'!$M$10</c:f>
              <c:strCache>
                <c:ptCount val="1"/>
                <c:pt idx="0">
                  <c:v>Abr-23</c:v>
                </c:pt>
              </c:strCache>
            </c:strRef>
          </c:tx>
          <c:spPr>
            <a:solidFill>
              <a:schemeClr val="accent6">
                <a:tint val="74000"/>
              </a:schemeClr>
            </a:solidFill>
            <a:ln>
              <a:noFill/>
            </a:ln>
            <a:effectLst/>
          </c:spPr>
          <c:invertIfNegative val="0"/>
          <c:cat>
            <c:strRef>
              <c:f>'2. CELSIA COLOMBIA Valle'!$P$6:$T$6</c:f>
              <c:strCache>
                <c:ptCount val="5"/>
                <c:pt idx="0">
                  <c:v>ESTRATO 1</c:v>
                </c:pt>
                <c:pt idx="1">
                  <c:v>ESTRATO 2</c:v>
                </c:pt>
                <c:pt idx="2">
                  <c:v>ESTRATO 3</c:v>
                </c:pt>
                <c:pt idx="3">
                  <c:v>ESTRATO 4</c:v>
                </c:pt>
                <c:pt idx="4">
                  <c:v>ESTRATO 5 y 6, Ind y Com</c:v>
                </c:pt>
              </c:strCache>
            </c:strRef>
          </c:cat>
          <c:val>
            <c:numRef>
              <c:f>'2. CELSIA COLOMBIA Valle'!$P$10:$T$10</c:f>
              <c:numCache>
                <c:formatCode>0.00</c:formatCode>
                <c:ptCount val="5"/>
                <c:pt idx="0">
                  <c:v>337.13</c:v>
                </c:pt>
                <c:pt idx="1">
                  <c:v>421.41</c:v>
                </c:pt>
                <c:pt idx="2">
                  <c:v>716.4</c:v>
                </c:pt>
                <c:pt idx="3">
                  <c:v>842.82</c:v>
                </c:pt>
                <c:pt idx="4">
                  <c:v>1011.384</c:v>
                </c:pt>
              </c:numCache>
            </c:numRef>
          </c:val>
          <c:extLst>
            <c:ext xmlns:c16="http://schemas.microsoft.com/office/drawing/2014/chart" uri="{C3380CC4-5D6E-409C-BE32-E72D297353CC}">
              <c16:uniqueId val="{00000003-B818-4BFB-AB26-486FE9031CE2}"/>
            </c:ext>
          </c:extLst>
        </c:ser>
        <c:ser>
          <c:idx val="4"/>
          <c:order val="4"/>
          <c:tx>
            <c:strRef>
              <c:f>'2. CELSIA COLOMBIA Valle'!$M$11</c:f>
              <c:strCache>
                <c:ptCount val="1"/>
                <c:pt idx="0">
                  <c:v>May-23</c:v>
                </c:pt>
              </c:strCache>
            </c:strRef>
          </c:tx>
          <c:spPr>
            <a:solidFill>
              <a:schemeClr val="accent6">
                <a:tint val="84000"/>
              </a:schemeClr>
            </a:solidFill>
            <a:ln>
              <a:noFill/>
            </a:ln>
            <a:effectLst/>
          </c:spPr>
          <c:invertIfNegative val="0"/>
          <c:cat>
            <c:strRef>
              <c:f>'2. CELSIA COLOMBIA Valle'!$P$6:$T$6</c:f>
              <c:strCache>
                <c:ptCount val="5"/>
                <c:pt idx="0">
                  <c:v>ESTRATO 1</c:v>
                </c:pt>
                <c:pt idx="1">
                  <c:v>ESTRATO 2</c:v>
                </c:pt>
                <c:pt idx="2">
                  <c:v>ESTRATO 3</c:v>
                </c:pt>
                <c:pt idx="3">
                  <c:v>ESTRATO 4</c:v>
                </c:pt>
                <c:pt idx="4">
                  <c:v>ESTRATO 5 y 6, Ind y Com</c:v>
                </c:pt>
              </c:strCache>
            </c:strRef>
          </c:cat>
          <c:val>
            <c:numRef>
              <c:f>'2. CELSIA COLOMBIA Valle'!$P$11:$T$11</c:f>
              <c:numCache>
                <c:formatCode>0.00</c:formatCode>
                <c:ptCount val="5"/>
                <c:pt idx="0">
                  <c:v>340.78</c:v>
                </c:pt>
                <c:pt idx="1">
                  <c:v>425.97</c:v>
                </c:pt>
                <c:pt idx="2">
                  <c:v>724.15</c:v>
                </c:pt>
                <c:pt idx="3">
                  <c:v>851.94</c:v>
                </c:pt>
                <c:pt idx="4">
                  <c:v>1022.328</c:v>
                </c:pt>
              </c:numCache>
            </c:numRef>
          </c:val>
          <c:extLst>
            <c:ext xmlns:c16="http://schemas.microsoft.com/office/drawing/2014/chart" uri="{C3380CC4-5D6E-409C-BE32-E72D297353CC}">
              <c16:uniqueId val="{00000004-B818-4BFB-AB26-486FE9031CE2}"/>
            </c:ext>
          </c:extLst>
        </c:ser>
        <c:ser>
          <c:idx val="5"/>
          <c:order val="5"/>
          <c:tx>
            <c:strRef>
              <c:f>'2. CELSIA COLOMBIA Valle'!$M$12</c:f>
              <c:strCache>
                <c:ptCount val="1"/>
                <c:pt idx="0">
                  <c:v>Jun-23</c:v>
                </c:pt>
              </c:strCache>
            </c:strRef>
          </c:tx>
          <c:spPr>
            <a:solidFill>
              <a:schemeClr val="accent6">
                <a:tint val="95000"/>
              </a:schemeClr>
            </a:solidFill>
            <a:ln>
              <a:noFill/>
            </a:ln>
            <a:effectLst/>
          </c:spPr>
          <c:invertIfNegative val="0"/>
          <c:cat>
            <c:strRef>
              <c:f>'2. CELSIA COLOMBIA Valle'!$P$6:$T$6</c:f>
              <c:strCache>
                <c:ptCount val="5"/>
                <c:pt idx="0">
                  <c:v>ESTRATO 1</c:v>
                </c:pt>
                <c:pt idx="1">
                  <c:v>ESTRATO 2</c:v>
                </c:pt>
                <c:pt idx="2">
                  <c:v>ESTRATO 3</c:v>
                </c:pt>
                <c:pt idx="3">
                  <c:v>ESTRATO 4</c:v>
                </c:pt>
                <c:pt idx="4">
                  <c:v>ESTRATO 5 y 6, Ind y Com</c:v>
                </c:pt>
              </c:strCache>
            </c:strRef>
          </c:cat>
          <c:val>
            <c:numRef>
              <c:f>'2. CELSIA COLOMBIA Valle'!$P$12:$T$12</c:f>
              <c:numCache>
                <c:formatCode>0.00</c:formatCode>
                <c:ptCount val="5"/>
                <c:pt idx="0">
                  <c:v>343.29</c:v>
                </c:pt>
                <c:pt idx="1">
                  <c:v>429.11</c:v>
                </c:pt>
                <c:pt idx="2">
                  <c:v>729.49</c:v>
                </c:pt>
                <c:pt idx="3">
                  <c:v>858.22</c:v>
                </c:pt>
                <c:pt idx="4">
                  <c:v>1029.8599999999999</c:v>
                </c:pt>
              </c:numCache>
            </c:numRef>
          </c:val>
          <c:extLst>
            <c:ext xmlns:c16="http://schemas.microsoft.com/office/drawing/2014/chart" uri="{C3380CC4-5D6E-409C-BE32-E72D297353CC}">
              <c16:uniqueId val="{00000005-B818-4BFB-AB26-486FE9031CE2}"/>
            </c:ext>
          </c:extLst>
        </c:ser>
        <c:ser>
          <c:idx val="6"/>
          <c:order val="6"/>
          <c:tx>
            <c:strRef>
              <c:f>'2. CELSIA COLOMBIA Valle'!$M$13</c:f>
              <c:strCache>
                <c:ptCount val="1"/>
                <c:pt idx="0">
                  <c:v>Jul-23</c:v>
                </c:pt>
              </c:strCache>
            </c:strRef>
          </c:tx>
          <c:spPr>
            <a:solidFill>
              <a:schemeClr val="accent6">
                <a:shade val="94000"/>
              </a:schemeClr>
            </a:solidFill>
            <a:ln>
              <a:noFill/>
            </a:ln>
            <a:effectLst/>
          </c:spPr>
          <c:invertIfNegative val="0"/>
          <c:cat>
            <c:strRef>
              <c:f>'2. CELSIA COLOMBIA Valle'!$P$6:$T$6</c:f>
              <c:strCache>
                <c:ptCount val="5"/>
                <c:pt idx="0">
                  <c:v>ESTRATO 1</c:v>
                </c:pt>
                <c:pt idx="1">
                  <c:v>ESTRATO 2</c:v>
                </c:pt>
                <c:pt idx="2">
                  <c:v>ESTRATO 3</c:v>
                </c:pt>
                <c:pt idx="3">
                  <c:v>ESTRATO 4</c:v>
                </c:pt>
                <c:pt idx="4">
                  <c:v>ESTRATO 5 y 6, Ind y Com</c:v>
                </c:pt>
              </c:strCache>
            </c:strRef>
          </c:cat>
          <c:val>
            <c:numRef>
              <c:f>'2. CELSIA COLOMBIA Valle'!$P$13:$T$13</c:f>
              <c:numCache>
                <c:formatCode>0.00</c:formatCode>
                <c:ptCount val="5"/>
                <c:pt idx="0">
                  <c:v>345.35</c:v>
                </c:pt>
                <c:pt idx="1">
                  <c:v>431.68</c:v>
                </c:pt>
                <c:pt idx="2">
                  <c:v>733.86</c:v>
                </c:pt>
                <c:pt idx="3">
                  <c:v>863.37</c:v>
                </c:pt>
                <c:pt idx="4">
                  <c:v>1036.0439999999999</c:v>
                </c:pt>
              </c:numCache>
            </c:numRef>
          </c:val>
          <c:extLst>
            <c:ext xmlns:c16="http://schemas.microsoft.com/office/drawing/2014/chart" uri="{C3380CC4-5D6E-409C-BE32-E72D297353CC}">
              <c16:uniqueId val="{00000006-B818-4BFB-AB26-486FE9031CE2}"/>
            </c:ext>
          </c:extLst>
        </c:ser>
        <c:ser>
          <c:idx val="7"/>
          <c:order val="7"/>
          <c:tx>
            <c:strRef>
              <c:f>'2. CELSIA COLOMBIA Valle'!$M$14</c:f>
              <c:strCache>
                <c:ptCount val="1"/>
                <c:pt idx="0">
                  <c:v>Ago-23</c:v>
                </c:pt>
              </c:strCache>
            </c:strRef>
          </c:tx>
          <c:spPr>
            <a:solidFill>
              <a:schemeClr val="accent6">
                <a:shade val="83000"/>
              </a:schemeClr>
            </a:solidFill>
            <a:ln>
              <a:noFill/>
            </a:ln>
            <a:effectLst/>
          </c:spPr>
          <c:invertIfNegative val="0"/>
          <c:cat>
            <c:strRef>
              <c:f>'2. CELSIA COLOMBIA Valle'!$P$6:$T$6</c:f>
              <c:strCache>
                <c:ptCount val="5"/>
                <c:pt idx="0">
                  <c:v>ESTRATO 1</c:v>
                </c:pt>
                <c:pt idx="1">
                  <c:v>ESTRATO 2</c:v>
                </c:pt>
                <c:pt idx="2">
                  <c:v>ESTRATO 3</c:v>
                </c:pt>
                <c:pt idx="3">
                  <c:v>ESTRATO 4</c:v>
                </c:pt>
                <c:pt idx="4">
                  <c:v>ESTRATO 5 y 6, Ind y Com</c:v>
                </c:pt>
              </c:strCache>
            </c:strRef>
          </c:cat>
          <c:val>
            <c:numRef>
              <c:f>'2. CELSIA COLOMBIA Valle'!$P$14:$T$14</c:f>
              <c:numCache>
                <c:formatCode>0.00</c:formatCode>
                <c:ptCount val="5"/>
                <c:pt idx="0">
                  <c:v>348.11</c:v>
                </c:pt>
                <c:pt idx="1">
                  <c:v>435.14</c:v>
                </c:pt>
                <c:pt idx="2">
                  <c:v>739.74</c:v>
                </c:pt>
                <c:pt idx="3">
                  <c:v>870.28</c:v>
                </c:pt>
                <c:pt idx="4">
                  <c:v>1044.336</c:v>
                </c:pt>
              </c:numCache>
            </c:numRef>
          </c:val>
          <c:extLst>
            <c:ext xmlns:c16="http://schemas.microsoft.com/office/drawing/2014/chart" uri="{C3380CC4-5D6E-409C-BE32-E72D297353CC}">
              <c16:uniqueId val="{00000007-B818-4BFB-AB26-486FE9031CE2}"/>
            </c:ext>
          </c:extLst>
        </c:ser>
        <c:ser>
          <c:idx val="8"/>
          <c:order val="8"/>
          <c:tx>
            <c:strRef>
              <c:f>'2. CELSIA COLOMBIA Valle'!$M$15</c:f>
              <c:strCache>
                <c:ptCount val="1"/>
                <c:pt idx="0">
                  <c:v>Sep-23</c:v>
                </c:pt>
              </c:strCache>
            </c:strRef>
          </c:tx>
          <c:spPr>
            <a:solidFill>
              <a:schemeClr val="accent6">
                <a:shade val="73000"/>
              </a:schemeClr>
            </a:solidFill>
            <a:ln>
              <a:noFill/>
            </a:ln>
            <a:effectLst/>
          </c:spPr>
          <c:invertIfNegative val="0"/>
          <c:cat>
            <c:strRef>
              <c:f>'2. CELSIA COLOMBIA Valle'!$P$6:$T$6</c:f>
              <c:strCache>
                <c:ptCount val="5"/>
                <c:pt idx="0">
                  <c:v>ESTRATO 1</c:v>
                </c:pt>
                <c:pt idx="1">
                  <c:v>ESTRATO 2</c:v>
                </c:pt>
                <c:pt idx="2">
                  <c:v>ESTRATO 3</c:v>
                </c:pt>
                <c:pt idx="3">
                  <c:v>ESTRATO 4</c:v>
                </c:pt>
                <c:pt idx="4">
                  <c:v>ESTRATO 5 y 6, Ind y Com</c:v>
                </c:pt>
              </c:strCache>
            </c:strRef>
          </c:cat>
          <c:val>
            <c:numRef>
              <c:f>'2. CELSIA COLOMBIA Valle'!$P$15:$T$15</c:f>
              <c:numCache>
                <c:formatCode>0.00</c:formatCode>
                <c:ptCount val="5"/>
                <c:pt idx="0">
                  <c:v>351.59</c:v>
                </c:pt>
                <c:pt idx="1">
                  <c:v>439.49</c:v>
                </c:pt>
                <c:pt idx="2">
                  <c:v>747.13</c:v>
                </c:pt>
                <c:pt idx="3">
                  <c:v>878.98</c:v>
                </c:pt>
                <c:pt idx="4">
                  <c:v>1054.78</c:v>
                </c:pt>
              </c:numCache>
            </c:numRef>
          </c:val>
          <c:extLst>
            <c:ext xmlns:c16="http://schemas.microsoft.com/office/drawing/2014/chart" uri="{C3380CC4-5D6E-409C-BE32-E72D297353CC}">
              <c16:uniqueId val="{00000008-B818-4BFB-AB26-486FE9031CE2}"/>
            </c:ext>
          </c:extLst>
        </c:ser>
        <c:ser>
          <c:idx val="9"/>
          <c:order val="9"/>
          <c:tx>
            <c:strRef>
              <c:f>'2. CELSIA COLOMBIA Valle'!$M$16</c:f>
              <c:strCache>
                <c:ptCount val="1"/>
                <c:pt idx="0">
                  <c:v>Oct-23</c:v>
                </c:pt>
              </c:strCache>
            </c:strRef>
          </c:tx>
          <c:spPr>
            <a:solidFill>
              <a:schemeClr val="accent6">
                <a:shade val="62000"/>
              </a:schemeClr>
            </a:solidFill>
            <a:ln>
              <a:noFill/>
            </a:ln>
            <a:effectLst/>
          </c:spPr>
          <c:invertIfNegative val="0"/>
          <c:cat>
            <c:strRef>
              <c:f>'2. CELSIA COLOMBIA Valle'!$P$6:$T$6</c:f>
              <c:strCache>
                <c:ptCount val="5"/>
                <c:pt idx="0">
                  <c:v>ESTRATO 1</c:v>
                </c:pt>
                <c:pt idx="1">
                  <c:v>ESTRATO 2</c:v>
                </c:pt>
                <c:pt idx="2">
                  <c:v>ESTRATO 3</c:v>
                </c:pt>
                <c:pt idx="3">
                  <c:v>ESTRATO 4</c:v>
                </c:pt>
                <c:pt idx="4">
                  <c:v>ESTRATO 5 y 6, Ind y Com</c:v>
                </c:pt>
              </c:strCache>
            </c:strRef>
          </c:cat>
          <c:val>
            <c:numRef>
              <c:f>'2. CELSIA COLOMBIA Valle'!$P$16:$T$16</c:f>
              <c:numCache>
                <c:formatCode>0.00</c:formatCode>
                <c:ptCount val="5"/>
                <c:pt idx="0">
                  <c:v>359.33</c:v>
                </c:pt>
                <c:pt idx="1">
                  <c:v>449.16</c:v>
                </c:pt>
                <c:pt idx="2">
                  <c:v>763.57</c:v>
                </c:pt>
                <c:pt idx="3">
                  <c:v>898.32</c:v>
                </c:pt>
                <c:pt idx="4">
                  <c:v>1077.9839999999999</c:v>
                </c:pt>
              </c:numCache>
            </c:numRef>
          </c:val>
          <c:extLst>
            <c:ext xmlns:c16="http://schemas.microsoft.com/office/drawing/2014/chart" uri="{C3380CC4-5D6E-409C-BE32-E72D297353CC}">
              <c16:uniqueId val="{00000009-B818-4BFB-AB26-486FE9031CE2}"/>
            </c:ext>
          </c:extLst>
        </c:ser>
        <c:ser>
          <c:idx val="10"/>
          <c:order val="10"/>
          <c:tx>
            <c:strRef>
              <c:f>'2. CELSIA COLOMBIA Valle'!$M$17</c:f>
              <c:strCache>
                <c:ptCount val="1"/>
                <c:pt idx="0">
                  <c:v>Nov-23</c:v>
                </c:pt>
              </c:strCache>
            </c:strRef>
          </c:tx>
          <c:spPr>
            <a:solidFill>
              <a:schemeClr val="accent6">
                <a:shade val="51000"/>
              </a:schemeClr>
            </a:solidFill>
            <a:ln>
              <a:noFill/>
            </a:ln>
            <a:effectLst/>
          </c:spPr>
          <c:invertIfNegative val="0"/>
          <c:cat>
            <c:strRef>
              <c:f>'2. CELSIA COLOMBIA Valle'!$P$6:$T$6</c:f>
              <c:strCache>
                <c:ptCount val="5"/>
                <c:pt idx="0">
                  <c:v>ESTRATO 1</c:v>
                </c:pt>
                <c:pt idx="1">
                  <c:v>ESTRATO 2</c:v>
                </c:pt>
                <c:pt idx="2">
                  <c:v>ESTRATO 3</c:v>
                </c:pt>
                <c:pt idx="3">
                  <c:v>ESTRATO 4</c:v>
                </c:pt>
                <c:pt idx="4">
                  <c:v>ESTRATO 5 y 6, Ind y Com</c:v>
                </c:pt>
              </c:strCache>
            </c:strRef>
          </c:cat>
          <c:val>
            <c:numRef>
              <c:f>'2. CELSIA COLOMBIA Valle'!$P$17:$T$17</c:f>
              <c:numCache>
                <c:formatCode>0.00</c:formatCode>
                <c:ptCount val="5"/>
                <c:pt idx="0">
                  <c:v>367.59</c:v>
                </c:pt>
                <c:pt idx="1">
                  <c:v>459.49</c:v>
                </c:pt>
                <c:pt idx="2">
                  <c:v>781.13</c:v>
                </c:pt>
                <c:pt idx="3">
                  <c:v>918.98</c:v>
                </c:pt>
                <c:pt idx="4">
                  <c:v>1102.7760000000001</c:v>
                </c:pt>
              </c:numCache>
            </c:numRef>
          </c:val>
          <c:extLst>
            <c:ext xmlns:c16="http://schemas.microsoft.com/office/drawing/2014/chart" uri="{C3380CC4-5D6E-409C-BE32-E72D297353CC}">
              <c16:uniqueId val="{0000000A-B818-4BFB-AB26-486FE9031CE2}"/>
            </c:ext>
          </c:extLst>
        </c:ser>
        <c:ser>
          <c:idx val="11"/>
          <c:order val="11"/>
          <c:tx>
            <c:strRef>
              <c:f>'2. CELSIA COLOMBIA Valle'!$M$18</c:f>
              <c:strCache>
                <c:ptCount val="1"/>
                <c:pt idx="0">
                  <c:v>Dic-23</c:v>
                </c:pt>
              </c:strCache>
            </c:strRef>
          </c:tx>
          <c:spPr>
            <a:solidFill>
              <a:schemeClr val="accent6">
                <a:shade val="40000"/>
              </a:schemeClr>
            </a:solidFill>
            <a:ln>
              <a:noFill/>
            </a:ln>
            <a:effectLst/>
          </c:spPr>
          <c:invertIfNegative val="0"/>
          <c:cat>
            <c:strRef>
              <c:f>'2. CELSIA COLOMBIA Valle'!$P$6:$T$6</c:f>
              <c:strCache>
                <c:ptCount val="5"/>
                <c:pt idx="0">
                  <c:v>ESTRATO 1</c:v>
                </c:pt>
                <c:pt idx="1">
                  <c:v>ESTRATO 2</c:v>
                </c:pt>
                <c:pt idx="2">
                  <c:v>ESTRATO 3</c:v>
                </c:pt>
                <c:pt idx="3">
                  <c:v>ESTRATO 4</c:v>
                </c:pt>
                <c:pt idx="4">
                  <c:v>ESTRATO 5 y 6, Ind y Com</c:v>
                </c:pt>
              </c:strCache>
            </c:strRef>
          </c:cat>
          <c:val>
            <c:numRef>
              <c:f>'2. CELSIA COLOMBIA Valle'!$P$18:$T$18</c:f>
              <c:numCache>
                <c:formatCode>0.00</c:formatCode>
                <c:ptCount val="5"/>
                <c:pt idx="0">
                  <c:v>369.31</c:v>
                </c:pt>
                <c:pt idx="1">
                  <c:v>461.65</c:v>
                </c:pt>
                <c:pt idx="2">
                  <c:v>783.4</c:v>
                </c:pt>
                <c:pt idx="3">
                  <c:v>921.65</c:v>
                </c:pt>
                <c:pt idx="4">
                  <c:v>1105.98</c:v>
                </c:pt>
              </c:numCache>
            </c:numRef>
          </c:val>
          <c:extLst>
            <c:ext xmlns:c16="http://schemas.microsoft.com/office/drawing/2014/chart" uri="{C3380CC4-5D6E-409C-BE32-E72D297353CC}">
              <c16:uniqueId val="{0000000B-B818-4BFB-AB26-486FE9031CE2}"/>
            </c:ext>
          </c:extLst>
        </c:ser>
        <c:dLbls>
          <c:showLegendKey val="0"/>
          <c:showVal val="0"/>
          <c:showCatName val="0"/>
          <c:showSerName val="0"/>
          <c:showPercent val="0"/>
          <c:showBubbleSize val="0"/>
        </c:dLbls>
        <c:gapWidth val="150"/>
        <c:axId val="-1152365968"/>
        <c:axId val="-1152373040"/>
      </c:barChart>
      <c:catAx>
        <c:axId val="-1152365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52373040"/>
        <c:crosses val="autoZero"/>
        <c:auto val="1"/>
        <c:lblAlgn val="ctr"/>
        <c:lblOffset val="100"/>
        <c:noMultiLvlLbl val="0"/>
      </c:catAx>
      <c:valAx>
        <c:axId val="-1152373040"/>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52365968"/>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'2. CELSIA COLOMBIA Valle'!$J$6</c:f>
              <c:strCache>
                <c:ptCount val="1"/>
                <c:pt idx="0">
                  <c:v>CUV_119</c:v>
                </c:pt>
              </c:strCache>
            </c:strRef>
          </c:tx>
          <c:spPr>
            <a:ln w="28575" cap="rnd">
              <a:solidFill>
                <a:schemeClr val="accent1"/>
              </a:solidFill>
              <a:round/>
            </a:ln>
            <a:effectLst/>
          </c:spPr>
          <c:marker>
            <c:symbol val="none"/>
          </c:marker>
          <c:cat>
            <c:strRef>
              <c:f>'2. CELSIA COLOMBIA Valle'!$A$7:$A$18</c:f>
              <c:strCache>
                <c:ptCount val="12"/>
                <c:pt idx="0">
                  <c:v>Ene-23</c:v>
                </c:pt>
                <c:pt idx="1">
                  <c:v>Feb-23</c:v>
                </c:pt>
                <c:pt idx="2">
                  <c:v>Mar-23</c:v>
                </c:pt>
                <c:pt idx="3">
                  <c:v>Abr-23</c:v>
                </c:pt>
                <c:pt idx="4">
                  <c:v>May-23</c:v>
                </c:pt>
                <c:pt idx="5">
                  <c:v>Jun-23</c:v>
                </c:pt>
                <c:pt idx="6">
                  <c:v>Jul-23</c:v>
                </c:pt>
                <c:pt idx="7">
                  <c:v>Agos-23</c:v>
                </c:pt>
                <c:pt idx="8">
                  <c:v>Sep-23</c:v>
                </c:pt>
                <c:pt idx="9">
                  <c:v>Oct-23**</c:v>
                </c:pt>
                <c:pt idx="10">
                  <c:v>Nov-23</c:v>
                </c:pt>
                <c:pt idx="11">
                  <c:v>Dic-23</c:v>
                </c:pt>
              </c:strCache>
            </c:strRef>
          </c:cat>
          <c:val>
            <c:numRef>
              <c:f>'2. CELSIA COLOMBIA Valle'!$J$7:$J$18</c:f>
              <c:numCache>
                <c:formatCode>0.00</c:formatCode>
                <c:ptCount val="12"/>
                <c:pt idx="0">
                  <c:v>807.62</c:v>
                </c:pt>
                <c:pt idx="1">
                  <c:v>802.4</c:v>
                </c:pt>
                <c:pt idx="2">
                  <c:v>826.17</c:v>
                </c:pt>
                <c:pt idx="3">
                  <c:v>818.6</c:v>
                </c:pt>
                <c:pt idx="4">
                  <c:v>794.1</c:v>
                </c:pt>
                <c:pt idx="5">
                  <c:v>836.98</c:v>
                </c:pt>
                <c:pt idx="6">
                  <c:v>795.34</c:v>
                </c:pt>
                <c:pt idx="7">
                  <c:v>783.55</c:v>
                </c:pt>
                <c:pt idx="8">
                  <c:v>804.56</c:v>
                </c:pt>
                <c:pt idx="9">
                  <c:v>868.57</c:v>
                </c:pt>
                <c:pt idx="10">
                  <c:v>873.25</c:v>
                </c:pt>
                <c:pt idx="11">
                  <c:v>921.65</c:v>
                </c:pt>
              </c:numCache>
            </c:numRef>
          </c:val>
          <c:smooth val="0"/>
          <c:extLst>
            <c:ext xmlns:c16="http://schemas.microsoft.com/office/drawing/2014/chart" uri="{C3380CC4-5D6E-409C-BE32-E72D297353CC}">
              <c16:uniqueId val="{00000000-1825-41CE-9D33-4057C44123C8}"/>
            </c:ext>
          </c:extLst>
        </c:ser>
        <c:ser>
          <c:idx val="1"/>
          <c:order val="1"/>
          <c:tx>
            <c:strRef>
              <c:f>'2. CELSIA COLOMBIA Valle'!$K$6</c:f>
              <c:strCache>
                <c:ptCount val="1"/>
                <c:pt idx="0">
                  <c:v>CUV_Op</c:v>
                </c:pt>
              </c:strCache>
            </c:strRef>
          </c:tx>
          <c:spPr>
            <a:ln w="28575" cap="rnd">
              <a:solidFill>
                <a:schemeClr val="accent2"/>
              </a:solidFill>
              <a:prstDash val="dash"/>
              <a:round/>
            </a:ln>
            <a:effectLst/>
          </c:spPr>
          <c:marker>
            <c:symbol val="none"/>
          </c:marker>
          <c:cat>
            <c:strRef>
              <c:f>'2. CELSIA COLOMBIA Valle'!$A$7:$A$18</c:f>
              <c:strCache>
                <c:ptCount val="12"/>
                <c:pt idx="0">
                  <c:v>Ene-23</c:v>
                </c:pt>
                <c:pt idx="1">
                  <c:v>Feb-23</c:v>
                </c:pt>
                <c:pt idx="2">
                  <c:v>Mar-23</c:v>
                </c:pt>
                <c:pt idx="3">
                  <c:v>Abr-23</c:v>
                </c:pt>
                <c:pt idx="4">
                  <c:v>May-23</c:v>
                </c:pt>
                <c:pt idx="5">
                  <c:v>Jun-23</c:v>
                </c:pt>
                <c:pt idx="6">
                  <c:v>Jul-23</c:v>
                </c:pt>
                <c:pt idx="7">
                  <c:v>Agos-23</c:v>
                </c:pt>
                <c:pt idx="8">
                  <c:v>Sep-23</c:v>
                </c:pt>
                <c:pt idx="9">
                  <c:v>Oct-23**</c:v>
                </c:pt>
                <c:pt idx="10">
                  <c:v>Nov-23</c:v>
                </c:pt>
                <c:pt idx="11">
                  <c:v>Dic-23</c:v>
                </c:pt>
              </c:strCache>
            </c:strRef>
          </c:cat>
          <c:val>
            <c:numRef>
              <c:f>'2. CELSIA COLOMBIA Valle'!$K$7:$K$18</c:f>
              <c:numCache>
                <c:formatCode>0.00</c:formatCode>
                <c:ptCount val="12"/>
                <c:pt idx="0">
                  <c:v>799</c:v>
                </c:pt>
                <c:pt idx="1">
                  <c:v>815.6</c:v>
                </c:pt>
                <c:pt idx="2">
                  <c:v>831.59</c:v>
                </c:pt>
                <c:pt idx="3">
                  <c:v>842.82</c:v>
                </c:pt>
                <c:pt idx="4">
                  <c:v>851.94</c:v>
                </c:pt>
                <c:pt idx="5">
                  <c:v>858.22</c:v>
                </c:pt>
                <c:pt idx="6">
                  <c:v>863.37</c:v>
                </c:pt>
                <c:pt idx="7">
                  <c:v>870.28</c:v>
                </c:pt>
                <c:pt idx="8">
                  <c:v>878.98</c:v>
                </c:pt>
                <c:pt idx="9">
                  <c:v>898.32</c:v>
                </c:pt>
                <c:pt idx="10">
                  <c:v>918.98</c:v>
                </c:pt>
              </c:numCache>
            </c:numRef>
          </c:val>
          <c:smooth val="0"/>
          <c:extLst>
            <c:ext xmlns:c16="http://schemas.microsoft.com/office/drawing/2014/chart" uri="{C3380CC4-5D6E-409C-BE32-E72D297353CC}">
              <c16:uniqueId val="{00000001-1825-41CE-9D33-4057C44123C8}"/>
            </c:ext>
          </c:extLst>
        </c:ser>
        <c:dLbls>
          <c:showLegendKey val="0"/>
          <c:showVal val="0"/>
          <c:showCatName val="0"/>
          <c:showSerName val="0"/>
          <c:showPercent val="0"/>
          <c:showBubbleSize val="0"/>
        </c:dLbls>
        <c:smooth val="0"/>
        <c:axId val="-1152370864"/>
        <c:axId val="-1152369232"/>
      </c:lineChart>
      <c:catAx>
        <c:axId val="-1152370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52369232"/>
        <c:crosses val="autoZero"/>
        <c:auto val="1"/>
        <c:lblAlgn val="ctr"/>
        <c:lblOffset val="100"/>
        <c:noMultiLvlLbl val="0"/>
      </c:catAx>
      <c:valAx>
        <c:axId val="-1152369232"/>
        <c:scaling>
          <c:orientation val="minMax"/>
          <c:min val="5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s-CO" sz="1800" b="1"/>
                  <a:t>$/kWh</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s-CO"/>
          </a:p>
        </c:txPr>
        <c:crossAx val="-115237086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1"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25112059479596"/>
          <c:y val="3.7404178279999117E-2"/>
          <c:w val="0.82056667529066807"/>
          <c:h val="0.63010444942033494"/>
        </c:manualLayout>
      </c:layout>
      <c:areaChart>
        <c:grouping val="stacked"/>
        <c:varyColors val="0"/>
        <c:ser>
          <c:idx val="1"/>
          <c:order val="1"/>
          <c:tx>
            <c:strRef>
              <c:f>'3. CELSIA COLOMBIA Tolima'!$D$6</c:f>
              <c:strCache>
                <c:ptCount val="1"/>
                <c:pt idx="0">
                  <c:v>GM</c:v>
                </c:pt>
              </c:strCache>
            </c:strRef>
          </c:tx>
          <c:spPr>
            <a:solidFill>
              <a:srgbClr val="ED7D31"/>
            </a:solidFill>
            <a:ln w="25400">
              <a:noFill/>
            </a:ln>
          </c:spPr>
          <c:val>
            <c:numRef>
              <c:f>'3. CELSIA COLOMBIA Tolima'!$D$7:$D$18</c:f>
              <c:numCache>
                <c:formatCode>0.00</c:formatCode>
                <c:ptCount val="12"/>
                <c:pt idx="0">
                  <c:v>297.11</c:v>
                </c:pt>
                <c:pt idx="1">
                  <c:v>291.76</c:v>
                </c:pt>
                <c:pt idx="2">
                  <c:v>303.32</c:v>
                </c:pt>
                <c:pt idx="3">
                  <c:v>288.45</c:v>
                </c:pt>
                <c:pt idx="4">
                  <c:v>278</c:v>
                </c:pt>
                <c:pt idx="5">
                  <c:v>327.63</c:v>
                </c:pt>
                <c:pt idx="6">
                  <c:v>295.02</c:v>
                </c:pt>
                <c:pt idx="7">
                  <c:v>298.27</c:v>
                </c:pt>
                <c:pt idx="8">
                  <c:v>312.61</c:v>
                </c:pt>
                <c:pt idx="9">
                  <c:v>367.51</c:v>
                </c:pt>
                <c:pt idx="10">
                  <c:v>371.88</c:v>
                </c:pt>
                <c:pt idx="11">
                  <c:v>347.83</c:v>
                </c:pt>
              </c:numCache>
            </c:numRef>
          </c:val>
          <c:extLst>
            <c:ext xmlns:c16="http://schemas.microsoft.com/office/drawing/2014/chart" uri="{C3380CC4-5D6E-409C-BE32-E72D297353CC}">
              <c16:uniqueId val="{00000000-7A41-4FA3-BB93-255EA77A31F9}"/>
            </c:ext>
          </c:extLst>
        </c:ser>
        <c:ser>
          <c:idx val="2"/>
          <c:order val="2"/>
          <c:tx>
            <c:strRef>
              <c:f>'3. CELSIA COLOMBIA Tolima'!$G$6</c:f>
              <c:strCache>
                <c:ptCount val="1"/>
                <c:pt idx="0">
                  <c:v>D</c:v>
                </c:pt>
              </c:strCache>
            </c:strRef>
          </c:tx>
          <c:spPr>
            <a:solidFill>
              <a:srgbClr val="A5A5A5"/>
            </a:solidFill>
            <a:ln w="25400">
              <a:noFill/>
            </a:ln>
          </c:spPr>
          <c:val>
            <c:numRef>
              <c:f>'3. CELSIA COLOMBIA Tolima'!$G$7:$G$18</c:f>
              <c:numCache>
                <c:formatCode>0.00</c:formatCode>
                <c:ptCount val="12"/>
                <c:pt idx="0">
                  <c:v>244.9</c:v>
                </c:pt>
                <c:pt idx="1">
                  <c:v>248.76</c:v>
                </c:pt>
                <c:pt idx="2">
                  <c:v>265.99</c:v>
                </c:pt>
                <c:pt idx="3">
                  <c:v>263.18</c:v>
                </c:pt>
                <c:pt idx="4">
                  <c:v>253.4</c:v>
                </c:pt>
                <c:pt idx="5">
                  <c:v>254.33</c:v>
                </c:pt>
                <c:pt idx="6">
                  <c:v>258.27999999999997</c:v>
                </c:pt>
                <c:pt idx="7">
                  <c:v>252.14</c:v>
                </c:pt>
                <c:pt idx="8">
                  <c:v>250.01</c:v>
                </c:pt>
                <c:pt idx="9">
                  <c:v>263.05</c:v>
                </c:pt>
                <c:pt idx="10">
                  <c:v>261.68</c:v>
                </c:pt>
                <c:pt idx="11">
                  <c:v>266.43</c:v>
                </c:pt>
              </c:numCache>
            </c:numRef>
          </c:val>
          <c:extLst>
            <c:ext xmlns:c16="http://schemas.microsoft.com/office/drawing/2014/chart" uri="{C3380CC4-5D6E-409C-BE32-E72D297353CC}">
              <c16:uniqueId val="{00000001-7A41-4FA3-BB93-255EA77A31F9}"/>
            </c:ext>
          </c:extLst>
        </c:ser>
        <c:ser>
          <c:idx val="3"/>
          <c:order val="3"/>
          <c:tx>
            <c:strRef>
              <c:f>'3. CELSIA COLOMBIA Tolima'!$H$6</c:f>
              <c:strCache>
                <c:ptCount val="1"/>
                <c:pt idx="0">
                  <c:v>CV</c:v>
                </c:pt>
              </c:strCache>
            </c:strRef>
          </c:tx>
          <c:spPr>
            <a:solidFill>
              <a:srgbClr val="FFC000"/>
            </a:solidFill>
            <a:ln w="25400">
              <a:noFill/>
            </a:ln>
          </c:spPr>
          <c:val>
            <c:numRef>
              <c:f>'3. CELSIA COLOMBIA Tolima'!$H$7:$H$18</c:f>
              <c:numCache>
                <c:formatCode>0.00</c:formatCode>
                <c:ptCount val="12"/>
                <c:pt idx="0">
                  <c:v>91.74</c:v>
                </c:pt>
                <c:pt idx="1">
                  <c:v>92.97</c:v>
                </c:pt>
                <c:pt idx="2">
                  <c:v>92.07</c:v>
                </c:pt>
                <c:pt idx="3">
                  <c:v>95.51</c:v>
                </c:pt>
                <c:pt idx="4">
                  <c:v>97.76</c:v>
                </c:pt>
                <c:pt idx="5">
                  <c:v>97.26</c:v>
                </c:pt>
                <c:pt idx="6">
                  <c:v>97.47</c:v>
                </c:pt>
                <c:pt idx="7">
                  <c:v>92.74</c:v>
                </c:pt>
                <c:pt idx="8">
                  <c:v>90.96</c:v>
                </c:pt>
                <c:pt idx="9">
                  <c:v>91.9</c:v>
                </c:pt>
                <c:pt idx="10">
                  <c:v>92.87</c:v>
                </c:pt>
                <c:pt idx="11">
                  <c:v>184.57</c:v>
                </c:pt>
              </c:numCache>
            </c:numRef>
          </c:val>
          <c:extLst>
            <c:ext xmlns:c16="http://schemas.microsoft.com/office/drawing/2014/chart" uri="{C3380CC4-5D6E-409C-BE32-E72D297353CC}">
              <c16:uniqueId val="{00000002-7A41-4FA3-BB93-255EA77A31F9}"/>
            </c:ext>
          </c:extLst>
        </c:ser>
        <c:ser>
          <c:idx val="4"/>
          <c:order val="4"/>
          <c:tx>
            <c:strRef>
              <c:f>'3. CELSIA COLOMBIA Tolima'!$F$6</c:f>
              <c:strCache>
                <c:ptCount val="1"/>
                <c:pt idx="0">
                  <c:v>PR</c:v>
                </c:pt>
              </c:strCache>
            </c:strRef>
          </c:tx>
          <c:spPr>
            <a:solidFill>
              <a:srgbClr val="5B9BD5"/>
            </a:solidFill>
            <a:ln w="25400">
              <a:noFill/>
            </a:ln>
          </c:spPr>
          <c:val>
            <c:numRef>
              <c:f>'3. CELSIA COLOMBIA Tolima'!$F$7:$F$18</c:f>
              <c:numCache>
                <c:formatCode>0.00</c:formatCode>
                <c:ptCount val="12"/>
                <c:pt idx="0">
                  <c:v>89.89</c:v>
                </c:pt>
                <c:pt idx="1">
                  <c:v>88.13</c:v>
                </c:pt>
                <c:pt idx="2">
                  <c:v>91.46</c:v>
                </c:pt>
                <c:pt idx="3">
                  <c:v>83.9</c:v>
                </c:pt>
                <c:pt idx="4">
                  <c:v>80.430000000000007</c:v>
                </c:pt>
                <c:pt idx="5">
                  <c:v>90.26</c:v>
                </c:pt>
                <c:pt idx="6">
                  <c:v>82.78</c:v>
                </c:pt>
                <c:pt idx="7">
                  <c:v>85</c:v>
                </c:pt>
                <c:pt idx="8">
                  <c:v>87.26</c:v>
                </c:pt>
                <c:pt idx="9">
                  <c:v>100.35</c:v>
                </c:pt>
                <c:pt idx="10">
                  <c:v>100.13</c:v>
                </c:pt>
                <c:pt idx="11">
                  <c:v>97.36</c:v>
                </c:pt>
              </c:numCache>
            </c:numRef>
          </c:val>
          <c:extLst>
            <c:ext xmlns:c16="http://schemas.microsoft.com/office/drawing/2014/chart" uri="{C3380CC4-5D6E-409C-BE32-E72D297353CC}">
              <c16:uniqueId val="{00000003-7A41-4FA3-BB93-255EA77A31F9}"/>
            </c:ext>
          </c:extLst>
        </c:ser>
        <c:ser>
          <c:idx val="5"/>
          <c:order val="5"/>
          <c:tx>
            <c:strRef>
              <c:f>'3. CELSIA COLOMBIA Tolima'!$E$6</c:f>
              <c:strCache>
                <c:ptCount val="1"/>
                <c:pt idx="0">
                  <c:v>TM</c:v>
                </c:pt>
              </c:strCache>
            </c:strRef>
          </c:tx>
          <c:spPr>
            <a:solidFill>
              <a:srgbClr val="70AD47"/>
            </a:solidFill>
            <a:ln w="25400">
              <a:noFill/>
            </a:ln>
          </c:spPr>
          <c:val>
            <c:numRef>
              <c:f>'3. CELSIA COLOMBIA Tolima'!$E$7:$E$18</c:f>
              <c:numCache>
                <c:formatCode>0.00</c:formatCode>
                <c:ptCount val="12"/>
                <c:pt idx="0">
                  <c:v>51.97</c:v>
                </c:pt>
                <c:pt idx="1">
                  <c:v>48.71</c:v>
                </c:pt>
                <c:pt idx="2">
                  <c:v>52.37</c:v>
                </c:pt>
                <c:pt idx="3">
                  <c:v>53.52</c:v>
                </c:pt>
                <c:pt idx="4">
                  <c:v>48.53</c:v>
                </c:pt>
                <c:pt idx="5">
                  <c:v>50.7</c:v>
                </c:pt>
                <c:pt idx="6">
                  <c:v>40.869999999999997</c:v>
                </c:pt>
                <c:pt idx="7">
                  <c:v>46.96</c:v>
                </c:pt>
                <c:pt idx="8">
                  <c:v>47.02</c:v>
                </c:pt>
                <c:pt idx="9">
                  <c:v>48.6</c:v>
                </c:pt>
                <c:pt idx="10">
                  <c:v>46.25</c:v>
                </c:pt>
                <c:pt idx="11">
                  <c:v>51.24</c:v>
                </c:pt>
              </c:numCache>
            </c:numRef>
          </c:val>
          <c:extLst>
            <c:ext xmlns:c16="http://schemas.microsoft.com/office/drawing/2014/chart" uri="{C3380CC4-5D6E-409C-BE32-E72D297353CC}">
              <c16:uniqueId val="{00000004-7A41-4FA3-BB93-255EA77A31F9}"/>
            </c:ext>
          </c:extLst>
        </c:ser>
        <c:ser>
          <c:idx val="6"/>
          <c:order val="6"/>
          <c:tx>
            <c:strRef>
              <c:f>'3. CELSIA COLOMBIA Tolima'!$I$6</c:f>
              <c:strCache>
                <c:ptCount val="1"/>
                <c:pt idx="0">
                  <c:v>RM</c:v>
                </c:pt>
              </c:strCache>
            </c:strRef>
          </c:tx>
          <c:spPr>
            <a:solidFill>
              <a:schemeClr val="accent1">
                <a:lumMod val="40000"/>
                <a:lumOff val="60000"/>
              </a:schemeClr>
            </a:solidFill>
            <a:ln>
              <a:noFill/>
            </a:ln>
            <a:effectLst/>
          </c:spPr>
          <c:val>
            <c:numRef>
              <c:f>'3. CELSIA COLOMBIA Tolima'!$I$7:$I$18</c:f>
              <c:numCache>
                <c:formatCode>0.00</c:formatCode>
                <c:ptCount val="12"/>
                <c:pt idx="0">
                  <c:v>19.93</c:v>
                </c:pt>
                <c:pt idx="1">
                  <c:v>19</c:v>
                </c:pt>
                <c:pt idx="2">
                  <c:v>16.46</c:v>
                </c:pt>
                <c:pt idx="3">
                  <c:v>34.83</c:v>
                </c:pt>
                <c:pt idx="4">
                  <c:v>34.92</c:v>
                </c:pt>
                <c:pt idx="5">
                  <c:v>16.22</c:v>
                </c:pt>
                <c:pt idx="6">
                  <c:v>21.42</c:v>
                </c:pt>
                <c:pt idx="7">
                  <c:v>12.27</c:v>
                </c:pt>
                <c:pt idx="8">
                  <c:v>16.48</c:v>
                </c:pt>
                <c:pt idx="9">
                  <c:v>-1.96</c:v>
                </c:pt>
                <c:pt idx="10">
                  <c:v>1.94</c:v>
                </c:pt>
                <c:pt idx="11">
                  <c:v>20.100000000000001</c:v>
                </c:pt>
              </c:numCache>
            </c:numRef>
          </c:val>
          <c:extLst>
            <c:ext xmlns:c16="http://schemas.microsoft.com/office/drawing/2014/chart" uri="{C3380CC4-5D6E-409C-BE32-E72D297353CC}">
              <c16:uniqueId val="{00000005-7A41-4FA3-BB93-255EA77A31F9}"/>
            </c:ext>
          </c:extLst>
        </c:ser>
        <c:dLbls>
          <c:showLegendKey val="0"/>
          <c:showVal val="0"/>
          <c:showCatName val="0"/>
          <c:showSerName val="0"/>
          <c:showPercent val="0"/>
          <c:showBubbleSize val="0"/>
        </c:dLbls>
        <c:axId val="-1152366512"/>
        <c:axId val="-1152367056"/>
      </c:areaChart>
      <c:lineChart>
        <c:grouping val="standard"/>
        <c:varyColors val="0"/>
        <c:ser>
          <c:idx val="0"/>
          <c:order val="0"/>
          <c:tx>
            <c:strRef>
              <c:f>'3. CELSIA COLOMBIA Tolima'!$J$6</c:f>
              <c:strCache>
                <c:ptCount val="1"/>
                <c:pt idx="0">
                  <c:v>CUV_119</c:v>
                </c:pt>
              </c:strCache>
            </c:strRef>
          </c:tx>
          <c:spPr>
            <a:ln w="38100" cap="rnd">
              <a:solidFill>
                <a:sysClr val="windowText" lastClr="000000"/>
              </a:solidFill>
              <a:round/>
            </a:ln>
            <a:effectLst/>
          </c:spPr>
          <c:marker>
            <c:symbol val="none"/>
          </c:marker>
          <c:cat>
            <c:strRef>
              <c:f>'3. CELSIA COLOMBIA Tolima'!$A$7:$A$18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'3. CELSIA COLOMBIA Tolima'!$J$7:$J$18</c:f>
              <c:numCache>
                <c:formatCode>0.00</c:formatCode>
                <c:ptCount val="12"/>
                <c:pt idx="0">
                  <c:v>795.54</c:v>
                </c:pt>
                <c:pt idx="1">
                  <c:v>789.33</c:v>
                </c:pt>
                <c:pt idx="2">
                  <c:v>821.67</c:v>
                </c:pt>
                <c:pt idx="3">
                  <c:v>819.6</c:v>
                </c:pt>
                <c:pt idx="4">
                  <c:v>793.04</c:v>
                </c:pt>
                <c:pt idx="5">
                  <c:v>836.4</c:v>
                </c:pt>
                <c:pt idx="6">
                  <c:v>795.84</c:v>
                </c:pt>
                <c:pt idx="7">
                  <c:v>787.38</c:v>
                </c:pt>
                <c:pt idx="8">
                  <c:v>804.34</c:v>
                </c:pt>
                <c:pt idx="9">
                  <c:v>869.45</c:v>
                </c:pt>
                <c:pt idx="10">
                  <c:v>874.75</c:v>
                </c:pt>
                <c:pt idx="11">
                  <c:v>967.53</c:v>
                </c:pt>
              </c:numCache>
            </c:numRef>
          </c:val>
          <c:smooth val="0"/>
          <c:extLst>
            <c:ext xmlns:c16="http://schemas.microsoft.com/office/drawing/2014/chart" uri="{C3380CC4-5D6E-409C-BE32-E72D297353CC}">
              <c16:uniqueId val="{00000006-7A41-4FA3-BB93-255EA77A31F9}"/>
            </c:ext>
          </c:extLst>
        </c:ser>
        <c:dLbls>
          <c:showLegendKey val="0"/>
          <c:showVal val="0"/>
          <c:showCatName val="0"/>
          <c:showSerName val="0"/>
          <c:showPercent val="0"/>
          <c:showBubbleSize val="0"/>
        </c:dLbls>
        <c:marker val="1"/>
        <c:smooth val="0"/>
        <c:axId val="-1152366512"/>
        <c:axId val="-1152367056"/>
      </c:lineChart>
      <c:catAx>
        <c:axId val="-11523665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400" b="1" i="0" u="none" strike="noStrike" baseline="0">
                <a:solidFill>
                  <a:srgbClr val="333333"/>
                </a:solidFill>
                <a:latin typeface="Calibri"/>
                <a:ea typeface="Calibri"/>
                <a:cs typeface="Calibri"/>
              </a:defRPr>
            </a:pPr>
            <a:endParaRPr lang="es-CO"/>
          </a:p>
        </c:txPr>
        <c:crossAx val="-1152367056"/>
        <c:crosses val="autoZero"/>
        <c:auto val="1"/>
        <c:lblAlgn val="ctr"/>
        <c:lblOffset val="100"/>
        <c:noMultiLvlLbl val="0"/>
      </c:catAx>
      <c:valAx>
        <c:axId val="-1152367056"/>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152366512"/>
        <c:crosses val="autoZero"/>
        <c:crossBetween val="between"/>
      </c:valAx>
      <c:spPr>
        <a:noFill/>
        <a:ln w="25400">
          <a:noFill/>
        </a:ln>
      </c:spPr>
    </c:plotArea>
    <c:legend>
      <c:legendPos val="b"/>
      <c:overlay val="0"/>
      <c:spPr>
        <a:noFill/>
        <a:ln w="25400">
          <a:noFill/>
        </a:ln>
      </c:spPr>
      <c:txPr>
        <a:bodyPr/>
        <a:lstStyle/>
        <a:p>
          <a:pPr>
            <a:defRPr sz="1655"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oddHeader>&amp;C&amp;12Información tarifaria del servicio público de energía 
para el comercializador integrado al operador de red</c:oddHeader>
    </c:headerFooter>
    <c:pageMargins b="0.75" l="0.7" r="0.7" t="0.75" header="0.3" footer="0.3"/>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tx>
            <c:strRef>
              <c:f>'3. CELSIA COLOMBIA Tolima'!$N$7</c:f>
              <c:strCache>
                <c:ptCount val="1"/>
                <c:pt idx="0">
                  <c:v>Ene-23</c:v>
                </c:pt>
              </c:strCache>
            </c:strRef>
          </c:tx>
          <c:spPr>
            <a:solidFill>
              <a:schemeClr val="accent6">
                <a:tint val="41000"/>
              </a:schemeClr>
            </a:solidFill>
            <a:ln>
              <a:noFill/>
            </a:ln>
            <a:effectLst/>
          </c:spPr>
          <c:invertIfNegative val="0"/>
          <c:cat>
            <c:strRef>
              <c:f>'3. CELSIA COLOMBIA Tolima'!$Q$6:$U$6</c:f>
              <c:strCache>
                <c:ptCount val="5"/>
                <c:pt idx="0">
                  <c:v>ESTRATO 1</c:v>
                </c:pt>
                <c:pt idx="1">
                  <c:v>ESTRATO 2</c:v>
                </c:pt>
                <c:pt idx="2">
                  <c:v>ESTRATO 3</c:v>
                </c:pt>
                <c:pt idx="3">
                  <c:v>ESTRATO 4</c:v>
                </c:pt>
                <c:pt idx="4">
                  <c:v>ESTRATO 5 y 6, Ind y Com</c:v>
                </c:pt>
              </c:strCache>
            </c:strRef>
          </c:cat>
          <c:val>
            <c:numRef>
              <c:f>'3. CELSIA COLOMBIA Tolima'!$Q$7:$U$7</c:f>
              <c:numCache>
                <c:formatCode>0.00</c:formatCode>
                <c:ptCount val="5"/>
                <c:pt idx="0">
                  <c:v>311.97000000000003</c:v>
                </c:pt>
                <c:pt idx="1">
                  <c:v>389.97</c:v>
                </c:pt>
                <c:pt idx="2">
                  <c:v>662.94</c:v>
                </c:pt>
                <c:pt idx="3">
                  <c:v>779.93</c:v>
                </c:pt>
                <c:pt idx="4">
                  <c:v>935.91599999999994</c:v>
                </c:pt>
              </c:numCache>
            </c:numRef>
          </c:val>
          <c:extLst>
            <c:ext xmlns:c16="http://schemas.microsoft.com/office/drawing/2014/chart" uri="{C3380CC4-5D6E-409C-BE32-E72D297353CC}">
              <c16:uniqueId val="{00000000-947C-492F-8346-60FAE74E1767}"/>
            </c:ext>
          </c:extLst>
        </c:ser>
        <c:ser>
          <c:idx val="1"/>
          <c:order val="1"/>
          <c:tx>
            <c:strRef>
              <c:f>'3. CELSIA COLOMBIA Tolima'!$N$8</c:f>
              <c:strCache>
                <c:ptCount val="1"/>
                <c:pt idx="0">
                  <c:v>Feb-23</c:v>
                </c:pt>
              </c:strCache>
            </c:strRef>
          </c:tx>
          <c:spPr>
            <a:solidFill>
              <a:schemeClr val="accent6">
                <a:tint val="52000"/>
              </a:schemeClr>
            </a:solidFill>
            <a:ln>
              <a:noFill/>
            </a:ln>
            <a:effectLst/>
          </c:spPr>
          <c:invertIfNegative val="0"/>
          <c:cat>
            <c:strRef>
              <c:f>'3. CELSIA COLOMBIA Tolima'!$Q$6:$U$6</c:f>
              <c:strCache>
                <c:ptCount val="5"/>
                <c:pt idx="0">
                  <c:v>ESTRATO 1</c:v>
                </c:pt>
                <c:pt idx="1">
                  <c:v>ESTRATO 2</c:v>
                </c:pt>
                <c:pt idx="2">
                  <c:v>ESTRATO 3</c:v>
                </c:pt>
                <c:pt idx="3">
                  <c:v>ESTRATO 4</c:v>
                </c:pt>
                <c:pt idx="4">
                  <c:v>ESTRATO 5 y 6, Ind y Com</c:v>
                </c:pt>
              </c:strCache>
            </c:strRef>
          </c:cat>
          <c:val>
            <c:numRef>
              <c:f>'3. CELSIA COLOMBIA Tolima'!$Q$8:$U$8</c:f>
              <c:numCache>
                <c:formatCode>0.00</c:formatCode>
                <c:ptCount val="5"/>
                <c:pt idx="0">
                  <c:v>318.45</c:v>
                </c:pt>
                <c:pt idx="1">
                  <c:v>398.07</c:v>
                </c:pt>
                <c:pt idx="2">
                  <c:v>676.71</c:v>
                </c:pt>
                <c:pt idx="3">
                  <c:v>796.13</c:v>
                </c:pt>
                <c:pt idx="4">
                  <c:v>955.35599999999999</c:v>
                </c:pt>
              </c:numCache>
            </c:numRef>
          </c:val>
          <c:extLst>
            <c:ext xmlns:c16="http://schemas.microsoft.com/office/drawing/2014/chart" uri="{C3380CC4-5D6E-409C-BE32-E72D297353CC}">
              <c16:uniqueId val="{00000001-947C-492F-8346-60FAE74E1767}"/>
            </c:ext>
          </c:extLst>
        </c:ser>
        <c:ser>
          <c:idx val="2"/>
          <c:order val="2"/>
          <c:tx>
            <c:strRef>
              <c:f>'3. CELSIA COLOMBIA Tolima'!$N$9</c:f>
              <c:strCache>
                <c:ptCount val="1"/>
                <c:pt idx="0">
                  <c:v>Mar-23</c:v>
                </c:pt>
              </c:strCache>
            </c:strRef>
          </c:tx>
          <c:spPr>
            <a:solidFill>
              <a:schemeClr val="accent6">
                <a:tint val="63000"/>
              </a:schemeClr>
            </a:solidFill>
            <a:ln>
              <a:noFill/>
            </a:ln>
            <a:effectLst/>
          </c:spPr>
          <c:invertIfNegative val="0"/>
          <c:cat>
            <c:strRef>
              <c:f>'3. CELSIA COLOMBIA Tolima'!$Q$6:$U$6</c:f>
              <c:strCache>
                <c:ptCount val="5"/>
                <c:pt idx="0">
                  <c:v>ESTRATO 1</c:v>
                </c:pt>
                <c:pt idx="1">
                  <c:v>ESTRATO 2</c:v>
                </c:pt>
                <c:pt idx="2">
                  <c:v>ESTRATO 3</c:v>
                </c:pt>
                <c:pt idx="3">
                  <c:v>ESTRATO 4</c:v>
                </c:pt>
                <c:pt idx="4">
                  <c:v>ESTRATO 5 y 6, Ind y Com</c:v>
                </c:pt>
              </c:strCache>
            </c:strRef>
          </c:cat>
          <c:val>
            <c:numRef>
              <c:f>'3. CELSIA COLOMBIA Tolima'!$Q$9:$U$9</c:f>
              <c:numCache>
                <c:formatCode>0.00</c:formatCode>
                <c:ptCount val="5"/>
                <c:pt idx="0">
                  <c:v>324.7</c:v>
                </c:pt>
                <c:pt idx="1">
                  <c:v>405.87</c:v>
                </c:pt>
                <c:pt idx="2">
                  <c:v>689.98</c:v>
                </c:pt>
                <c:pt idx="3">
                  <c:v>811.74</c:v>
                </c:pt>
                <c:pt idx="4">
                  <c:v>974.08799999999997</c:v>
                </c:pt>
              </c:numCache>
            </c:numRef>
          </c:val>
          <c:extLst>
            <c:ext xmlns:c16="http://schemas.microsoft.com/office/drawing/2014/chart" uri="{C3380CC4-5D6E-409C-BE32-E72D297353CC}">
              <c16:uniqueId val="{00000002-947C-492F-8346-60FAE74E1767}"/>
            </c:ext>
          </c:extLst>
        </c:ser>
        <c:ser>
          <c:idx val="3"/>
          <c:order val="3"/>
          <c:tx>
            <c:strRef>
              <c:f>'3. CELSIA COLOMBIA Tolima'!$N$10</c:f>
              <c:strCache>
                <c:ptCount val="1"/>
                <c:pt idx="0">
                  <c:v>Abr-23</c:v>
                </c:pt>
              </c:strCache>
            </c:strRef>
          </c:tx>
          <c:spPr>
            <a:solidFill>
              <a:schemeClr val="accent6">
                <a:tint val="74000"/>
              </a:schemeClr>
            </a:solidFill>
            <a:ln>
              <a:noFill/>
            </a:ln>
            <a:effectLst/>
          </c:spPr>
          <c:invertIfNegative val="0"/>
          <c:cat>
            <c:strRef>
              <c:f>'3. CELSIA COLOMBIA Tolima'!$Q$6:$U$6</c:f>
              <c:strCache>
                <c:ptCount val="5"/>
                <c:pt idx="0">
                  <c:v>ESTRATO 1</c:v>
                </c:pt>
                <c:pt idx="1">
                  <c:v>ESTRATO 2</c:v>
                </c:pt>
                <c:pt idx="2">
                  <c:v>ESTRATO 3</c:v>
                </c:pt>
                <c:pt idx="3">
                  <c:v>ESTRATO 4</c:v>
                </c:pt>
                <c:pt idx="4">
                  <c:v>ESTRATO 5 y 6, Ind y Com</c:v>
                </c:pt>
              </c:strCache>
            </c:strRef>
          </c:cat>
          <c:val>
            <c:numRef>
              <c:f>'3. CELSIA COLOMBIA Tolima'!$Q$10:$U$10</c:f>
              <c:numCache>
                <c:formatCode>0.00</c:formatCode>
                <c:ptCount val="5"/>
                <c:pt idx="0">
                  <c:v>329.08</c:v>
                </c:pt>
                <c:pt idx="1">
                  <c:v>411.35</c:v>
                </c:pt>
                <c:pt idx="2">
                  <c:v>699.29</c:v>
                </c:pt>
                <c:pt idx="3">
                  <c:v>822.7</c:v>
                </c:pt>
                <c:pt idx="4">
                  <c:v>987.24</c:v>
                </c:pt>
              </c:numCache>
            </c:numRef>
          </c:val>
          <c:extLst>
            <c:ext xmlns:c16="http://schemas.microsoft.com/office/drawing/2014/chart" uri="{C3380CC4-5D6E-409C-BE32-E72D297353CC}">
              <c16:uniqueId val="{00000003-947C-492F-8346-60FAE74E1767}"/>
            </c:ext>
          </c:extLst>
        </c:ser>
        <c:ser>
          <c:idx val="4"/>
          <c:order val="4"/>
          <c:tx>
            <c:strRef>
              <c:f>'3. CELSIA COLOMBIA Tolima'!$N$11</c:f>
              <c:strCache>
                <c:ptCount val="1"/>
                <c:pt idx="0">
                  <c:v>May-23</c:v>
                </c:pt>
              </c:strCache>
            </c:strRef>
          </c:tx>
          <c:spPr>
            <a:solidFill>
              <a:schemeClr val="accent6">
                <a:tint val="84000"/>
              </a:schemeClr>
            </a:solidFill>
            <a:ln>
              <a:noFill/>
            </a:ln>
            <a:effectLst/>
          </c:spPr>
          <c:invertIfNegative val="0"/>
          <c:cat>
            <c:strRef>
              <c:f>'3. CELSIA COLOMBIA Tolima'!$Q$6:$U$6</c:f>
              <c:strCache>
                <c:ptCount val="5"/>
                <c:pt idx="0">
                  <c:v>ESTRATO 1</c:v>
                </c:pt>
                <c:pt idx="1">
                  <c:v>ESTRATO 2</c:v>
                </c:pt>
                <c:pt idx="2">
                  <c:v>ESTRATO 3</c:v>
                </c:pt>
                <c:pt idx="3">
                  <c:v>ESTRATO 4</c:v>
                </c:pt>
                <c:pt idx="4">
                  <c:v>ESTRATO 5 y 6, Ind y Com</c:v>
                </c:pt>
              </c:strCache>
            </c:strRef>
          </c:cat>
          <c:val>
            <c:numRef>
              <c:f>'3. CELSIA COLOMBIA Tolima'!$Q$11:$U$11</c:f>
              <c:numCache>
                <c:formatCode>0.00</c:formatCode>
                <c:ptCount val="5"/>
                <c:pt idx="0">
                  <c:v>332.64</c:v>
                </c:pt>
                <c:pt idx="1">
                  <c:v>415.8</c:v>
                </c:pt>
                <c:pt idx="2">
                  <c:v>706.86</c:v>
                </c:pt>
                <c:pt idx="3">
                  <c:v>831.6</c:v>
                </c:pt>
                <c:pt idx="4">
                  <c:v>997.92</c:v>
                </c:pt>
              </c:numCache>
            </c:numRef>
          </c:val>
          <c:extLst>
            <c:ext xmlns:c16="http://schemas.microsoft.com/office/drawing/2014/chart" uri="{C3380CC4-5D6E-409C-BE32-E72D297353CC}">
              <c16:uniqueId val="{00000004-947C-492F-8346-60FAE74E1767}"/>
            </c:ext>
          </c:extLst>
        </c:ser>
        <c:ser>
          <c:idx val="5"/>
          <c:order val="5"/>
          <c:tx>
            <c:strRef>
              <c:f>'3. CELSIA COLOMBIA Tolima'!$N$12</c:f>
              <c:strCache>
                <c:ptCount val="1"/>
                <c:pt idx="0">
                  <c:v>Jun-23</c:v>
                </c:pt>
              </c:strCache>
            </c:strRef>
          </c:tx>
          <c:spPr>
            <a:solidFill>
              <a:schemeClr val="accent6">
                <a:tint val="95000"/>
              </a:schemeClr>
            </a:solidFill>
            <a:ln>
              <a:noFill/>
            </a:ln>
            <a:effectLst/>
          </c:spPr>
          <c:invertIfNegative val="0"/>
          <c:cat>
            <c:strRef>
              <c:f>'3. CELSIA COLOMBIA Tolima'!$Q$6:$U$6</c:f>
              <c:strCache>
                <c:ptCount val="5"/>
                <c:pt idx="0">
                  <c:v>ESTRATO 1</c:v>
                </c:pt>
                <c:pt idx="1">
                  <c:v>ESTRATO 2</c:v>
                </c:pt>
                <c:pt idx="2">
                  <c:v>ESTRATO 3</c:v>
                </c:pt>
                <c:pt idx="3">
                  <c:v>ESTRATO 4</c:v>
                </c:pt>
                <c:pt idx="4">
                  <c:v>ESTRATO 5 y 6, Ind y Com</c:v>
                </c:pt>
              </c:strCache>
            </c:strRef>
          </c:cat>
          <c:val>
            <c:numRef>
              <c:f>'3. CELSIA COLOMBIA Tolima'!$Q$12:$U$12</c:f>
              <c:numCache>
                <c:formatCode>0.00</c:formatCode>
                <c:ptCount val="5"/>
                <c:pt idx="0">
                  <c:v>335.09</c:v>
                </c:pt>
                <c:pt idx="1">
                  <c:v>418.86</c:v>
                </c:pt>
                <c:pt idx="2">
                  <c:v>712.07</c:v>
                </c:pt>
                <c:pt idx="3">
                  <c:v>837.73</c:v>
                </c:pt>
                <c:pt idx="4">
                  <c:v>1005.28</c:v>
                </c:pt>
              </c:numCache>
            </c:numRef>
          </c:val>
          <c:extLst>
            <c:ext xmlns:c16="http://schemas.microsoft.com/office/drawing/2014/chart" uri="{C3380CC4-5D6E-409C-BE32-E72D297353CC}">
              <c16:uniqueId val="{00000005-947C-492F-8346-60FAE74E1767}"/>
            </c:ext>
          </c:extLst>
        </c:ser>
        <c:ser>
          <c:idx val="6"/>
          <c:order val="6"/>
          <c:tx>
            <c:strRef>
              <c:f>'3. CELSIA COLOMBIA Tolima'!$N$13</c:f>
              <c:strCache>
                <c:ptCount val="1"/>
                <c:pt idx="0">
                  <c:v>Jul-23</c:v>
                </c:pt>
              </c:strCache>
            </c:strRef>
          </c:tx>
          <c:spPr>
            <a:solidFill>
              <a:schemeClr val="accent6">
                <a:shade val="94000"/>
              </a:schemeClr>
            </a:solidFill>
            <a:ln>
              <a:noFill/>
            </a:ln>
            <a:effectLst/>
          </c:spPr>
          <c:invertIfNegative val="0"/>
          <c:cat>
            <c:strRef>
              <c:f>'3. CELSIA COLOMBIA Tolima'!$Q$6:$U$6</c:f>
              <c:strCache>
                <c:ptCount val="5"/>
                <c:pt idx="0">
                  <c:v>ESTRATO 1</c:v>
                </c:pt>
                <c:pt idx="1">
                  <c:v>ESTRATO 2</c:v>
                </c:pt>
                <c:pt idx="2">
                  <c:v>ESTRATO 3</c:v>
                </c:pt>
                <c:pt idx="3">
                  <c:v>ESTRATO 4</c:v>
                </c:pt>
                <c:pt idx="4">
                  <c:v>ESTRATO 5 y 6, Ind y Com</c:v>
                </c:pt>
              </c:strCache>
            </c:strRef>
          </c:cat>
          <c:val>
            <c:numRef>
              <c:f>'3. CELSIA COLOMBIA Tolima'!$Q$13:$U$13</c:f>
              <c:numCache>
                <c:formatCode>0.00</c:formatCode>
                <c:ptCount val="5"/>
                <c:pt idx="0">
                  <c:v>337.1</c:v>
                </c:pt>
                <c:pt idx="1">
                  <c:v>421.38</c:v>
                </c:pt>
                <c:pt idx="2">
                  <c:v>716.35</c:v>
                </c:pt>
                <c:pt idx="3">
                  <c:v>842.76</c:v>
                </c:pt>
                <c:pt idx="4">
                  <c:v>1011.3119999999999</c:v>
                </c:pt>
              </c:numCache>
            </c:numRef>
          </c:val>
          <c:extLst>
            <c:ext xmlns:c16="http://schemas.microsoft.com/office/drawing/2014/chart" uri="{C3380CC4-5D6E-409C-BE32-E72D297353CC}">
              <c16:uniqueId val="{00000006-947C-492F-8346-60FAE74E1767}"/>
            </c:ext>
          </c:extLst>
        </c:ser>
        <c:ser>
          <c:idx val="7"/>
          <c:order val="7"/>
          <c:tx>
            <c:strRef>
              <c:f>'3. CELSIA COLOMBIA Tolima'!$N$14</c:f>
              <c:strCache>
                <c:ptCount val="1"/>
                <c:pt idx="0">
                  <c:v>Ago-23</c:v>
                </c:pt>
              </c:strCache>
            </c:strRef>
          </c:tx>
          <c:spPr>
            <a:solidFill>
              <a:schemeClr val="accent6">
                <a:shade val="83000"/>
              </a:schemeClr>
            </a:solidFill>
            <a:ln>
              <a:noFill/>
            </a:ln>
            <a:effectLst/>
          </c:spPr>
          <c:invertIfNegative val="0"/>
          <c:cat>
            <c:strRef>
              <c:f>'3. CELSIA COLOMBIA Tolima'!$Q$6:$U$6</c:f>
              <c:strCache>
                <c:ptCount val="5"/>
                <c:pt idx="0">
                  <c:v>ESTRATO 1</c:v>
                </c:pt>
                <c:pt idx="1">
                  <c:v>ESTRATO 2</c:v>
                </c:pt>
                <c:pt idx="2">
                  <c:v>ESTRATO 3</c:v>
                </c:pt>
                <c:pt idx="3">
                  <c:v>ESTRATO 4</c:v>
                </c:pt>
                <c:pt idx="4">
                  <c:v>ESTRATO 5 y 6, Ind y Com</c:v>
                </c:pt>
              </c:strCache>
            </c:strRef>
          </c:cat>
          <c:val>
            <c:numRef>
              <c:f>'3. CELSIA COLOMBIA Tolima'!$Q$14:$U$14</c:f>
              <c:numCache>
                <c:formatCode>0.00</c:formatCode>
                <c:ptCount val="5"/>
                <c:pt idx="0">
                  <c:v>339.8</c:v>
                </c:pt>
                <c:pt idx="1">
                  <c:v>424.76</c:v>
                </c:pt>
                <c:pt idx="2">
                  <c:v>722.08</c:v>
                </c:pt>
                <c:pt idx="3">
                  <c:v>849.51</c:v>
                </c:pt>
                <c:pt idx="4">
                  <c:v>1019.4119999999999</c:v>
                </c:pt>
              </c:numCache>
            </c:numRef>
          </c:val>
          <c:extLst>
            <c:ext xmlns:c16="http://schemas.microsoft.com/office/drawing/2014/chart" uri="{C3380CC4-5D6E-409C-BE32-E72D297353CC}">
              <c16:uniqueId val="{00000007-947C-492F-8346-60FAE74E1767}"/>
            </c:ext>
          </c:extLst>
        </c:ser>
        <c:ser>
          <c:idx val="8"/>
          <c:order val="8"/>
          <c:tx>
            <c:strRef>
              <c:f>'3. CELSIA COLOMBIA Tolima'!$N$15</c:f>
              <c:strCache>
                <c:ptCount val="1"/>
                <c:pt idx="0">
                  <c:v>Sep-23</c:v>
                </c:pt>
              </c:strCache>
            </c:strRef>
          </c:tx>
          <c:spPr>
            <a:solidFill>
              <a:schemeClr val="accent6">
                <a:shade val="73000"/>
              </a:schemeClr>
            </a:solidFill>
            <a:ln>
              <a:noFill/>
            </a:ln>
            <a:effectLst/>
          </c:spPr>
          <c:invertIfNegative val="0"/>
          <c:cat>
            <c:strRef>
              <c:f>'3. CELSIA COLOMBIA Tolima'!$Q$6:$U$6</c:f>
              <c:strCache>
                <c:ptCount val="5"/>
                <c:pt idx="0">
                  <c:v>ESTRATO 1</c:v>
                </c:pt>
                <c:pt idx="1">
                  <c:v>ESTRATO 2</c:v>
                </c:pt>
                <c:pt idx="2">
                  <c:v>ESTRATO 3</c:v>
                </c:pt>
                <c:pt idx="3">
                  <c:v>ESTRATO 4</c:v>
                </c:pt>
                <c:pt idx="4">
                  <c:v>ESTRATO 5 y 6, Ind y Com</c:v>
                </c:pt>
              </c:strCache>
            </c:strRef>
          </c:cat>
          <c:val>
            <c:numRef>
              <c:f>'3. CELSIA COLOMBIA Tolima'!$Q$15:$U$15</c:f>
              <c:numCache>
                <c:formatCode>0.00</c:formatCode>
                <c:ptCount val="5"/>
                <c:pt idx="0">
                  <c:v>343.2</c:v>
                </c:pt>
                <c:pt idx="1">
                  <c:v>429</c:v>
                </c:pt>
                <c:pt idx="2">
                  <c:v>729.3</c:v>
                </c:pt>
                <c:pt idx="3">
                  <c:v>858</c:v>
                </c:pt>
                <c:pt idx="4">
                  <c:v>1029.5999999999999</c:v>
                </c:pt>
              </c:numCache>
            </c:numRef>
          </c:val>
          <c:extLst>
            <c:ext xmlns:c16="http://schemas.microsoft.com/office/drawing/2014/chart" uri="{C3380CC4-5D6E-409C-BE32-E72D297353CC}">
              <c16:uniqueId val="{00000008-947C-492F-8346-60FAE74E1767}"/>
            </c:ext>
          </c:extLst>
        </c:ser>
        <c:ser>
          <c:idx val="9"/>
          <c:order val="9"/>
          <c:tx>
            <c:strRef>
              <c:f>'3. CELSIA COLOMBIA Tolima'!$N$16</c:f>
              <c:strCache>
                <c:ptCount val="1"/>
                <c:pt idx="0">
                  <c:v>Oct-23</c:v>
                </c:pt>
              </c:strCache>
            </c:strRef>
          </c:tx>
          <c:spPr>
            <a:solidFill>
              <a:schemeClr val="accent6">
                <a:shade val="62000"/>
              </a:schemeClr>
            </a:solidFill>
            <a:ln>
              <a:noFill/>
            </a:ln>
            <a:effectLst/>
          </c:spPr>
          <c:invertIfNegative val="0"/>
          <c:cat>
            <c:strRef>
              <c:f>'3. CELSIA COLOMBIA Tolima'!$Q$6:$U$6</c:f>
              <c:strCache>
                <c:ptCount val="5"/>
                <c:pt idx="0">
                  <c:v>ESTRATO 1</c:v>
                </c:pt>
                <c:pt idx="1">
                  <c:v>ESTRATO 2</c:v>
                </c:pt>
                <c:pt idx="2">
                  <c:v>ESTRATO 3</c:v>
                </c:pt>
                <c:pt idx="3">
                  <c:v>ESTRATO 4</c:v>
                </c:pt>
                <c:pt idx="4">
                  <c:v>ESTRATO 5 y 6, Ind y Com</c:v>
                </c:pt>
              </c:strCache>
            </c:strRef>
          </c:cat>
          <c:val>
            <c:numRef>
              <c:f>'3. CELSIA COLOMBIA Tolima'!$Q$16:$U$16</c:f>
              <c:numCache>
                <c:formatCode>0.00</c:formatCode>
                <c:ptCount val="5"/>
                <c:pt idx="0">
                  <c:v>359.67</c:v>
                </c:pt>
                <c:pt idx="1">
                  <c:v>449.59</c:v>
                </c:pt>
                <c:pt idx="2">
                  <c:v>764.3</c:v>
                </c:pt>
                <c:pt idx="3">
                  <c:v>899.18</c:v>
                </c:pt>
                <c:pt idx="4">
                  <c:v>1079.0159999999998</c:v>
                </c:pt>
              </c:numCache>
            </c:numRef>
          </c:val>
          <c:extLst>
            <c:ext xmlns:c16="http://schemas.microsoft.com/office/drawing/2014/chart" uri="{C3380CC4-5D6E-409C-BE32-E72D297353CC}">
              <c16:uniqueId val="{00000009-947C-492F-8346-60FAE74E1767}"/>
            </c:ext>
          </c:extLst>
        </c:ser>
        <c:ser>
          <c:idx val="10"/>
          <c:order val="10"/>
          <c:tx>
            <c:strRef>
              <c:f>'3. CELSIA COLOMBIA Tolima'!$N$17</c:f>
              <c:strCache>
                <c:ptCount val="1"/>
                <c:pt idx="0">
                  <c:v>Nov-23</c:v>
                </c:pt>
              </c:strCache>
            </c:strRef>
          </c:tx>
          <c:spPr>
            <a:solidFill>
              <a:schemeClr val="accent6">
                <a:shade val="51000"/>
              </a:schemeClr>
            </a:solidFill>
            <a:ln>
              <a:noFill/>
            </a:ln>
            <a:effectLst/>
          </c:spPr>
          <c:invertIfNegative val="0"/>
          <c:cat>
            <c:strRef>
              <c:f>'3. CELSIA COLOMBIA Tolima'!$Q$6:$U$6</c:f>
              <c:strCache>
                <c:ptCount val="5"/>
                <c:pt idx="0">
                  <c:v>ESTRATO 1</c:v>
                </c:pt>
                <c:pt idx="1">
                  <c:v>ESTRATO 2</c:v>
                </c:pt>
                <c:pt idx="2">
                  <c:v>ESTRATO 3</c:v>
                </c:pt>
                <c:pt idx="3">
                  <c:v>ESTRATO 4</c:v>
                </c:pt>
                <c:pt idx="4">
                  <c:v>ESTRATO 5 y 6, Ind y Com</c:v>
                </c:pt>
              </c:strCache>
            </c:strRef>
          </c:cat>
          <c:val>
            <c:numRef>
              <c:f>'3. CELSIA COLOMBIA Tolima'!$Q$17:$U$17</c:f>
              <c:numCache>
                <c:formatCode>0.00</c:formatCode>
                <c:ptCount val="5"/>
                <c:pt idx="0">
                  <c:v>375.86</c:v>
                </c:pt>
                <c:pt idx="1">
                  <c:v>469.82</c:v>
                </c:pt>
                <c:pt idx="2">
                  <c:v>798.69</c:v>
                </c:pt>
                <c:pt idx="3">
                  <c:v>939.64</c:v>
                </c:pt>
                <c:pt idx="4">
                  <c:v>1127.568</c:v>
                </c:pt>
              </c:numCache>
            </c:numRef>
          </c:val>
          <c:extLst>
            <c:ext xmlns:c16="http://schemas.microsoft.com/office/drawing/2014/chart" uri="{C3380CC4-5D6E-409C-BE32-E72D297353CC}">
              <c16:uniqueId val="{0000000A-947C-492F-8346-60FAE74E1767}"/>
            </c:ext>
          </c:extLst>
        </c:ser>
        <c:ser>
          <c:idx val="11"/>
          <c:order val="11"/>
          <c:tx>
            <c:strRef>
              <c:f>'3. CELSIA COLOMBIA Tolima'!$N$18</c:f>
              <c:strCache>
                <c:ptCount val="1"/>
                <c:pt idx="0">
                  <c:v>Dic-23</c:v>
                </c:pt>
              </c:strCache>
            </c:strRef>
          </c:tx>
          <c:spPr>
            <a:solidFill>
              <a:schemeClr val="accent6">
                <a:shade val="40000"/>
              </a:schemeClr>
            </a:solidFill>
            <a:ln>
              <a:noFill/>
            </a:ln>
            <a:effectLst/>
          </c:spPr>
          <c:invertIfNegative val="0"/>
          <c:cat>
            <c:strRef>
              <c:f>'3. CELSIA COLOMBIA Tolima'!$Q$6:$U$6</c:f>
              <c:strCache>
                <c:ptCount val="5"/>
                <c:pt idx="0">
                  <c:v>ESTRATO 1</c:v>
                </c:pt>
                <c:pt idx="1">
                  <c:v>ESTRATO 2</c:v>
                </c:pt>
                <c:pt idx="2">
                  <c:v>ESTRATO 3</c:v>
                </c:pt>
                <c:pt idx="3">
                  <c:v>ESTRATO 4</c:v>
                </c:pt>
                <c:pt idx="4">
                  <c:v>ESTRATO 5 y 6, Ind y Com</c:v>
                </c:pt>
              </c:strCache>
            </c:strRef>
          </c:cat>
          <c:val>
            <c:numRef>
              <c:f>'3. CELSIA COLOMBIA Tolima'!$Q$18:$U$18</c:f>
              <c:numCache>
                <c:formatCode>0.00</c:formatCode>
                <c:ptCount val="5"/>
                <c:pt idx="0">
                  <c:v>387.01</c:v>
                </c:pt>
                <c:pt idx="1">
                  <c:v>483.77</c:v>
                </c:pt>
                <c:pt idx="2">
                  <c:v>822.4</c:v>
                </c:pt>
                <c:pt idx="3">
                  <c:v>967.53</c:v>
                </c:pt>
                <c:pt idx="4">
                  <c:v>1161.0359999999998</c:v>
                </c:pt>
              </c:numCache>
            </c:numRef>
          </c:val>
          <c:extLst>
            <c:ext xmlns:c16="http://schemas.microsoft.com/office/drawing/2014/chart" uri="{C3380CC4-5D6E-409C-BE32-E72D297353CC}">
              <c16:uniqueId val="{0000000B-947C-492F-8346-60FAE74E1767}"/>
            </c:ext>
          </c:extLst>
        </c:ser>
        <c:dLbls>
          <c:showLegendKey val="0"/>
          <c:showVal val="0"/>
          <c:showCatName val="0"/>
          <c:showSerName val="0"/>
          <c:showPercent val="0"/>
          <c:showBubbleSize val="0"/>
        </c:dLbls>
        <c:gapWidth val="150"/>
        <c:axId val="-1152377936"/>
        <c:axId val="-1152379024"/>
      </c:barChart>
      <c:catAx>
        <c:axId val="-1152377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52379024"/>
        <c:crosses val="autoZero"/>
        <c:auto val="1"/>
        <c:lblAlgn val="ctr"/>
        <c:lblOffset val="100"/>
        <c:noMultiLvlLbl val="0"/>
      </c:catAx>
      <c:valAx>
        <c:axId val="-1152379024"/>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52377936"/>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'3. CELSIA COLOMBIA Tolima'!$J$6</c:f>
              <c:strCache>
                <c:ptCount val="1"/>
                <c:pt idx="0">
                  <c:v>CUV_119</c:v>
                </c:pt>
              </c:strCache>
            </c:strRef>
          </c:tx>
          <c:spPr>
            <a:ln w="28575" cap="rnd">
              <a:solidFill>
                <a:schemeClr val="accent1"/>
              </a:solidFill>
              <a:round/>
            </a:ln>
            <a:effectLst/>
          </c:spPr>
          <c:marker>
            <c:symbol val="none"/>
          </c:marker>
          <c:cat>
            <c:strRef>
              <c:f>'3. CELSIA COLOMBIA Tolima'!$A$7:$A$18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'3. CELSIA COLOMBIA Tolima'!$J$7:$J$18</c:f>
              <c:numCache>
                <c:formatCode>0.00</c:formatCode>
                <c:ptCount val="12"/>
                <c:pt idx="0">
                  <c:v>795.54</c:v>
                </c:pt>
                <c:pt idx="1">
                  <c:v>789.33</c:v>
                </c:pt>
                <c:pt idx="2">
                  <c:v>821.67</c:v>
                </c:pt>
                <c:pt idx="3">
                  <c:v>819.6</c:v>
                </c:pt>
                <c:pt idx="4">
                  <c:v>793.04</c:v>
                </c:pt>
                <c:pt idx="5">
                  <c:v>836.4</c:v>
                </c:pt>
                <c:pt idx="6">
                  <c:v>795.84</c:v>
                </c:pt>
                <c:pt idx="7">
                  <c:v>787.38</c:v>
                </c:pt>
                <c:pt idx="8">
                  <c:v>804.34</c:v>
                </c:pt>
                <c:pt idx="9">
                  <c:v>869.45</c:v>
                </c:pt>
                <c:pt idx="10">
                  <c:v>874.75</c:v>
                </c:pt>
                <c:pt idx="11">
                  <c:v>967.53</c:v>
                </c:pt>
              </c:numCache>
            </c:numRef>
          </c:val>
          <c:smooth val="0"/>
          <c:extLst>
            <c:ext xmlns:c16="http://schemas.microsoft.com/office/drawing/2014/chart" uri="{C3380CC4-5D6E-409C-BE32-E72D297353CC}">
              <c16:uniqueId val="{00000000-075A-4FB0-9814-48359584EF31}"/>
            </c:ext>
          </c:extLst>
        </c:ser>
        <c:ser>
          <c:idx val="1"/>
          <c:order val="1"/>
          <c:tx>
            <c:strRef>
              <c:f>'3. CELSIA COLOMBIA Tolima'!$K$6</c:f>
              <c:strCache>
                <c:ptCount val="1"/>
                <c:pt idx="0">
                  <c:v>CUV_Op</c:v>
                </c:pt>
              </c:strCache>
            </c:strRef>
          </c:tx>
          <c:spPr>
            <a:ln w="28575" cap="rnd">
              <a:solidFill>
                <a:schemeClr val="accent2"/>
              </a:solidFill>
              <a:prstDash val="lgDash"/>
              <a:round/>
            </a:ln>
            <a:effectLst/>
          </c:spPr>
          <c:marker>
            <c:symbol val="none"/>
          </c:marker>
          <c:cat>
            <c:strRef>
              <c:f>'3. CELSIA COLOMBIA Tolima'!$A$7:$A$18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'3. CELSIA COLOMBIA Tolima'!$K$7:$K$18</c:f>
              <c:numCache>
                <c:formatCode>0.00</c:formatCode>
                <c:ptCount val="12"/>
                <c:pt idx="0">
                  <c:v>779.93</c:v>
                </c:pt>
                <c:pt idx="1">
                  <c:v>796.13</c:v>
                </c:pt>
                <c:pt idx="2">
                  <c:v>811.74</c:v>
                </c:pt>
                <c:pt idx="3">
                  <c:v>822.7</c:v>
                </c:pt>
                <c:pt idx="4">
                  <c:v>831.6</c:v>
                </c:pt>
                <c:pt idx="5">
                  <c:v>837.73</c:v>
                </c:pt>
                <c:pt idx="6">
                  <c:v>842.76</c:v>
                </c:pt>
                <c:pt idx="7">
                  <c:v>849.51</c:v>
                </c:pt>
                <c:pt idx="8">
                  <c:v>858</c:v>
                </c:pt>
                <c:pt idx="9">
                  <c:v>899.18</c:v>
                </c:pt>
                <c:pt idx="10">
                  <c:v>939.64</c:v>
                </c:pt>
              </c:numCache>
            </c:numRef>
          </c:val>
          <c:smooth val="0"/>
          <c:extLst>
            <c:ext xmlns:c16="http://schemas.microsoft.com/office/drawing/2014/chart" uri="{C3380CC4-5D6E-409C-BE32-E72D297353CC}">
              <c16:uniqueId val="{00000001-075A-4FB0-9814-48359584EF31}"/>
            </c:ext>
          </c:extLst>
        </c:ser>
        <c:dLbls>
          <c:showLegendKey val="0"/>
          <c:showVal val="0"/>
          <c:showCatName val="0"/>
          <c:showSerName val="0"/>
          <c:showPercent val="0"/>
          <c:showBubbleSize val="0"/>
        </c:dLbls>
        <c:smooth val="0"/>
        <c:axId val="-1152378480"/>
        <c:axId val="-1152375760"/>
      </c:lineChart>
      <c:catAx>
        <c:axId val="-1152378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crossAx val="-1152375760"/>
        <c:crosses val="autoZero"/>
        <c:auto val="1"/>
        <c:lblAlgn val="ctr"/>
        <c:lblOffset val="100"/>
        <c:noMultiLvlLbl val="0"/>
      </c:catAx>
      <c:valAx>
        <c:axId val="-1152375760"/>
        <c:scaling>
          <c:orientation val="minMax"/>
          <c:min val="5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s-CO" sz="1800" b="1"/>
                  <a:t>$/kWh</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s-CO"/>
          </a:p>
        </c:txPr>
        <c:crossAx val="-115237848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pPr>
      <a:endParaRPr lang="es-CO"/>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1"/>
          <c:order val="1"/>
          <c:tx>
            <c:strRef>
              <c:f>'4. CENS'!$D$6</c:f>
              <c:strCache>
                <c:ptCount val="1"/>
                <c:pt idx="0">
                  <c:v>GM</c:v>
                </c:pt>
              </c:strCache>
            </c:strRef>
          </c:tx>
          <c:spPr>
            <a:solidFill>
              <a:srgbClr val="ED7D31"/>
            </a:solidFill>
            <a:ln w="25400">
              <a:noFill/>
            </a:ln>
          </c:spPr>
          <c:val>
            <c:numRef>
              <c:f>'4. CENS'!$D$7:$D$18</c:f>
              <c:numCache>
                <c:formatCode>0.00</c:formatCode>
                <c:ptCount val="12"/>
                <c:pt idx="0">
                  <c:v>273.52999999999997</c:v>
                </c:pt>
                <c:pt idx="1">
                  <c:v>294.05</c:v>
                </c:pt>
                <c:pt idx="2">
                  <c:v>339.02</c:v>
                </c:pt>
                <c:pt idx="3">
                  <c:v>297.58999999999997</c:v>
                </c:pt>
                <c:pt idx="4">
                  <c:v>280.51</c:v>
                </c:pt>
                <c:pt idx="5">
                  <c:v>367.92</c:v>
                </c:pt>
                <c:pt idx="6">
                  <c:v>333.81385999999998</c:v>
                </c:pt>
                <c:pt idx="7">
                  <c:v>340.03</c:v>
                </c:pt>
                <c:pt idx="8">
                  <c:v>364.56171000000001</c:v>
                </c:pt>
                <c:pt idx="9">
                  <c:v>377.67450000000002</c:v>
                </c:pt>
                <c:pt idx="10">
                  <c:v>378.76229999999998</c:v>
                </c:pt>
                <c:pt idx="11">
                  <c:v>375.10649999999998</c:v>
                </c:pt>
              </c:numCache>
            </c:numRef>
          </c:val>
          <c:extLst>
            <c:ext xmlns:c16="http://schemas.microsoft.com/office/drawing/2014/chart" uri="{C3380CC4-5D6E-409C-BE32-E72D297353CC}">
              <c16:uniqueId val="{00000000-21E3-4BA0-8552-06022E4DFEED}"/>
            </c:ext>
          </c:extLst>
        </c:ser>
        <c:ser>
          <c:idx val="2"/>
          <c:order val="2"/>
          <c:tx>
            <c:strRef>
              <c:f>'4. CENS'!$G$6</c:f>
              <c:strCache>
                <c:ptCount val="1"/>
                <c:pt idx="0">
                  <c:v>D</c:v>
                </c:pt>
              </c:strCache>
            </c:strRef>
          </c:tx>
          <c:spPr>
            <a:solidFill>
              <a:srgbClr val="A5A5A5"/>
            </a:solidFill>
            <a:ln w="25400">
              <a:noFill/>
            </a:ln>
          </c:spPr>
          <c:val>
            <c:numRef>
              <c:f>'4. CENS'!$G$7:$G$18</c:f>
              <c:numCache>
                <c:formatCode>0.00</c:formatCode>
                <c:ptCount val="12"/>
                <c:pt idx="0">
                  <c:v>289.27</c:v>
                </c:pt>
                <c:pt idx="1">
                  <c:v>294.99</c:v>
                </c:pt>
                <c:pt idx="2">
                  <c:v>315.33999999999997</c:v>
                </c:pt>
                <c:pt idx="3">
                  <c:v>315.26</c:v>
                </c:pt>
                <c:pt idx="4">
                  <c:v>300.58999999999997</c:v>
                </c:pt>
                <c:pt idx="5">
                  <c:v>290.14999999999998</c:v>
                </c:pt>
                <c:pt idx="6">
                  <c:v>300.03825999999998</c:v>
                </c:pt>
                <c:pt idx="7">
                  <c:v>299.02</c:v>
                </c:pt>
                <c:pt idx="8">
                  <c:v>287.59994999999998</c:v>
                </c:pt>
                <c:pt idx="9">
                  <c:v>286.78960000000001</c:v>
                </c:pt>
                <c:pt idx="10">
                  <c:v>298.08350000000002</c:v>
                </c:pt>
                <c:pt idx="11">
                  <c:v>299.40230000000003</c:v>
                </c:pt>
              </c:numCache>
            </c:numRef>
          </c:val>
          <c:extLst>
            <c:ext xmlns:c16="http://schemas.microsoft.com/office/drawing/2014/chart" uri="{C3380CC4-5D6E-409C-BE32-E72D297353CC}">
              <c16:uniqueId val="{00000001-21E3-4BA0-8552-06022E4DFEED}"/>
            </c:ext>
          </c:extLst>
        </c:ser>
        <c:ser>
          <c:idx val="3"/>
          <c:order val="3"/>
          <c:tx>
            <c:strRef>
              <c:f>'4. CENS'!$H$6</c:f>
              <c:strCache>
                <c:ptCount val="1"/>
                <c:pt idx="0">
                  <c:v>CV</c:v>
                </c:pt>
              </c:strCache>
            </c:strRef>
          </c:tx>
          <c:spPr>
            <a:solidFill>
              <a:srgbClr val="FFC000"/>
            </a:solidFill>
            <a:ln w="25400">
              <a:noFill/>
            </a:ln>
          </c:spPr>
          <c:val>
            <c:numRef>
              <c:f>'4. CENS'!$H$7:$H$18</c:f>
              <c:numCache>
                <c:formatCode>0.00</c:formatCode>
                <c:ptCount val="12"/>
                <c:pt idx="0">
                  <c:v>74.28</c:v>
                </c:pt>
                <c:pt idx="1">
                  <c:v>77.31</c:v>
                </c:pt>
                <c:pt idx="2">
                  <c:v>78.36</c:v>
                </c:pt>
                <c:pt idx="3">
                  <c:v>81.59</c:v>
                </c:pt>
                <c:pt idx="4">
                  <c:v>82.34</c:v>
                </c:pt>
                <c:pt idx="5">
                  <c:v>80.22</c:v>
                </c:pt>
                <c:pt idx="6">
                  <c:v>78.314440000000005</c:v>
                </c:pt>
                <c:pt idx="7">
                  <c:v>75.92</c:v>
                </c:pt>
                <c:pt idx="8">
                  <c:v>77.131990000000002</c:v>
                </c:pt>
                <c:pt idx="9">
                  <c:v>76.375799999999998</c:v>
                </c:pt>
                <c:pt idx="10">
                  <c:v>73.951099999999997</c:v>
                </c:pt>
                <c:pt idx="11">
                  <c:v>123.10209999999999</c:v>
                </c:pt>
              </c:numCache>
            </c:numRef>
          </c:val>
          <c:extLst>
            <c:ext xmlns:c16="http://schemas.microsoft.com/office/drawing/2014/chart" uri="{C3380CC4-5D6E-409C-BE32-E72D297353CC}">
              <c16:uniqueId val="{00000002-21E3-4BA0-8552-06022E4DFEED}"/>
            </c:ext>
          </c:extLst>
        </c:ser>
        <c:ser>
          <c:idx val="4"/>
          <c:order val="4"/>
          <c:tx>
            <c:strRef>
              <c:f>'4. CENS'!$F$6</c:f>
              <c:strCache>
                <c:ptCount val="1"/>
                <c:pt idx="0">
                  <c:v>PR</c:v>
                </c:pt>
              </c:strCache>
            </c:strRef>
          </c:tx>
          <c:spPr>
            <a:solidFill>
              <a:srgbClr val="5B9BD5"/>
            </a:solidFill>
            <a:ln w="25400">
              <a:noFill/>
            </a:ln>
          </c:spPr>
          <c:val>
            <c:numRef>
              <c:f>'4. CENS'!$F$7:$F$18</c:f>
              <c:numCache>
                <c:formatCode>0.00</c:formatCode>
                <c:ptCount val="12"/>
                <c:pt idx="0">
                  <c:v>66.66</c:v>
                </c:pt>
                <c:pt idx="1">
                  <c:v>70.069999999999993</c:v>
                </c:pt>
                <c:pt idx="2">
                  <c:v>79.87</c:v>
                </c:pt>
                <c:pt idx="3">
                  <c:v>71.41</c:v>
                </c:pt>
                <c:pt idx="4">
                  <c:v>67.150000000000006</c:v>
                </c:pt>
                <c:pt idx="5">
                  <c:v>83.26</c:v>
                </c:pt>
                <c:pt idx="6">
                  <c:v>75.958200000000005</c:v>
                </c:pt>
                <c:pt idx="7">
                  <c:v>78.55</c:v>
                </c:pt>
                <c:pt idx="8">
                  <c:v>83.468699999999998</c:v>
                </c:pt>
                <c:pt idx="9">
                  <c:v>85.071100000000001</c:v>
                </c:pt>
                <c:pt idx="10">
                  <c:v>84.317800000000005</c:v>
                </c:pt>
                <c:pt idx="11">
                  <c:v>86.438699999999997</c:v>
                </c:pt>
              </c:numCache>
            </c:numRef>
          </c:val>
          <c:extLst>
            <c:ext xmlns:c16="http://schemas.microsoft.com/office/drawing/2014/chart" uri="{C3380CC4-5D6E-409C-BE32-E72D297353CC}">
              <c16:uniqueId val="{00000003-21E3-4BA0-8552-06022E4DFEED}"/>
            </c:ext>
          </c:extLst>
        </c:ser>
        <c:ser>
          <c:idx val="5"/>
          <c:order val="5"/>
          <c:tx>
            <c:strRef>
              <c:f>'4. CENS'!$E$6</c:f>
              <c:strCache>
                <c:ptCount val="1"/>
                <c:pt idx="0">
                  <c:v>TM</c:v>
                </c:pt>
              </c:strCache>
            </c:strRef>
          </c:tx>
          <c:spPr>
            <a:solidFill>
              <a:srgbClr val="70AD47"/>
            </a:solidFill>
            <a:ln w="25400">
              <a:noFill/>
            </a:ln>
          </c:spPr>
          <c:val>
            <c:numRef>
              <c:f>'4. CENS'!$E$7:$E$18</c:f>
              <c:numCache>
                <c:formatCode>0.00</c:formatCode>
                <c:ptCount val="12"/>
                <c:pt idx="0">
                  <c:v>51.97</c:v>
                </c:pt>
                <c:pt idx="1">
                  <c:v>48.71</c:v>
                </c:pt>
                <c:pt idx="2">
                  <c:v>52.37</c:v>
                </c:pt>
                <c:pt idx="3">
                  <c:v>53.52</c:v>
                </c:pt>
                <c:pt idx="4">
                  <c:v>48.53</c:v>
                </c:pt>
                <c:pt idx="5">
                  <c:v>50.7</c:v>
                </c:pt>
                <c:pt idx="6">
                  <c:v>40.870199999999997</c:v>
                </c:pt>
                <c:pt idx="7">
                  <c:v>46.96</c:v>
                </c:pt>
                <c:pt idx="8">
                  <c:v>47.019500000000001</c:v>
                </c:pt>
                <c:pt idx="9">
                  <c:v>48.599899999999998</c:v>
                </c:pt>
                <c:pt idx="10">
                  <c:v>46.250999999999998</c:v>
                </c:pt>
                <c:pt idx="11">
                  <c:v>51.235199999999999</c:v>
                </c:pt>
              </c:numCache>
            </c:numRef>
          </c:val>
          <c:extLst>
            <c:ext xmlns:c16="http://schemas.microsoft.com/office/drawing/2014/chart" uri="{C3380CC4-5D6E-409C-BE32-E72D297353CC}">
              <c16:uniqueId val="{00000004-21E3-4BA0-8552-06022E4DFEED}"/>
            </c:ext>
          </c:extLst>
        </c:ser>
        <c:ser>
          <c:idx val="6"/>
          <c:order val="6"/>
          <c:tx>
            <c:strRef>
              <c:f>'4. CENS'!$I$6</c:f>
              <c:strCache>
                <c:ptCount val="1"/>
                <c:pt idx="0">
                  <c:v>RM</c:v>
                </c:pt>
              </c:strCache>
            </c:strRef>
          </c:tx>
          <c:spPr>
            <a:solidFill>
              <a:schemeClr val="accent1">
                <a:lumMod val="40000"/>
                <a:lumOff val="60000"/>
              </a:schemeClr>
            </a:solidFill>
            <a:ln>
              <a:noFill/>
            </a:ln>
            <a:effectLst/>
          </c:spPr>
          <c:val>
            <c:numRef>
              <c:f>'4. CENS'!$I$7:$I$18</c:f>
              <c:numCache>
                <c:formatCode>0.00</c:formatCode>
                <c:ptCount val="12"/>
                <c:pt idx="0">
                  <c:v>21.73</c:v>
                </c:pt>
                <c:pt idx="1">
                  <c:v>16.46</c:v>
                </c:pt>
                <c:pt idx="2">
                  <c:v>16.84</c:v>
                </c:pt>
                <c:pt idx="3">
                  <c:v>36.78</c:v>
                </c:pt>
                <c:pt idx="4">
                  <c:v>39.299999999999997</c:v>
                </c:pt>
                <c:pt idx="5">
                  <c:v>15.89</c:v>
                </c:pt>
                <c:pt idx="6">
                  <c:v>24.233830000000001</c:v>
                </c:pt>
                <c:pt idx="7">
                  <c:v>12.7</c:v>
                </c:pt>
                <c:pt idx="8">
                  <c:v>18.477039999999999</c:v>
                </c:pt>
                <c:pt idx="9">
                  <c:v>0.63919999999999999</c:v>
                </c:pt>
                <c:pt idx="10">
                  <c:v>-6.9599999999999995E-2</c:v>
                </c:pt>
                <c:pt idx="11">
                  <c:v>19.255199999999999</c:v>
                </c:pt>
              </c:numCache>
            </c:numRef>
          </c:val>
          <c:extLst>
            <c:ext xmlns:c16="http://schemas.microsoft.com/office/drawing/2014/chart" uri="{C3380CC4-5D6E-409C-BE32-E72D297353CC}">
              <c16:uniqueId val="{00000005-21E3-4BA0-8552-06022E4DFEED}"/>
            </c:ext>
          </c:extLst>
        </c:ser>
        <c:dLbls>
          <c:showLegendKey val="0"/>
          <c:showVal val="0"/>
          <c:showCatName val="0"/>
          <c:showSerName val="0"/>
          <c:showPercent val="0"/>
          <c:showBubbleSize val="0"/>
        </c:dLbls>
        <c:axId val="-1152374672"/>
        <c:axId val="-1152374128"/>
      </c:areaChart>
      <c:lineChart>
        <c:grouping val="standard"/>
        <c:varyColors val="0"/>
        <c:ser>
          <c:idx val="0"/>
          <c:order val="0"/>
          <c:tx>
            <c:strRef>
              <c:f>'4. CENS'!$J$6</c:f>
              <c:strCache>
                <c:ptCount val="1"/>
                <c:pt idx="0">
                  <c:v>CUV_119</c:v>
                </c:pt>
              </c:strCache>
            </c:strRef>
          </c:tx>
          <c:spPr>
            <a:ln w="38100" cap="rnd">
              <a:solidFill>
                <a:sysClr val="windowText" lastClr="000000"/>
              </a:solidFill>
              <a:round/>
            </a:ln>
            <a:effectLst/>
          </c:spPr>
          <c:marker>
            <c:symbol val="none"/>
          </c:marker>
          <c:cat>
            <c:strRef>
              <c:f>'4. CENS'!$A$7:$A$18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'4. CENS'!$J$7:$J$18</c:f>
              <c:numCache>
                <c:formatCode>0.00</c:formatCode>
                <c:ptCount val="12"/>
                <c:pt idx="0">
                  <c:v>777.45</c:v>
                </c:pt>
                <c:pt idx="1">
                  <c:v>801.59</c:v>
                </c:pt>
                <c:pt idx="2">
                  <c:v>881.79</c:v>
                </c:pt>
                <c:pt idx="3">
                  <c:v>856.15</c:v>
                </c:pt>
                <c:pt idx="4">
                  <c:v>818.43</c:v>
                </c:pt>
                <c:pt idx="5">
                  <c:v>888.14</c:v>
                </c:pt>
                <c:pt idx="6">
                  <c:v>853.22879</c:v>
                </c:pt>
                <c:pt idx="7">
                  <c:v>853.19</c:v>
                </c:pt>
                <c:pt idx="8">
                  <c:v>878.25888999999995</c:v>
                </c:pt>
                <c:pt idx="9">
                  <c:v>875.15009999999995</c:v>
                </c:pt>
                <c:pt idx="10">
                  <c:v>881.2962</c:v>
                </c:pt>
                <c:pt idx="11">
                  <c:v>954.53989999999999</c:v>
                </c:pt>
              </c:numCache>
            </c:numRef>
          </c:val>
          <c:smooth val="0"/>
          <c:extLst>
            <c:ext xmlns:c16="http://schemas.microsoft.com/office/drawing/2014/chart" uri="{C3380CC4-5D6E-409C-BE32-E72D297353CC}">
              <c16:uniqueId val="{00000006-21E3-4BA0-8552-06022E4DFEED}"/>
            </c:ext>
          </c:extLst>
        </c:ser>
        <c:dLbls>
          <c:showLegendKey val="0"/>
          <c:showVal val="0"/>
          <c:showCatName val="0"/>
          <c:showSerName val="0"/>
          <c:showPercent val="0"/>
          <c:showBubbleSize val="0"/>
        </c:dLbls>
        <c:marker val="1"/>
        <c:smooth val="0"/>
        <c:axId val="-1152374672"/>
        <c:axId val="-1152374128"/>
      </c:lineChart>
      <c:catAx>
        <c:axId val="-11523746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400" b="1" i="0" u="none" strike="noStrike" baseline="0">
                <a:solidFill>
                  <a:srgbClr val="333333"/>
                </a:solidFill>
                <a:latin typeface="Calibri"/>
                <a:ea typeface="Calibri"/>
                <a:cs typeface="Calibri"/>
              </a:defRPr>
            </a:pPr>
            <a:endParaRPr lang="es-CO"/>
          </a:p>
        </c:txPr>
        <c:crossAx val="-1152374128"/>
        <c:crosses val="autoZero"/>
        <c:auto val="1"/>
        <c:lblAlgn val="ctr"/>
        <c:lblOffset val="100"/>
        <c:noMultiLvlLbl val="0"/>
      </c:catAx>
      <c:valAx>
        <c:axId val="-1152374128"/>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152374672"/>
        <c:crosses val="autoZero"/>
        <c:crossBetween val="between"/>
      </c:valAx>
      <c:spPr>
        <a:noFill/>
        <a:ln w="25400">
          <a:noFill/>
        </a:ln>
      </c:spPr>
    </c:plotArea>
    <c:legend>
      <c:legendPos val="b"/>
      <c:overlay val="0"/>
      <c:spPr>
        <a:noFill/>
        <a:ln w="25400">
          <a:noFill/>
        </a:ln>
      </c:spPr>
      <c:txPr>
        <a:bodyPr/>
        <a:lstStyle/>
        <a:p>
          <a:pPr>
            <a:defRPr sz="1655"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tx>
            <c:strRef>
              <c:f>'4. CENS'!$N$7</c:f>
              <c:strCache>
                <c:ptCount val="1"/>
                <c:pt idx="0">
                  <c:v>Ene-23</c:v>
                </c:pt>
              </c:strCache>
            </c:strRef>
          </c:tx>
          <c:spPr>
            <a:solidFill>
              <a:schemeClr val="accent6">
                <a:tint val="41000"/>
              </a:schemeClr>
            </a:solidFill>
            <a:ln>
              <a:noFill/>
            </a:ln>
            <a:effectLst/>
          </c:spPr>
          <c:invertIfNegative val="0"/>
          <c:cat>
            <c:strRef>
              <c:f>'4. CENS'!$Q$6:$U$6</c:f>
              <c:strCache>
                <c:ptCount val="5"/>
                <c:pt idx="0">
                  <c:v>ESTRATO 1</c:v>
                </c:pt>
                <c:pt idx="1">
                  <c:v>ESTRATO 2</c:v>
                </c:pt>
                <c:pt idx="2">
                  <c:v>ESTRATO 3</c:v>
                </c:pt>
                <c:pt idx="3">
                  <c:v>ESTRATO 4</c:v>
                </c:pt>
                <c:pt idx="4">
                  <c:v>ESTRATO 5 y 6, Ind y Com</c:v>
                </c:pt>
              </c:strCache>
            </c:strRef>
          </c:cat>
          <c:val>
            <c:numRef>
              <c:f>'4. CENS'!$Q$7:$U$7</c:f>
              <c:numCache>
                <c:formatCode>0.00</c:formatCode>
                <c:ptCount val="5"/>
                <c:pt idx="0">
                  <c:v>315.14</c:v>
                </c:pt>
                <c:pt idx="1">
                  <c:v>393.93</c:v>
                </c:pt>
                <c:pt idx="2">
                  <c:v>666.9</c:v>
                </c:pt>
                <c:pt idx="3">
                  <c:v>784.59</c:v>
                </c:pt>
                <c:pt idx="4">
                  <c:v>941.51</c:v>
                </c:pt>
              </c:numCache>
            </c:numRef>
          </c:val>
          <c:extLst>
            <c:ext xmlns:c16="http://schemas.microsoft.com/office/drawing/2014/chart" uri="{C3380CC4-5D6E-409C-BE32-E72D297353CC}">
              <c16:uniqueId val="{00000000-61F5-4476-AC3E-EDACB7292570}"/>
            </c:ext>
          </c:extLst>
        </c:ser>
        <c:ser>
          <c:idx val="1"/>
          <c:order val="1"/>
          <c:tx>
            <c:strRef>
              <c:f>'4. CENS'!$N$8</c:f>
              <c:strCache>
                <c:ptCount val="1"/>
                <c:pt idx="0">
                  <c:v>Feb-23</c:v>
                </c:pt>
              </c:strCache>
            </c:strRef>
          </c:tx>
          <c:spPr>
            <a:solidFill>
              <a:schemeClr val="accent6">
                <a:tint val="52000"/>
              </a:schemeClr>
            </a:solidFill>
            <a:ln>
              <a:noFill/>
            </a:ln>
            <a:effectLst/>
          </c:spPr>
          <c:invertIfNegative val="0"/>
          <c:cat>
            <c:strRef>
              <c:f>'4. CENS'!$Q$6:$U$6</c:f>
              <c:strCache>
                <c:ptCount val="5"/>
                <c:pt idx="0">
                  <c:v>ESTRATO 1</c:v>
                </c:pt>
                <c:pt idx="1">
                  <c:v>ESTRATO 2</c:v>
                </c:pt>
                <c:pt idx="2">
                  <c:v>ESTRATO 3</c:v>
                </c:pt>
                <c:pt idx="3">
                  <c:v>ESTRATO 4</c:v>
                </c:pt>
                <c:pt idx="4">
                  <c:v>ESTRATO 5 y 6, Ind y Com</c:v>
                </c:pt>
              </c:strCache>
            </c:strRef>
          </c:cat>
          <c:val>
            <c:numRef>
              <c:f>'4. CENS'!$Q$8:$U$8</c:f>
              <c:numCache>
                <c:formatCode>0.00</c:formatCode>
                <c:ptCount val="5"/>
                <c:pt idx="0">
                  <c:v>320.74</c:v>
                </c:pt>
                <c:pt idx="1">
                  <c:v>400.93</c:v>
                </c:pt>
                <c:pt idx="2">
                  <c:v>678.76</c:v>
                </c:pt>
                <c:pt idx="3">
                  <c:v>798.54</c:v>
                </c:pt>
                <c:pt idx="4">
                  <c:v>958.25</c:v>
                </c:pt>
              </c:numCache>
            </c:numRef>
          </c:val>
          <c:extLst>
            <c:ext xmlns:c16="http://schemas.microsoft.com/office/drawing/2014/chart" uri="{C3380CC4-5D6E-409C-BE32-E72D297353CC}">
              <c16:uniqueId val="{00000001-61F5-4476-AC3E-EDACB7292570}"/>
            </c:ext>
          </c:extLst>
        </c:ser>
        <c:ser>
          <c:idx val="2"/>
          <c:order val="2"/>
          <c:tx>
            <c:strRef>
              <c:f>'4. CENS'!$N$9</c:f>
              <c:strCache>
                <c:ptCount val="1"/>
                <c:pt idx="0">
                  <c:v>Mar-23</c:v>
                </c:pt>
              </c:strCache>
            </c:strRef>
          </c:tx>
          <c:spPr>
            <a:solidFill>
              <a:schemeClr val="accent6">
                <a:tint val="63000"/>
              </a:schemeClr>
            </a:solidFill>
            <a:ln>
              <a:noFill/>
            </a:ln>
            <a:effectLst/>
          </c:spPr>
          <c:invertIfNegative val="0"/>
          <c:cat>
            <c:strRef>
              <c:f>'4. CENS'!$Q$6:$U$6</c:f>
              <c:strCache>
                <c:ptCount val="5"/>
                <c:pt idx="0">
                  <c:v>ESTRATO 1</c:v>
                </c:pt>
                <c:pt idx="1">
                  <c:v>ESTRATO 2</c:v>
                </c:pt>
                <c:pt idx="2">
                  <c:v>ESTRATO 3</c:v>
                </c:pt>
                <c:pt idx="3">
                  <c:v>ESTRATO 4</c:v>
                </c:pt>
                <c:pt idx="4">
                  <c:v>ESTRATO 5 y 6, Ind y Com</c:v>
                </c:pt>
              </c:strCache>
            </c:strRef>
          </c:cat>
          <c:val>
            <c:numRef>
              <c:f>'4. CENS'!$Q$9:$U$9</c:f>
              <c:numCache>
                <c:formatCode>0.00</c:formatCode>
                <c:ptCount val="5"/>
                <c:pt idx="0">
                  <c:v>326.06819999999999</c:v>
                </c:pt>
                <c:pt idx="1">
                  <c:v>407.58530000000002</c:v>
                </c:pt>
                <c:pt idx="2">
                  <c:v>690.02940000000001</c:v>
                </c:pt>
                <c:pt idx="3">
                  <c:v>811.8</c:v>
                </c:pt>
                <c:pt idx="4">
                  <c:v>974.16</c:v>
                </c:pt>
              </c:numCache>
            </c:numRef>
          </c:val>
          <c:extLst>
            <c:ext xmlns:c16="http://schemas.microsoft.com/office/drawing/2014/chart" uri="{C3380CC4-5D6E-409C-BE32-E72D297353CC}">
              <c16:uniqueId val="{00000002-61F5-4476-AC3E-EDACB7292570}"/>
            </c:ext>
          </c:extLst>
        </c:ser>
        <c:ser>
          <c:idx val="3"/>
          <c:order val="3"/>
          <c:tx>
            <c:strRef>
              <c:f>'4. CENS'!$N$10</c:f>
              <c:strCache>
                <c:ptCount val="1"/>
                <c:pt idx="0">
                  <c:v>Abr-23</c:v>
                </c:pt>
              </c:strCache>
            </c:strRef>
          </c:tx>
          <c:spPr>
            <a:solidFill>
              <a:schemeClr val="accent6">
                <a:tint val="74000"/>
              </a:schemeClr>
            </a:solidFill>
            <a:ln>
              <a:noFill/>
            </a:ln>
            <a:effectLst/>
          </c:spPr>
          <c:invertIfNegative val="0"/>
          <c:cat>
            <c:strRef>
              <c:f>'4. CENS'!$Q$6:$U$6</c:f>
              <c:strCache>
                <c:ptCount val="5"/>
                <c:pt idx="0">
                  <c:v>ESTRATO 1</c:v>
                </c:pt>
                <c:pt idx="1">
                  <c:v>ESTRATO 2</c:v>
                </c:pt>
                <c:pt idx="2">
                  <c:v>ESTRATO 3</c:v>
                </c:pt>
                <c:pt idx="3">
                  <c:v>ESTRATO 4</c:v>
                </c:pt>
                <c:pt idx="4">
                  <c:v>ESTRATO 5 y 6, Ind y Com</c:v>
                </c:pt>
              </c:strCache>
            </c:strRef>
          </c:cat>
          <c:val>
            <c:numRef>
              <c:f>'4. CENS'!$Q$10:$U$10</c:f>
              <c:numCache>
                <c:formatCode>0.00</c:formatCode>
                <c:ptCount val="5"/>
                <c:pt idx="0">
                  <c:v>329.49</c:v>
                </c:pt>
                <c:pt idx="1">
                  <c:v>411.87</c:v>
                </c:pt>
                <c:pt idx="2">
                  <c:v>697.28</c:v>
                </c:pt>
                <c:pt idx="3">
                  <c:v>820.33</c:v>
                </c:pt>
                <c:pt idx="4">
                  <c:v>984.39</c:v>
                </c:pt>
              </c:numCache>
            </c:numRef>
          </c:val>
          <c:extLst>
            <c:ext xmlns:c16="http://schemas.microsoft.com/office/drawing/2014/chart" uri="{C3380CC4-5D6E-409C-BE32-E72D297353CC}">
              <c16:uniqueId val="{00000003-61F5-4476-AC3E-EDACB7292570}"/>
            </c:ext>
          </c:extLst>
        </c:ser>
        <c:ser>
          <c:idx val="4"/>
          <c:order val="4"/>
          <c:tx>
            <c:strRef>
              <c:f>'4. CENS'!$N$11</c:f>
              <c:strCache>
                <c:ptCount val="1"/>
                <c:pt idx="0">
                  <c:v>May-23</c:v>
                </c:pt>
              </c:strCache>
            </c:strRef>
          </c:tx>
          <c:spPr>
            <a:solidFill>
              <a:schemeClr val="accent6">
                <a:tint val="84000"/>
              </a:schemeClr>
            </a:solidFill>
            <a:ln>
              <a:noFill/>
            </a:ln>
            <a:effectLst/>
          </c:spPr>
          <c:invertIfNegative val="0"/>
          <c:cat>
            <c:strRef>
              <c:f>'4. CENS'!$Q$6:$U$6</c:f>
              <c:strCache>
                <c:ptCount val="5"/>
                <c:pt idx="0">
                  <c:v>ESTRATO 1</c:v>
                </c:pt>
                <c:pt idx="1">
                  <c:v>ESTRATO 2</c:v>
                </c:pt>
                <c:pt idx="2">
                  <c:v>ESTRATO 3</c:v>
                </c:pt>
                <c:pt idx="3">
                  <c:v>ESTRATO 4</c:v>
                </c:pt>
                <c:pt idx="4">
                  <c:v>ESTRATO 5 y 6, Ind y Com</c:v>
                </c:pt>
              </c:strCache>
            </c:strRef>
          </c:cat>
          <c:val>
            <c:numRef>
              <c:f>'4. CENS'!$Q$11:$U$11</c:f>
              <c:numCache>
                <c:formatCode>0.00</c:formatCode>
                <c:ptCount val="5"/>
                <c:pt idx="0">
                  <c:v>332.06950000000001</c:v>
                </c:pt>
                <c:pt idx="1">
                  <c:v>415.08260000000001</c:v>
                </c:pt>
                <c:pt idx="2">
                  <c:v>702.72940000000006</c:v>
                </c:pt>
                <c:pt idx="3">
                  <c:v>826.74040000000002</c:v>
                </c:pt>
                <c:pt idx="4">
                  <c:v>992.08849999999995</c:v>
                </c:pt>
              </c:numCache>
            </c:numRef>
          </c:val>
          <c:extLst>
            <c:ext xmlns:c16="http://schemas.microsoft.com/office/drawing/2014/chart" uri="{C3380CC4-5D6E-409C-BE32-E72D297353CC}">
              <c16:uniqueId val="{00000004-61F5-4476-AC3E-EDACB7292570}"/>
            </c:ext>
          </c:extLst>
        </c:ser>
        <c:ser>
          <c:idx val="5"/>
          <c:order val="5"/>
          <c:tx>
            <c:strRef>
              <c:f>'4. CENS'!$N$12</c:f>
              <c:strCache>
                <c:ptCount val="1"/>
                <c:pt idx="0">
                  <c:v>Jun-23</c:v>
                </c:pt>
              </c:strCache>
            </c:strRef>
          </c:tx>
          <c:spPr>
            <a:solidFill>
              <a:schemeClr val="accent6">
                <a:tint val="95000"/>
              </a:schemeClr>
            </a:solidFill>
            <a:ln>
              <a:noFill/>
            </a:ln>
            <a:effectLst/>
          </c:spPr>
          <c:invertIfNegative val="0"/>
          <c:cat>
            <c:strRef>
              <c:f>'4. CENS'!$Q$6:$U$6</c:f>
              <c:strCache>
                <c:ptCount val="5"/>
                <c:pt idx="0">
                  <c:v>ESTRATO 1</c:v>
                </c:pt>
                <c:pt idx="1">
                  <c:v>ESTRATO 2</c:v>
                </c:pt>
                <c:pt idx="2">
                  <c:v>ESTRATO 3</c:v>
                </c:pt>
                <c:pt idx="3">
                  <c:v>ESTRATO 4</c:v>
                </c:pt>
                <c:pt idx="4">
                  <c:v>ESTRATO 5 y 6, Ind y Com</c:v>
                </c:pt>
              </c:strCache>
            </c:strRef>
          </c:cat>
          <c:val>
            <c:numRef>
              <c:f>'4. CENS'!$Q$12:$U$12</c:f>
              <c:numCache>
                <c:formatCode>0.00</c:formatCode>
                <c:ptCount val="5"/>
                <c:pt idx="0">
                  <c:v>333.51979999999998</c:v>
                </c:pt>
                <c:pt idx="1">
                  <c:v>416.8997</c:v>
                </c:pt>
                <c:pt idx="2">
                  <c:v>705.79849999999999</c:v>
                </c:pt>
                <c:pt idx="3">
                  <c:v>830.35119999999995</c:v>
                </c:pt>
                <c:pt idx="4">
                  <c:v>996.42139999999995</c:v>
                </c:pt>
              </c:numCache>
            </c:numRef>
          </c:val>
          <c:extLst>
            <c:ext xmlns:c16="http://schemas.microsoft.com/office/drawing/2014/chart" uri="{C3380CC4-5D6E-409C-BE32-E72D297353CC}">
              <c16:uniqueId val="{00000005-61F5-4476-AC3E-EDACB7292570}"/>
            </c:ext>
          </c:extLst>
        </c:ser>
        <c:ser>
          <c:idx val="6"/>
          <c:order val="6"/>
          <c:tx>
            <c:strRef>
              <c:f>'4. CENS'!$N$13</c:f>
              <c:strCache>
                <c:ptCount val="1"/>
                <c:pt idx="0">
                  <c:v>Jul-23</c:v>
                </c:pt>
              </c:strCache>
            </c:strRef>
          </c:tx>
          <c:spPr>
            <a:solidFill>
              <a:schemeClr val="accent6">
                <a:shade val="94000"/>
              </a:schemeClr>
            </a:solidFill>
            <a:ln>
              <a:noFill/>
            </a:ln>
            <a:effectLst/>
          </c:spPr>
          <c:invertIfNegative val="0"/>
          <c:cat>
            <c:strRef>
              <c:f>'4. CENS'!$Q$6:$U$6</c:f>
              <c:strCache>
                <c:ptCount val="5"/>
                <c:pt idx="0">
                  <c:v>ESTRATO 1</c:v>
                </c:pt>
                <c:pt idx="1">
                  <c:v>ESTRATO 2</c:v>
                </c:pt>
                <c:pt idx="2">
                  <c:v>ESTRATO 3</c:v>
                </c:pt>
                <c:pt idx="3">
                  <c:v>ESTRATO 4</c:v>
                </c:pt>
                <c:pt idx="4">
                  <c:v>ESTRATO 5 y 6, Ind y Com</c:v>
                </c:pt>
              </c:strCache>
            </c:strRef>
          </c:cat>
          <c:val>
            <c:numRef>
              <c:f>'4. CENS'!$Q$13:$U$13</c:f>
              <c:numCache>
                <c:formatCode>0.00</c:formatCode>
                <c:ptCount val="5"/>
                <c:pt idx="0">
                  <c:v>334.52</c:v>
                </c:pt>
                <c:pt idx="1">
                  <c:v>418.15</c:v>
                </c:pt>
                <c:pt idx="2">
                  <c:v>707.91520000000003</c:v>
                </c:pt>
                <c:pt idx="3">
                  <c:v>832.84140000000002</c:v>
                </c:pt>
                <c:pt idx="4">
                  <c:v>999.40970000000004</c:v>
                </c:pt>
              </c:numCache>
            </c:numRef>
          </c:val>
          <c:extLst>
            <c:ext xmlns:c16="http://schemas.microsoft.com/office/drawing/2014/chart" uri="{C3380CC4-5D6E-409C-BE32-E72D297353CC}">
              <c16:uniqueId val="{00000006-61F5-4476-AC3E-EDACB7292570}"/>
            </c:ext>
          </c:extLst>
        </c:ser>
        <c:ser>
          <c:idx val="7"/>
          <c:order val="7"/>
          <c:tx>
            <c:strRef>
              <c:f>'4. CENS'!$N$14</c:f>
              <c:strCache>
                <c:ptCount val="1"/>
                <c:pt idx="0">
                  <c:v>Ago-23</c:v>
                </c:pt>
              </c:strCache>
            </c:strRef>
          </c:tx>
          <c:spPr>
            <a:solidFill>
              <a:schemeClr val="accent6">
                <a:shade val="83000"/>
              </a:schemeClr>
            </a:solidFill>
            <a:ln>
              <a:noFill/>
            </a:ln>
            <a:effectLst/>
          </c:spPr>
          <c:invertIfNegative val="0"/>
          <c:cat>
            <c:strRef>
              <c:f>'4. CENS'!$Q$6:$U$6</c:f>
              <c:strCache>
                <c:ptCount val="5"/>
                <c:pt idx="0">
                  <c:v>ESTRATO 1</c:v>
                </c:pt>
                <c:pt idx="1">
                  <c:v>ESTRATO 2</c:v>
                </c:pt>
                <c:pt idx="2">
                  <c:v>ESTRATO 3</c:v>
                </c:pt>
                <c:pt idx="3">
                  <c:v>ESTRATO 4</c:v>
                </c:pt>
                <c:pt idx="4">
                  <c:v>ESTRATO 5 y 6, Ind y Com</c:v>
                </c:pt>
              </c:strCache>
            </c:strRef>
          </c:cat>
          <c:val>
            <c:numRef>
              <c:f>'4. CENS'!$Q$14:$U$14</c:f>
              <c:numCache>
                <c:formatCode>0.00</c:formatCode>
                <c:ptCount val="5"/>
                <c:pt idx="0">
                  <c:v>336.19540000000001</c:v>
                </c:pt>
                <c:pt idx="1">
                  <c:v>420.24419999999998</c:v>
                </c:pt>
                <c:pt idx="2">
                  <c:v>711.4606</c:v>
                </c:pt>
                <c:pt idx="3">
                  <c:v>837.01239999999996</c:v>
                </c:pt>
                <c:pt idx="4">
                  <c:v>1004.4149</c:v>
                </c:pt>
              </c:numCache>
            </c:numRef>
          </c:val>
          <c:extLst>
            <c:ext xmlns:c16="http://schemas.microsoft.com/office/drawing/2014/chart" uri="{C3380CC4-5D6E-409C-BE32-E72D297353CC}">
              <c16:uniqueId val="{00000007-61F5-4476-AC3E-EDACB7292570}"/>
            </c:ext>
          </c:extLst>
        </c:ser>
        <c:ser>
          <c:idx val="8"/>
          <c:order val="8"/>
          <c:tx>
            <c:strRef>
              <c:f>'4. CENS'!$N$15</c:f>
              <c:strCache>
                <c:ptCount val="1"/>
                <c:pt idx="0">
                  <c:v>Sep-23</c:v>
                </c:pt>
              </c:strCache>
            </c:strRef>
          </c:tx>
          <c:spPr>
            <a:solidFill>
              <a:schemeClr val="accent6">
                <a:shade val="73000"/>
              </a:schemeClr>
            </a:solidFill>
            <a:ln>
              <a:noFill/>
            </a:ln>
            <a:effectLst/>
          </c:spPr>
          <c:invertIfNegative val="0"/>
          <c:cat>
            <c:strRef>
              <c:f>'4. CENS'!$Q$6:$U$6</c:f>
              <c:strCache>
                <c:ptCount val="5"/>
                <c:pt idx="0">
                  <c:v>ESTRATO 1</c:v>
                </c:pt>
                <c:pt idx="1">
                  <c:v>ESTRATO 2</c:v>
                </c:pt>
                <c:pt idx="2">
                  <c:v>ESTRATO 3</c:v>
                </c:pt>
                <c:pt idx="3">
                  <c:v>ESTRATO 4</c:v>
                </c:pt>
                <c:pt idx="4">
                  <c:v>ESTRATO 5 y 6, Ind y Com</c:v>
                </c:pt>
              </c:strCache>
            </c:strRef>
          </c:cat>
          <c:val>
            <c:numRef>
              <c:f>'4. CENS'!$Q$15:$U$15</c:f>
              <c:numCache>
                <c:formatCode>0.00</c:formatCode>
                <c:ptCount val="5"/>
                <c:pt idx="0">
                  <c:v>338.54579999999999</c:v>
                </c:pt>
                <c:pt idx="1">
                  <c:v>423.1823</c:v>
                </c:pt>
                <c:pt idx="2">
                  <c:v>716.43470000000002</c:v>
                </c:pt>
                <c:pt idx="3">
                  <c:v>842.86440000000005</c:v>
                </c:pt>
                <c:pt idx="4">
                  <c:v>1011.4372</c:v>
                </c:pt>
              </c:numCache>
            </c:numRef>
          </c:val>
          <c:extLst>
            <c:ext xmlns:c16="http://schemas.microsoft.com/office/drawing/2014/chart" uri="{C3380CC4-5D6E-409C-BE32-E72D297353CC}">
              <c16:uniqueId val="{00000008-61F5-4476-AC3E-EDACB7292570}"/>
            </c:ext>
          </c:extLst>
        </c:ser>
        <c:ser>
          <c:idx val="9"/>
          <c:order val="9"/>
          <c:tx>
            <c:strRef>
              <c:f>'4. CENS'!$N$16</c:f>
              <c:strCache>
                <c:ptCount val="1"/>
                <c:pt idx="0">
                  <c:v>Oct-23</c:v>
                </c:pt>
              </c:strCache>
            </c:strRef>
          </c:tx>
          <c:spPr>
            <a:solidFill>
              <a:schemeClr val="accent6">
                <a:shade val="62000"/>
              </a:schemeClr>
            </a:solidFill>
            <a:ln>
              <a:noFill/>
            </a:ln>
            <a:effectLst/>
          </c:spPr>
          <c:invertIfNegative val="0"/>
          <c:cat>
            <c:strRef>
              <c:f>'4. CENS'!$Q$6:$U$6</c:f>
              <c:strCache>
                <c:ptCount val="5"/>
                <c:pt idx="0">
                  <c:v>ESTRATO 1</c:v>
                </c:pt>
                <c:pt idx="1">
                  <c:v>ESTRATO 2</c:v>
                </c:pt>
                <c:pt idx="2">
                  <c:v>ESTRATO 3</c:v>
                </c:pt>
                <c:pt idx="3">
                  <c:v>ESTRATO 4</c:v>
                </c:pt>
                <c:pt idx="4">
                  <c:v>ESTRATO 5 y 6, Ind y Com</c:v>
                </c:pt>
              </c:strCache>
            </c:strRef>
          </c:cat>
          <c:val>
            <c:numRef>
              <c:f>'4. CENS'!$Q$16:$U$16</c:f>
              <c:numCache>
                <c:formatCode>0.00</c:formatCode>
                <c:ptCount val="5"/>
                <c:pt idx="0">
                  <c:v>371.72329999999999</c:v>
                </c:pt>
                <c:pt idx="1">
                  <c:v>464.6542</c:v>
                </c:pt>
                <c:pt idx="2">
                  <c:v>786.64530000000002</c:v>
                </c:pt>
                <c:pt idx="3">
                  <c:v>925.46510000000001</c:v>
                </c:pt>
                <c:pt idx="4">
                  <c:v>1110.5581</c:v>
                </c:pt>
              </c:numCache>
            </c:numRef>
          </c:val>
          <c:extLst>
            <c:ext xmlns:c16="http://schemas.microsoft.com/office/drawing/2014/chart" uri="{C3380CC4-5D6E-409C-BE32-E72D297353CC}">
              <c16:uniqueId val="{00000009-61F5-4476-AC3E-EDACB7292570}"/>
            </c:ext>
          </c:extLst>
        </c:ser>
        <c:ser>
          <c:idx val="10"/>
          <c:order val="10"/>
          <c:tx>
            <c:strRef>
              <c:f>'4. CENS'!$N$17</c:f>
              <c:strCache>
                <c:ptCount val="1"/>
                <c:pt idx="0">
                  <c:v>Nov-23</c:v>
                </c:pt>
              </c:strCache>
            </c:strRef>
          </c:tx>
          <c:spPr>
            <a:solidFill>
              <a:schemeClr val="accent6">
                <a:shade val="51000"/>
              </a:schemeClr>
            </a:solidFill>
            <a:ln>
              <a:noFill/>
            </a:ln>
            <a:effectLst/>
          </c:spPr>
          <c:invertIfNegative val="0"/>
          <c:cat>
            <c:strRef>
              <c:f>'4. CENS'!$Q$6:$U$6</c:f>
              <c:strCache>
                <c:ptCount val="5"/>
                <c:pt idx="0">
                  <c:v>ESTRATO 1</c:v>
                </c:pt>
                <c:pt idx="1">
                  <c:v>ESTRATO 2</c:v>
                </c:pt>
                <c:pt idx="2">
                  <c:v>ESTRATO 3</c:v>
                </c:pt>
                <c:pt idx="3">
                  <c:v>ESTRATO 4</c:v>
                </c:pt>
                <c:pt idx="4">
                  <c:v>ESTRATO 5 y 6, Ind y Com</c:v>
                </c:pt>
              </c:strCache>
            </c:strRef>
          </c:cat>
          <c:val>
            <c:numRef>
              <c:f>'4. CENS'!$Q$17:$U$17</c:f>
              <c:numCache>
                <c:formatCode>0.00</c:formatCode>
                <c:ptCount val="5"/>
                <c:pt idx="0">
                  <c:v>376.92750000000001</c:v>
                </c:pt>
                <c:pt idx="1">
                  <c:v>471.15929999999997</c:v>
                </c:pt>
                <c:pt idx="2">
                  <c:v>797.65830000000005</c:v>
                </c:pt>
                <c:pt idx="3">
                  <c:v>938.42160000000001</c:v>
                </c:pt>
                <c:pt idx="4">
                  <c:v>1126.1059</c:v>
                </c:pt>
              </c:numCache>
            </c:numRef>
          </c:val>
          <c:extLst>
            <c:ext xmlns:c16="http://schemas.microsoft.com/office/drawing/2014/chart" uri="{C3380CC4-5D6E-409C-BE32-E72D297353CC}">
              <c16:uniqueId val="{0000000A-61F5-4476-AC3E-EDACB7292570}"/>
            </c:ext>
          </c:extLst>
        </c:ser>
        <c:ser>
          <c:idx val="11"/>
          <c:order val="11"/>
          <c:tx>
            <c:strRef>
              <c:f>'4. CENS'!$N$18</c:f>
              <c:strCache>
                <c:ptCount val="1"/>
                <c:pt idx="0">
                  <c:v>Dic-23</c:v>
                </c:pt>
              </c:strCache>
            </c:strRef>
          </c:tx>
          <c:spPr>
            <a:solidFill>
              <a:schemeClr val="accent6">
                <a:shade val="40000"/>
              </a:schemeClr>
            </a:solidFill>
            <a:ln>
              <a:noFill/>
            </a:ln>
            <a:effectLst/>
          </c:spPr>
          <c:invertIfNegative val="0"/>
          <c:cat>
            <c:strRef>
              <c:f>'4. CENS'!$Q$6:$U$6</c:f>
              <c:strCache>
                <c:ptCount val="5"/>
                <c:pt idx="0">
                  <c:v>ESTRATO 1</c:v>
                </c:pt>
                <c:pt idx="1">
                  <c:v>ESTRATO 2</c:v>
                </c:pt>
                <c:pt idx="2">
                  <c:v>ESTRATO 3</c:v>
                </c:pt>
                <c:pt idx="3">
                  <c:v>ESTRATO 4</c:v>
                </c:pt>
                <c:pt idx="4">
                  <c:v>ESTRATO 5 y 6, Ind y Com</c:v>
                </c:pt>
              </c:strCache>
            </c:strRef>
          </c:cat>
          <c:val>
            <c:numRef>
              <c:f>'4. CENS'!$Q$18:$U$18</c:f>
              <c:numCache>
                <c:formatCode>0.00</c:formatCode>
                <c:ptCount val="5"/>
                <c:pt idx="0">
                  <c:v>381.81599999999997</c:v>
                </c:pt>
                <c:pt idx="1">
                  <c:v>477.27</c:v>
                </c:pt>
                <c:pt idx="2">
                  <c:v>811.35889999999995</c:v>
                </c:pt>
                <c:pt idx="3">
                  <c:v>954.53989999999999</c:v>
                </c:pt>
                <c:pt idx="4">
                  <c:v>1145.4478999999999</c:v>
                </c:pt>
              </c:numCache>
            </c:numRef>
          </c:val>
          <c:extLst>
            <c:ext xmlns:c16="http://schemas.microsoft.com/office/drawing/2014/chart" uri="{C3380CC4-5D6E-409C-BE32-E72D297353CC}">
              <c16:uniqueId val="{0000000B-61F5-4476-AC3E-EDACB7292570}"/>
            </c:ext>
          </c:extLst>
        </c:ser>
        <c:dLbls>
          <c:showLegendKey val="0"/>
          <c:showVal val="0"/>
          <c:showCatName val="0"/>
          <c:showSerName val="0"/>
          <c:showPercent val="0"/>
          <c:showBubbleSize val="0"/>
        </c:dLbls>
        <c:gapWidth val="150"/>
        <c:axId val="-1152371952"/>
        <c:axId val="-1204533440"/>
      </c:barChart>
      <c:catAx>
        <c:axId val="-1152371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204533440"/>
        <c:crosses val="autoZero"/>
        <c:auto val="1"/>
        <c:lblAlgn val="ctr"/>
        <c:lblOffset val="100"/>
        <c:noMultiLvlLbl val="0"/>
      </c:catAx>
      <c:valAx>
        <c:axId val="-1204533440"/>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52371952"/>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'4. CENS'!$J$6</c:f>
              <c:strCache>
                <c:ptCount val="1"/>
                <c:pt idx="0">
                  <c:v>CUV_119</c:v>
                </c:pt>
              </c:strCache>
            </c:strRef>
          </c:tx>
          <c:spPr>
            <a:ln w="28575" cap="rnd">
              <a:solidFill>
                <a:schemeClr val="accent1"/>
              </a:solidFill>
              <a:round/>
            </a:ln>
            <a:effectLst/>
          </c:spPr>
          <c:marker>
            <c:symbol val="none"/>
          </c:marker>
          <c:cat>
            <c:strRef>
              <c:f>'4. CENS'!$A$7:$A$18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'4. CENS'!$J$7:$J$18</c:f>
              <c:numCache>
                <c:formatCode>0.00</c:formatCode>
                <c:ptCount val="12"/>
                <c:pt idx="0">
                  <c:v>777.45</c:v>
                </c:pt>
                <c:pt idx="1">
                  <c:v>801.59</c:v>
                </c:pt>
                <c:pt idx="2">
                  <c:v>881.79</c:v>
                </c:pt>
                <c:pt idx="3">
                  <c:v>856.15</c:v>
                </c:pt>
                <c:pt idx="4">
                  <c:v>818.43</c:v>
                </c:pt>
                <c:pt idx="5">
                  <c:v>888.14</c:v>
                </c:pt>
                <c:pt idx="6">
                  <c:v>853.22879</c:v>
                </c:pt>
                <c:pt idx="7">
                  <c:v>853.19</c:v>
                </c:pt>
                <c:pt idx="8">
                  <c:v>878.25888999999995</c:v>
                </c:pt>
                <c:pt idx="9">
                  <c:v>875.15009999999995</c:v>
                </c:pt>
                <c:pt idx="10">
                  <c:v>881.2962</c:v>
                </c:pt>
                <c:pt idx="11">
                  <c:v>954.53989999999999</c:v>
                </c:pt>
              </c:numCache>
            </c:numRef>
          </c:val>
          <c:smooth val="0"/>
          <c:extLst>
            <c:ext xmlns:c16="http://schemas.microsoft.com/office/drawing/2014/chart" uri="{C3380CC4-5D6E-409C-BE32-E72D297353CC}">
              <c16:uniqueId val="{00000000-4A75-4156-904F-1655ADBC3049}"/>
            </c:ext>
          </c:extLst>
        </c:ser>
        <c:ser>
          <c:idx val="1"/>
          <c:order val="1"/>
          <c:tx>
            <c:strRef>
              <c:f>'4. CENS'!$K$6</c:f>
              <c:strCache>
                <c:ptCount val="1"/>
                <c:pt idx="0">
                  <c:v>CUV_Op</c:v>
                </c:pt>
              </c:strCache>
            </c:strRef>
          </c:tx>
          <c:spPr>
            <a:ln w="28575" cap="rnd">
              <a:solidFill>
                <a:schemeClr val="accent2"/>
              </a:solidFill>
              <a:prstDash val="lgDash"/>
              <a:round/>
            </a:ln>
            <a:effectLst/>
          </c:spPr>
          <c:marker>
            <c:symbol val="none"/>
          </c:marker>
          <c:cat>
            <c:strRef>
              <c:f>'4. CENS'!$A$7:$A$18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'4. CENS'!$K$7:$K$18</c:f>
              <c:numCache>
                <c:formatCode>0.00</c:formatCode>
                <c:ptCount val="12"/>
                <c:pt idx="0">
                  <c:v>784.59</c:v>
                </c:pt>
                <c:pt idx="1">
                  <c:v>798.54</c:v>
                </c:pt>
                <c:pt idx="2">
                  <c:v>811.8</c:v>
                </c:pt>
                <c:pt idx="3">
                  <c:v>820.33</c:v>
                </c:pt>
                <c:pt idx="4">
                  <c:v>826.74</c:v>
                </c:pt>
                <c:pt idx="5">
                  <c:v>830.35</c:v>
                </c:pt>
                <c:pt idx="6">
                  <c:v>832.84137999999996</c:v>
                </c:pt>
                <c:pt idx="7">
                  <c:v>837.01239999999996</c:v>
                </c:pt>
                <c:pt idx="8">
                  <c:v>842.86436000000003</c:v>
                </c:pt>
                <c:pt idx="9">
                  <c:v>925.46510000000001</c:v>
                </c:pt>
                <c:pt idx="10">
                  <c:v>938.42160000000001</c:v>
                </c:pt>
              </c:numCache>
            </c:numRef>
          </c:val>
          <c:smooth val="0"/>
          <c:extLst>
            <c:ext xmlns:c16="http://schemas.microsoft.com/office/drawing/2014/chart" uri="{C3380CC4-5D6E-409C-BE32-E72D297353CC}">
              <c16:uniqueId val="{00000001-4A75-4156-904F-1655ADBC3049}"/>
            </c:ext>
          </c:extLst>
        </c:ser>
        <c:dLbls>
          <c:showLegendKey val="0"/>
          <c:showVal val="0"/>
          <c:showCatName val="0"/>
          <c:showSerName val="0"/>
          <c:showPercent val="0"/>
          <c:showBubbleSize val="0"/>
        </c:dLbls>
        <c:smooth val="0"/>
        <c:axId val="-1204530176"/>
        <c:axId val="-1204526368"/>
      </c:lineChart>
      <c:catAx>
        <c:axId val="-1204530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204526368"/>
        <c:crosses val="autoZero"/>
        <c:auto val="1"/>
        <c:lblAlgn val="ctr"/>
        <c:lblOffset val="100"/>
        <c:noMultiLvlLbl val="0"/>
      </c:catAx>
      <c:valAx>
        <c:axId val="-1204526368"/>
        <c:scaling>
          <c:orientation val="minMax"/>
          <c:min val="5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s-CO" sz="1800" b="1"/>
                  <a:t>$/kWh</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s-CO"/>
          </a:p>
        </c:txPr>
        <c:crossAx val="-120453017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8202809133615792E-2"/>
          <c:y val="5.8945439692888367E-2"/>
          <c:w val="0.91245605092481352"/>
          <c:h val="0.67245113114751409"/>
        </c:manualLayout>
      </c:layout>
      <c:areaChart>
        <c:grouping val="stacked"/>
        <c:varyColors val="0"/>
        <c:ser>
          <c:idx val="1"/>
          <c:order val="1"/>
          <c:tx>
            <c:strRef>
              <c:f>'5. CEO'!$D$6</c:f>
              <c:strCache>
                <c:ptCount val="1"/>
                <c:pt idx="0">
                  <c:v>GM</c:v>
                </c:pt>
              </c:strCache>
            </c:strRef>
          </c:tx>
          <c:spPr>
            <a:solidFill>
              <a:srgbClr val="ED7D31"/>
            </a:solidFill>
            <a:ln w="25400">
              <a:noFill/>
            </a:ln>
          </c:spPr>
          <c:val>
            <c:numRef>
              <c:f>'5. CEO'!$D$7:$D$18</c:f>
              <c:numCache>
                <c:formatCode>0.00</c:formatCode>
                <c:ptCount val="12"/>
                <c:pt idx="0">
                  <c:v>296.57409999999999</c:v>
                </c:pt>
                <c:pt idx="1">
                  <c:v>323.67160000000001</c:v>
                </c:pt>
                <c:pt idx="2">
                  <c:v>379.81799999999998</c:v>
                </c:pt>
                <c:pt idx="3">
                  <c:v>310.49</c:v>
                </c:pt>
                <c:pt idx="4">
                  <c:v>265.88740000000001</c:v>
                </c:pt>
                <c:pt idx="5">
                  <c:v>375.9332</c:v>
                </c:pt>
                <c:pt idx="6">
                  <c:v>372.70650000000001</c:v>
                </c:pt>
                <c:pt idx="7">
                  <c:v>372.45819999999998</c:v>
                </c:pt>
                <c:pt idx="8">
                  <c:v>375.45240000000001</c:v>
                </c:pt>
                <c:pt idx="9">
                  <c:v>379.3963</c:v>
                </c:pt>
                <c:pt idx="10">
                  <c:v>380.75580000000002</c:v>
                </c:pt>
                <c:pt idx="11">
                  <c:v>375.10329999999999</c:v>
                </c:pt>
              </c:numCache>
            </c:numRef>
          </c:val>
          <c:extLst>
            <c:ext xmlns:c16="http://schemas.microsoft.com/office/drawing/2014/chart" uri="{C3380CC4-5D6E-409C-BE32-E72D297353CC}">
              <c16:uniqueId val="{00000000-FCE2-4F66-B820-8F7ADCF80416}"/>
            </c:ext>
          </c:extLst>
        </c:ser>
        <c:ser>
          <c:idx val="2"/>
          <c:order val="2"/>
          <c:tx>
            <c:strRef>
              <c:f>'5. CEO'!$G$6</c:f>
              <c:strCache>
                <c:ptCount val="1"/>
                <c:pt idx="0">
                  <c:v>D</c:v>
                </c:pt>
              </c:strCache>
            </c:strRef>
          </c:tx>
          <c:spPr>
            <a:solidFill>
              <a:srgbClr val="A5A5A5"/>
            </a:solidFill>
            <a:ln w="25400">
              <a:noFill/>
            </a:ln>
          </c:spPr>
          <c:val>
            <c:numRef>
              <c:f>'5. CEO'!$G$7:$G$18</c:f>
              <c:numCache>
                <c:formatCode>0.00</c:formatCode>
                <c:ptCount val="12"/>
                <c:pt idx="0">
                  <c:v>268.31979999999999</c:v>
                </c:pt>
                <c:pt idx="1">
                  <c:v>276.70010000000002</c:v>
                </c:pt>
                <c:pt idx="2">
                  <c:v>279.31349999999998</c:v>
                </c:pt>
                <c:pt idx="3">
                  <c:v>266.48129999999998</c:v>
                </c:pt>
                <c:pt idx="4">
                  <c:v>262.11579999999998</c:v>
                </c:pt>
                <c:pt idx="5">
                  <c:v>263.88389999999998</c:v>
                </c:pt>
                <c:pt idx="6">
                  <c:v>267.6567</c:v>
                </c:pt>
                <c:pt idx="7">
                  <c:v>259.74590000000001</c:v>
                </c:pt>
                <c:pt idx="8">
                  <c:v>258.13010000000003</c:v>
                </c:pt>
                <c:pt idx="9">
                  <c:v>277.34300000000002</c:v>
                </c:pt>
                <c:pt idx="10">
                  <c:v>276.74700000000001</c:v>
                </c:pt>
                <c:pt idx="11">
                  <c:v>267.315</c:v>
                </c:pt>
              </c:numCache>
            </c:numRef>
          </c:val>
          <c:extLst>
            <c:ext xmlns:c16="http://schemas.microsoft.com/office/drawing/2014/chart" uri="{C3380CC4-5D6E-409C-BE32-E72D297353CC}">
              <c16:uniqueId val="{00000001-FCE2-4F66-B820-8F7ADCF80416}"/>
            </c:ext>
          </c:extLst>
        </c:ser>
        <c:ser>
          <c:idx val="3"/>
          <c:order val="3"/>
          <c:tx>
            <c:strRef>
              <c:f>'5. CEO'!$H$6</c:f>
              <c:strCache>
                <c:ptCount val="1"/>
                <c:pt idx="0">
                  <c:v>CV</c:v>
                </c:pt>
              </c:strCache>
            </c:strRef>
          </c:tx>
          <c:spPr>
            <a:solidFill>
              <a:srgbClr val="FFC000"/>
            </a:solidFill>
            <a:ln w="25400">
              <a:noFill/>
            </a:ln>
          </c:spPr>
          <c:val>
            <c:numRef>
              <c:f>'5. CEO'!$H$7:$H$18</c:f>
              <c:numCache>
                <c:formatCode>0.00</c:formatCode>
                <c:ptCount val="12"/>
                <c:pt idx="0">
                  <c:v>168.1876</c:v>
                </c:pt>
                <c:pt idx="1">
                  <c:v>164.19280000000001</c:v>
                </c:pt>
                <c:pt idx="2">
                  <c:v>173.68010000000001</c:v>
                </c:pt>
                <c:pt idx="3">
                  <c:v>186.09880000000001</c:v>
                </c:pt>
                <c:pt idx="4">
                  <c:v>185.85</c:v>
                </c:pt>
                <c:pt idx="5">
                  <c:v>171.95590000000001</c:v>
                </c:pt>
                <c:pt idx="6">
                  <c:v>186.54669999999999</c:v>
                </c:pt>
                <c:pt idx="7">
                  <c:v>186.6275</c:v>
                </c:pt>
                <c:pt idx="8">
                  <c:v>181.12010000000001</c:v>
                </c:pt>
                <c:pt idx="9">
                  <c:v>183.3142</c:v>
                </c:pt>
                <c:pt idx="10">
                  <c:v>183.63579999999999</c:v>
                </c:pt>
                <c:pt idx="11">
                  <c:v>191.18090000000001</c:v>
                </c:pt>
              </c:numCache>
            </c:numRef>
          </c:val>
          <c:extLst>
            <c:ext xmlns:c16="http://schemas.microsoft.com/office/drawing/2014/chart" uri="{C3380CC4-5D6E-409C-BE32-E72D297353CC}">
              <c16:uniqueId val="{00000002-FCE2-4F66-B820-8F7ADCF80416}"/>
            </c:ext>
          </c:extLst>
        </c:ser>
        <c:ser>
          <c:idx val="4"/>
          <c:order val="4"/>
          <c:tx>
            <c:strRef>
              <c:f>'5. CEO'!$F$6</c:f>
              <c:strCache>
                <c:ptCount val="1"/>
                <c:pt idx="0">
                  <c:v>PR</c:v>
                </c:pt>
              </c:strCache>
            </c:strRef>
          </c:tx>
          <c:spPr>
            <a:solidFill>
              <a:srgbClr val="5B9BD5"/>
            </a:solidFill>
            <a:ln w="25400">
              <a:noFill/>
            </a:ln>
          </c:spPr>
          <c:val>
            <c:numRef>
              <c:f>'5. CEO'!$F$7:$F$18</c:f>
              <c:numCache>
                <c:formatCode>0.00</c:formatCode>
                <c:ptCount val="12"/>
                <c:pt idx="0">
                  <c:v>60.915900000000001</c:v>
                </c:pt>
                <c:pt idx="1">
                  <c:v>61.356000000000002</c:v>
                </c:pt>
                <c:pt idx="2">
                  <c:v>73.748000000000005</c:v>
                </c:pt>
                <c:pt idx="3">
                  <c:v>74.474999999999994</c:v>
                </c:pt>
                <c:pt idx="4">
                  <c:v>65.284099999999995</c:v>
                </c:pt>
                <c:pt idx="5">
                  <c:v>84.52</c:v>
                </c:pt>
                <c:pt idx="6">
                  <c:v>84.156099999999995</c:v>
                </c:pt>
                <c:pt idx="7">
                  <c:v>85.288799999999995</c:v>
                </c:pt>
                <c:pt idx="8">
                  <c:v>84.773099999999999</c:v>
                </c:pt>
                <c:pt idx="9">
                  <c:v>86.122500000000002</c:v>
                </c:pt>
                <c:pt idx="10">
                  <c:v>85.2744</c:v>
                </c:pt>
                <c:pt idx="11">
                  <c:v>86.749899999999997</c:v>
                </c:pt>
              </c:numCache>
            </c:numRef>
          </c:val>
          <c:extLst>
            <c:ext xmlns:c16="http://schemas.microsoft.com/office/drawing/2014/chart" uri="{C3380CC4-5D6E-409C-BE32-E72D297353CC}">
              <c16:uniqueId val="{00000003-FCE2-4F66-B820-8F7ADCF80416}"/>
            </c:ext>
          </c:extLst>
        </c:ser>
        <c:ser>
          <c:idx val="5"/>
          <c:order val="5"/>
          <c:tx>
            <c:strRef>
              <c:f>'5. CEO'!$E$6</c:f>
              <c:strCache>
                <c:ptCount val="1"/>
                <c:pt idx="0">
                  <c:v>TM</c:v>
                </c:pt>
              </c:strCache>
            </c:strRef>
          </c:tx>
          <c:spPr>
            <a:solidFill>
              <a:srgbClr val="70AD47"/>
            </a:solidFill>
            <a:ln w="25400">
              <a:noFill/>
            </a:ln>
          </c:spPr>
          <c:val>
            <c:numRef>
              <c:f>'5. CEO'!$E$7:$E$18</c:f>
              <c:numCache>
                <c:formatCode>0.00</c:formatCode>
                <c:ptCount val="12"/>
                <c:pt idx="0">
                  <c:v>51.973199999999999</c:v>
                </c:pt>
                <c:pt idx="1">
                  <c:v>48.708100000000002</c:v>
                </c:pt>
                <c:pt idx="2">
                  <c:v>52.366900000000001</c:v>
                </c:pt>
                <c:pt idx="3">
                  <c:v>53.521000000000001</c:v>
                </c:pt>
                <c:pt idx="4">
                  <c:v>48.531399999999998</c:v>
                </c:pt>
                <c:pt idx="5">
                  <c:v>50.7029</c:v>
                </c:pt>
                <c:pt idx="6">
                  <c:v>40.870199999999997</c:v>
                </c:pt>
                <c:pt idx="7">
                  <c:v>46.962400000000002</c:v>
                </c:pt>
                <c:pt idx="8">
                  <c:v>47.019500000000001</c:v>
                </c:pt>
                <c:pt idx="9">
                  <c:v>48.599899999999998</c:v>
                </c:pt>
                <c:pt idx="10">
                  <c:v>46.250999999999998</c:v>
                </c:pt>
                <c:pt idx="11">
                  <c:v>51.235199999999999</c:v>
                </c:pt>
              </c:numCache>
            </c:numRef>
          </c:val>
          <c:extLst>
            <c:ext xmlns:c16="http://schemas.microsoft.com/office/drawing/2014/chart" uri="{C3380CC4-5D6E-409C-BE32-E72D297353CC}">
              <c16:uniqueId val="{00000004-FCE2-4F66-B820-8F7ADCF80416}"/>
            </c:ext>
          </c:extLst>
        </c:ser>
        <c:ser>
          <c:idx val="6"/>
          <c:order val="6"/>
          <c:tx>
            <c:strRef>
              <c:f>'5. CEO'!$I$6</c:f>
              <c:strCache>
                <c:ptCount val="1"/>
                <c:pt idx="0">
                  <c:v>RM</c:v>
                </c:pt>
              </c:strCache>
            </c:strRef>
          </c:tx>
          <c:spPr>
            <a:solidFill>
              <a:schemeClr val="accent1">
                <a:lumMod val="40000"/>
                <a:lumOff val="60000"/>
              </a:schemeClr>
            </a:solidFill>
            <a:ln>
              <a:noFill/>
            </a:ln>
            <a:effectLst/>
          </c:spPr>
          <c:val>
            <c:numRef>
              <c:f>'5. CEO'!$I$7:$I$18</c:f>
              <c:numCache>
                <c:formatCode>0.00</c:formatCode>
                <c:ptCount val="12"/>
                <c:pt idx="0">
                  <c:v>20.8903</c:v>
                </c:pt>
                <c:pt idx="1">
                  <c:v>19.921800000000001</c:v>
                </c:pt>
                <c:pt idx="2">
                  <c:v>16.109400000000001</c:v>
                </c:pt>
                <c:pt idx="3">
                  <c:v>35.150700000000001</c:v>
                </c:pt>
                <c:pt idx="4">
                  <c:v>36.1753</c:v>
                </c:pt>
                <c:pt idx="5">
                  <c:v>16.276499999999999</c:v>
                </c:pt>
                <c:pt idx="6">
                  <c:v>23.7774</c:v>
                </c:pt>
                <c:pt idx="7">
                  <c:v>12.767899999999999</c:v>
                </c:pt>
                <c:pt idx="8">
                  <c:v>17.393599999999999</c:v>
                </c:pt>
                <c:pt idx="9">
                  <c:v>0.44600000000000001</c:v>
                </c:pt>
                <c:pt idx="10">
                  <c:v>2.9477000000000002</c:v>
                </c:pt>
                <c:pt idx="11">
                  <c:v>18.946400000000001</c:v>
                </c:pt>
              </c:numCache>
            </c:numRef>
          </c:val>
          <c:extLst>
            <c:ext xmlns:c16="http://schemas.microsoft.com/office/drawing/2014/chart" uri="{C3380CC4-5D6E-409C-BE32-E72D297353CC}">
              <c16:uniqueId val="{00000005-FCE2-4F66-B820-8F7ADCF80416}"/>
            </c:ext>
          </c:extLst>
        </c:ser>
        <c:dLbls>
          <c:showLegendKey val="0"/>
          <c:showVal val="0"/>
          <c:showCatName val="0"/>
          <c:showSerName val="0"/>
          <c:showPercent val="0"/>
          <c:showBubbleSize val="0"/>
        </c:dLbls>
        <c:axId val="-1145769888"/>
        <c:axId val="-1145769344"/>
      </c:areaChart>
      <c:lineChart>
        <c:grouping val="standard"/>
        <c:varyColors val="0"/>
        <c:ser>
          <c:idx val="0"/>
          <c:order val="0"/>
          <c:tx>
            <c:strRef>
              <c:f>'5. CEO'!$J$6</c:f>
              <c:strCache>
                <c:ptCount val="1"/>
                <c:pt idx="0">
                  <c:v>CUV_119</c:v>
                </c:pt>
              </c:strCache>
            </c:strRef>
          </c:tx>
          <c:spPr>
            <a:ln w="38100" cap="rnd">
              <a:solidFill>
                <a:sysClr val="windowText" lastClr="000000"/>
              </a:solidFill>
              <a:round/>
            </a:ln>
            <a:effectLst/>
          </c:spPr>
          <c:marker>
            <c:symbol val="none"/>
          </c:marker>
          <c:cat>
            <c:strRef>
              <c:f>'5. CEO'!$A$7:$A$18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'5. CEO'!$J$7:$J$18</c:f>
              <c:numCache>
                <c:formatCode>0.00</c:formatCode>
                <c:ptCount val="12"/>
                <c:pt idx="0">
                  <c:v>866.86090000000002</c:v>
                </c:pt>
                <c:pt idx="1">
                  <c:v>894.55039999999997</c:v>
                </c:pt>
                <c:pt idx="2">
                  <c:v>975.03589999999997</c:v>
                </c:pt>
                <c:pt idx="3">
                  <c:v>926.21680000000003</c:v>
                </c:pt>
                <c:pt idx="4">
                  <c:v>863.85270000000003</c:v>
                </c:pt>
                <c:pt idx="5">
                  <c:v>963.27239999999995</c:v>
                </c:pt>
                <c:pt idx="6">
                  <c:v>975.71360000000004</c:v>
                </c:pt>
                <c:pt idx="7">
                  <c:v>963.85069999999996</c:v>
                </c:pt>
                <c:pt idx="8">
                  <c:v>963.88879999999995</c:v>
                </c:pt>
                <c:pt idx="9">
                  <c:v>975.22190000000001</c:v>
                </c:pt>
                <c:pt idx="10">
                  <c:v>975.61170000000004</c:v>
                </c:pt>
                <c:pt idx="11">
                  <c:v>990.53070000000002</c:v>
                </c:pt>
              </c:numCache>
            </c:numRef>
          </c:val>
          <c:smooth val="0"/>
          <c:extLst>
            <c:ext xmlns:c16="http://schemas.microsoft.com/office/drawing/2014/chart" uri="{C3380CC4-5D6E-409C-BE32-E72D297353CC}">
              <c16:uniqueId val="{00000006-FCE2-4F66-B820-8F7ADCF80416}"/>
            </c:ext>
          </c:extLst>
        </c:ser>
        <c:dLbls>
          <c:showLegendKey val="0"/>
          <c:showVal val="0"/>
          <c:showCatName val="0"/>
          <c:showSerName val="0"/>
          <c:showPercent val="0"/>
          <c:showBubbleSize val="0"/>
        </c:dLbls>
        <c:marker val="1"/>
        <c:smooth val="0"/>
        <c:axId val="-1145769888"/>
        <c:axId val="-1145769344"/>
      </c:lineChart>
      <c:catAx>
        <c:axId val="-114576988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400" b="1" i="0" u="none" strike="noStrike" baseline="0">
                <a:solidFill>
                  <a:srgbClr val="333333"/>
                </a:solidFill>
                <a:latin typeface="Calibri"/>
                <a:ea typeface="Calibri"/>
                <a:cs typeface="Calibri"/>
              </a:defRPr>
            </a:pPr>
            <a:endParaRPr lang="es-CO"/>
          </a:p>
        </c:txPr>
        <c:crossAx val="-1145769344"/>
        <c:crosses val="autoZero"/>
        <c:auto val="1"/>
        <c:lblAlgn val="ctr"/>
        <c:lblOffset val="100"/>
        <c:noMultiLvlLbl val="0"/>
      </c:catAx>
      <c:valAx>
        <c:axId val="-1145769344"/>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layout>
            <c:manualLayout>
              <c:xMode val="edge"/>
              <c:yMode val="edge"/>
              <c:x val="7.7527835336372419E-2"/>
              <c:y val="0.32289797490909966"/>
            </c:manualLayout>
          </c:layout>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145769888"/>
        <c:crosses val="autoZero"/>
        <c:crossBetween val="between"/>
      </c:valAx>
      <c:spPr>
        <a:noFill/>
        <a:ln w="25400">
          <a:noFill/>
        </a:ln>
      </c:spPr>
    </c:plotArea>
    <c:legend>
      <c:legendPos val="b"/>
      <c:layout>
        <c:manualLayout>
          <c:xMode val="edge"/>
          <c:yMode val="edge"/>
          <c:x val="0.10987721271683144"/>
          <c:y val="0.89066242866430689"/>
          <c:w val="0.79627746531683541"/>
          <c:h val="8.2597943605673185E-2"/>
        </c:manualLayout>
      </c:layout>
      <c:overlay val="0"/>
      <c:spPr>
        <a:noFill/>
        <a:ln w="25400">
          <a:noFill/>
        </a:ln>
      </c:spPr>
      <c:txPr>
        <a:bodyPr/>
        <a:lstStyle/>
        <a:p>
          <a:pPr>
            <a:defRPr sz="1655"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orientation="portrait"/>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manualLayout>
          <c:layoutTarget val="inner"/>
          <c:xMode val="edge"/>
          <c:yMode val="edge"/>
          <c:x val="9.0203678033021414E-2"/>
          <c:y val="5.4247951759334299E-2"/>
          <c:w val="0.91052477649406649"/>
          <c:h val="0.6030660264784129"/>
        </c:manualLayout>
      </c:layout>
      <c:barChart>
        <c:barDir val="col"/>
        <c:grouping val="clustered"/>
        <c:varyColors val="0"/>
        <c:ser>
          <c:idx val="0"/>
          <c:order val="0"/>
          <c:tx>
            <c:strRef>
              <c:f>'5. CEO'!$N$7</c:f>
              <c:strCache>
                <c:ptCount val="1"/>
                <c:pt idx="0">
                  <c:v>Ene-23</c:v>
                </c:pt>
              </c:strCache>
            </c:strRef>
          </c:tx>
          <c:spPr>
            <a:solidFill>
              <a:schemeClr val="accent6">
                <a:tint val="41000"/>
              </a:schemeClr>
            </a:solidFill>
            <a:ln>
              <a:noFill/>
            </a:ln>
            <a:effectLst/>
          </c:spPr>
          <c:invertIfNegative val="0"/>
          <c:cat>
            <c:strRef>
              <c:f>'5. CEO'!$Q$6:$U$6</c:f>
              <c:strCache>
                <c:ptCount val="5"/>
                <c:pt idx="0">
                  <c:v>ESTRATO 1</c:v>
                </c:pt>
                <c:pt idx="1">
                  <c:v>ESTRATO 2</c:v>
                </c:pt>
                <c:pt idx="2">
                  <c:v>ESTRATO 3</c:v>
                </c:pt>
                <c:pt idx="3">
                  <c:v>ESTRATO 4</c:v>
                </c:pt>
                <c:pt idx="4">
                  <c:v>ESTRATO 5 y 6, Ind y Com</c:v>
                </c:pt>
              </c:strCache>
            </c:strRef>
          </c:cat>
          <c:val>
            <c:numRef>
              <c:f>'5. CEO'!$Q$7:$U$7</c:f>
              <c:numCache>
                <c:formatCode>0.00</c:formatCode>
                <c:ptCount val="5"/>
                <c:pt idx="0">
                  <c:v>368.83330000000001</c:v>
                </c:pt>
                <c:pt idx="1">
                  <c:v>461.04169999999999</c:v>
                </c:pt>
                <c:pt idx="2">
                  <c:v>736.83180000000004</c:v>
                </c:pt>
                <c:pt idx="3">
                  <c:v>866.86090000000002</c:v>
                </c:pt>
                <c:pt idx="4">
                  <c:v>1040.23308</c:v>
                </c:pt>
              </c:numCache>
            </c:numRef>
          </c:val>
          <c:extLst>
            <c:ext xmlns:c16="http://schemas.microsoft.com/office/drawing/2014/chart" uri="{C3380CC4-5D6E-409C-BE32-E72D297353CC}">
              <c16:uniqueId val="{00000000-5BAC-47D9-B4A7-F3B5AC049280}"/>
            </c:ext>
          </c:extLst>
        </c:ser>
        <c:ser>
          <c:idx val="1"/>
          <c:order val="1"/>
          <c:tx>
            <c:strRef>
              <c:f>'5. CEO'!$N$8</c:f>
              <c:strCache>
                <c:ptCount val="1"/>
                <c:pt idx="0">
                  <c:v>Feb-23</c:v>
                </c:pt>
              </c:strCache>
            </c:strRef>
          </c:tx>
          <c:spPr>
            <a:solidFill>
              <a:schemeClr val="accent6">
                <a:tint val="52000"/>
              </a:schemeClr>
            </a:solidFill>
            <a:ln>
              <a:noFill/>
            </a:ln>
            <a:effectLst/>
          </c:spPr>
          <c:invertIfNegative val="0"/>
          <c:cat>
            <c:strRef>
              <c:f>'5. CEO'!$Q$6:$U$6</c:f>
              <c:strCache>
                <c:ptCount val="5"/>
                <c:pt idx="0">
                  <c:v>ESTRATO 1</c:v>
                </c:pt>
                <c:pt idx="1">
                  <c:v>ESTRATO 2</c:v>
                </c:pt>
                <c:pt idx="2">
                  <c:v>ESTRATO 3</c:v>
                </c:pt>
                <c:pt idx="3">
                  <c:v>ESTRATO 4</c:v>
                </c:pt>
                <c:pt idx="4">
                  <c:v>ESTRATO 5 y 6, Ind y Com</c:v>
                </c:pt>
              </c:strCache>
            </c:strRef>
          </c:cat>
          <c:val>
            <c:numRef>
              <c:f>'5. CEO'!$Q$8:$U$8</c:f>
              <c:numCache>
                <c:formatCode>0.00</c:formatCode>
                <c:ptCount val="5"/>
                <c:pt idx="0">
                  <c:v>375.3888</c:v>
                </c:pt>
                <c:pt idx="1">
                  <c:v>469.23599999999999</c:v>
                </c:pt>
                <c:pt idx="2">
                  <c:v>760.36779999999999</c:v>
                </c:pt>
                <c:pt idx="3">
                  <c:v>894.55039999999997</c:v>
                </c:pt>
                <c:pt idx="4">
                  <c:v>1073.46048</c:v>
                </c:pt>
              </c:numCache>
            </c:numRef>
          </c:val>
          <c:extLst>
            <c:ext xmlns:c16="http://schemas.microsoft.com/office/drawing/2014/chart" uri="{C3380CC4-5D6E-409C-BE32-E72D297353CC}">
              <c16:uniqueId val="{00000001-5BAC-47D9-B4A7-F3B5AC049280}"/>
            </c:ext>
          </c:extLst>
        </c:ser>
        <c:ser>
          <c:idx val="2"/>
          <c:order val="2"/>
          <c:tx>
            <c:strRef>
              <c:f>'5. CEO'!$N$9</c:f>
              <c:strCache>
                <c:ptCount val="1"/>
                <c:pt idx="0">
                  <c:v>Mar-23</c:v>
                </c:pt>
              </c:strCache>
            </c:strRef>
          </c:tx>
          <c:spPr>
            <a:solidFill>
              <a:schemeClr val="accent6">
                <a:tint val="63000"/>
              </a:schemeClr>
            </a:solidFill>
            <a:ln>
              <a:noFill/>
            </a:ln>
            <a:effectLst/>
          </c:spPr>
          <c:invertIfNegative val="0"/>
          <c:cat>
            <c:strRef>
              <c:f>'5. CEO'!$Q$6:$U$6</c:f>
              <c:strCache>
                <c:ptCount val="5"/>
                <c:pt idx="0">
                  <c:v>ESTRATO 1</c:v>
                </c:pt>
                <c:pt idx="1">
                  <c:v>ESTRATO 2</c:v>
                </c:pt>
                <c:pt idx="2">
                  <c:v>ESTRATO 3</c:v>
                </c:pt>
                <c:pt idx="3">
                  <c:v>ESTRATO 4</c:v>
                </c:pt>
                <c:pt idx="4">
                  <c:v>ESTRATO 5 y 6, Ind y Com</c:v>
                </c:pt>
              </c:strCache>
            </c:strRef>
          </c:cat>
          <c:val>
            <c:numRef>
              <c:f>'5. CEO'!$Q$9:$U$9</c:f>
              <c:numCache>
                <c:formatCode>0.00</c:formatCode>
                <c:ptCount val="5"/>
                <c:pt idx="0">
                  <c:v>390.01440000000002</c:v>
                </c:pt>
                <c:pt idx="1">
                  <c:v>487.51799999999997</c:v>
                </c:pt>
                <c:pt idx="2">
                  <c:v>828.78049999999996</c:v>
                </c:pt>
                <c:pt idx="3">
                  <c:v>975.03589999999997</c:v>
                </c:pt>
                <c:pt idx="4">
                  <c:v>1170.0431000000001</c:v>
                </c:pt>
              </c:numCache>
            </c:numRef>
          </c:val>
          <c:extLst>
            <c:ext xmlns:c16="http://schemas.microsoft.com/office/drawing/2014/chart" uri="{C3380CC4-5D6E-409C-BE32-E72D297353CC}">
              <c16:uniqueId val="{00000002-5BAC-47D9-B4A7-F3B5AC049280}"/>
            </c:ext>
          </c:extLst>
        </c:ser>
        <c:ser>
          <c:idx val="3"/>
          <c:order val="3"/>
          <c:tx>
            <c:strRef>
              <c:f>'5. CEO'!$N$10</c:f>
              <c:strCache>
                <c:ptCount val="1"/>
                <c:pt idx="0">
                  <c:v>Abr-23</c:v>
                </c:pt>
              </c:strCache>
            </c:strRef>
          </c:tx>
          <c:spPr>
            <a:solidFill>
              <a:schemeClr val="accent6">
                <a:tint val="74000"/>
              </a:schemeClr>
            </a:solidFill>
            <a:ln>
              <a:noFill/>
            </a:ln>
            <a:effectLst/>
          </c:spPr>
          <c:invertIfNegative val="0"/>
          <c:cat>
            <c:strRef>
              <c:f>'5. CEO'!$Q$6:$U$6</c:f>
              <c:strCache>
                <c:ptCount val="5"/>
                <c:pt idx="0">
                  <c:v>ESTRATO 1</c:v>
                </c:pt>
                <c:pt idx="1">
                  <c:v>ESTRATO 2</c:v>
                </c:pt>
                <c:pt idx="2">
                  <c:v>ESTRATO 3</c:v>
                </c:pt>
                <c:pt idx="3">
                  <c:v>ESTRATO 4</c:v>
                </c:pt>
                <c:pt idx="4">
                  <c:v>ESTRATO 5 y 6, Ind y Com</c:v>
                </c:pt>
              </c:strCache>
            </c:strRef>
          </c:cat>
          <c:val>
            <c:numRef>
              <c:f>'5. CEO'!$Q$10:$U$10</c:f>
              <c:numCache>
                <c:formatCode>0.00</c:formatCode>
                <c:ptCount val="5"/>
                <c:pt idx="0">
                  <c:v>394.11189999999999</c:v>
                </c:pt>
                <c:pt idx="1">
                  <c:v>492.63990000000001</c:v>
                </c:pt>
                <c:pt idx="2">
                  <c:v>787.28430000000003</c:v>
                </c:pt>
                <c:pt idx="3">
                  <c:v>926.21680000000003</c:v>
                </c:pt>
                <c:pt idx="4">
                  <c:v>1111.4602</c:v>
                </c:pt>
              </c:numCache>
            </c:numRef>
          </c:val>
          <c:extLst>
            <c:ext xmlns:c16="http://schemas.microsoft.com/office/drawing/2014/chart" uri="{C3380CC4-5D6E-409C-BE32-E72D297353CC}">
              <c16:uniqueId val="{00000003-5BAC-47D9-B4A7-F3B5AC049280}"/>
            </c:ext>
          </c:extLst>
        </c:ser>
        <c:ser>
          <c:idx val="4"/>
          <c:order val="4"/>
          <c:tx>
            <c:strRef>
              <c:f>'5. CEO'!$N$11</c:f>
              <c:strCache>
                <c:ptCount val="1"/>
                <c:pt idx="0">
                  <c:v>May-23</c:v>
                </c:pt>
              </c:strCache>
            </c:strRef>
          </c:tx>
          <c:spPr>
            <a:solidFill>
              <a:schemeClr val="accent6">
                <a:tint val="84000"/>
              </a:schemeClr>
            </a:solidFill>
            <a:ln>
              <a:noFill/>
            </a:ln>
            <a:effectLst/>
          </c:spPr>
          <c:invertIfNegative val="0"/>
          <c:cat>
            <c:strRef>
              <c:f>'5. CEO'!$Q$6:$U$6</c:f>
              <c:strCache>
                <c:ptCount val="5"/>
                <c:pt idx="0">
                  <c:v>ESTRATO 1</c:v>
                </c:pt>
                <c:pt idx="1">
                  <c:v>ESTRATO 2</c:v>
                </c:pt>
                <c:pt idx="2">
                  <c:v>ESTRATO 3</c:v>
                </c:pt>
                <c:pt idx="3">
                  <c:v>ESTRATO 4</c:v>
                </c:pt>
                <c:pt idx="4">
                  <c:v>ESTRATO 5 y 6, Ind y Com</c:v>
                </c:pt>
              </c:strCache>
            </c:strRef>
          </c:cat>
          <c:val>
            <c:numRef>
              <c:f>'5. CEO'!$Q$11:$U$11</c:f>
              <c:numCache>
                <c:formatCode>0.00</c:formatCode>
                <c:ptCount val="5"/>
                <c:pt idx="0">
                  <c:v>397.1925</c:v>
                </c:pt>
                <c:pt idx="1">
                  <c:v>496.4907</c:v>
                </c:pt>
                <c:pt idx="2">
                  <c:v>734.27480000000003</c:v>
                </c:pt>
                <c:pt idx="3">
                  <c:v>863.85270000000003</c:v>
                </c:pt>
                <c:pt idx="4">
                  <c:v>1036.6232</c:v>
                </c:pt>
              </c:numCache>
            </c:numRef>
          </c:val>
          <c:extLst>
            <c:ext xmlns:c16="http://schemas.microsoft.com/office/drawing/2014/chart" uri="{C3380CC4-5D6E-409C-BE32-E72D297353CC}">
              <c16:uniqueId val="{00000004-5BAC-47D9-B4A7-F3B5AC049280}"/>
            </c:ext>
          </c:extLst>
        </c:ser>
        <c:ser>
          <c:idx val="5"/>
          <c:order val="5"/>
          <c:tx>
            <c:strRef>
              <c:f>'5. CEO'!$N$12</c:f>
              <c:strCache>
                <c:ptCount val="1"/>
                <c:pt idx="0">
                  <c:v>Jun-23</c:v>
                </c:pt>
              </c:strCache>
            </c:strRef>
          </c:tx>
          <c:spPr>
            <a:solidFill>
              <a:schemeClr val="accent6">
                <a:tint val="95000"/>
              </a:schemeClr>
            </a:solidFill>
            <a:ln>
              <a:noFill/>
            </a:ln>
            <a:effectLst/>
          </c:spPr>
          <c:invertIfNegative val="0"/>
          <c:cat>
            <c:strRef>
              <c:f>'5. CEO'!$Q$6:$U$6</c:f>
              <c:strCache>
                <c:ptCount val="5"/>
                <c:pt idx="0">
                  <c:v>ESTRATO 1</c:v>
                </c:pt>
                <c:pt idx="1">
                  <c:v>ESTRATO 2</c:v>
                </c:pt>
                <c:pt idx="2">
                  <c:v>ESTRATO 3</c:v>
                </c:pt>
                <c:pt idx="3">
                  <c:v>ESTRATO 4</c:v>
                </c:pt>
                <c:pt idx="4">
                  <c:v>ESTRATO 5 y 6, Ind y Com</c:v>
                </c:pt>
              </c:strCache>
            </c:strRef>
          </c:cat>
          <c:val>
            <c:numRef>
              <c:f>'5. CEO'!$Q$12:$U$12</c:f>
              <c:numCache>
                <c:formatCode>0.00</c:formatCode>
                <c:ptCount val="5"/>
                <c:pt idx="0">
                  <c:v>398.9273</c:v>
                </c:pt>
                <c:pt idx="1">
                  <c:v>498.65910000000002</c:v>
                </c:pt>
                <c:pt idx="2">
                  <c:v>818.78150000000005</c:v>
                </c:pt>
                <c:pt idx="3">
                  <c:v>963.27239999999995</c:v>
                </c:pt>
                <c:pt idx="4">
                  <c:v>1155.9268999999999</c:v>
                </c:pt>
              </c:numCache>
            </c:numRef>
          </c:val>
          <c:extLst>
            <c:ext xmlns:c16="http://schemas.microsoft.com/office/drawing/2014/chart" uri="{C3380CC4-5D6E-409C-BE32-E72D297353CC}">
              <c16:uniqueId val="{00000005-5BAC-47D9-B4A7-F3B5AC049280}"/>
            </c:ext>
          </c:extLst>
        </c:ser>
        <c:ser>
          <c:idx val="6"/>
          <c:order val="6"/>
          <c:tx>
            <c:strRef>
              <c:f>'5. CEO'!$N$13</c:f>
              <c:strCache>
                <c:ptCount val="1"/>
                <c:pt idx="0">
                  <c:v>Jul-23</c:v>
                </c:pt>
              </c:strCache>
            </c:strRef>
          </c:tx>
          <c:spPr>
            <a:solidFill>
              <a:schemeClr val="accent6">
                <a:shade val="94000"/>
              </a:schemeClr>
            </a:solidFill>
            <a:ln>
              <a:noFill/>
            </a:ln>
            <a:effectLst/>
          </c:spPr>
          <c:invertIfNegative val="0"/>
          <c:cat>
            <c:strRef>
              <c:f>'5. CEO'!$Q$6:$U$6</c:f>
              <c:strCache>
                <c:ptCount val="5"/>
                <c:pt idx="0">
                  <c:v>ESTRATO 1</c:v>
                </c:pt>
                <c:pt idx="1">
                  <c:v>ESTRATO 2</c:v>
                </c:pt>
                <c:pt idx="2">
                  <c:v>ESTRATO 3</c:v>
                </c:pt>
                <c:pt idx="3">
                  <c:v>ESTRATO 4</c:v>
                </c:pt>
                <c:pt idx="4">
                  <c:v>ESTRATO 5 y 6, Ind y Com</c:v>
                </c:pt>
              </c:strCache>
            </c:strRef>
          </c:cat>
          <c:val>
            <c:numRef>
              <c:f>'5. CEO'!$Q$13:$U$13</c:f>
              <c:numCache>
                <c:formatCode>0.00</c:formatCode>
                <c:ptCount val="5"/>
                <c:pt idx="0">
                  <c:v>400.12360000000001</c:v>
                </c:pt>
                <c:pt idx="1">
                  <c:v>500.15449999999998</c:v>
                </c:pt>
                <c:pt idx="2">
                  <c:v>829.35659999999996</c:v>
                </c:pt>
                <c:pt idx="3">
                  <c:v>975.71360000000004</c:v>
                </c:pt>
                <c:pt idx="4">
                  <c:v>1170.8562999999999</c:v>
                </c:pt>
              </c:numCache>
            </c:numRef>
          </c:val>
          <c:extLst>
            <c:ext xmlns:c16="http://schemas.microsoft.com/office/drawing/2014/chart" uri="{C3380CC4-5D6E-409C-BE32-E72D297353CC}">
              <c16:uniqueId val="{00000006-5BAC-47D9-B4A7-F3B5AC049280}"/>
            </c:ext>
          </c:extLst>
        </c:ser>
        <c:ser>
          <c:idx val="7"/>
          <c:order val="7"/>
          <c:tx>
            <c:strRef>
              <c:f>'5. CEO'!$N$14</c:f>
              <c:strCache>
                <c:ptCount val="1"/>
                <c:pt idx="0">
                  <c:v>Ago-23</c:v>
                </c:pt>
              </c:strCache>
            </c:strRef>
          </c:tx>
          <c:spPr>
            <a:solidFill>
              <a:schemeClr val="accent6">
                <a:shade val="83000"/>
              </a:schemeClr>
            </a:solidFill>
            <a:ln>
              <a:noFill/>
            </a:ln>
            <a:effectLst/>
          </c:spPr>
          <c:invertIfNegative val="0"/>
          <c:cat>
            <c:strRef>
              <c:f>'5. CEO'!$Q$6:$U$6</c:f>
              <c:strCache>
                <c:ptCount val="5"/>
                <c:pt idx="0">
                  <c:v>ESTRATO 1</c:v>
                </c:pt>
                <c:pt idx="1">
                  <c:v>ESTRATO 2</c:v>
                </c:pt>
                <c:pt idx="2">
                  <c:v>ESTRATO 3</c:v>
                </c:pt>
                <c:pt idx="3">
                  <c:v>ESTRATO 4</c:v>
                </c:pt>
                <c:pt idx="4">
                  <c:v>ESTRATO 5 y 6, Ind y Com</c:v>
                </c:pt>
              </c:strCache>
            </c:strRef>
          </c:cat>
          <c:val>
            <c:numRef>
              <c:f>'5. CEO'!$Q$14:$U$14</c:f>
              <c:numCache>
                <c:formatCode>0.00</c:formatCode>
                <c:ptCount val="5"/>
                <c:pt idx="0">
                  <c:v>402.1275</c:v>
                </c:pt>
                <c:pt idx="1">
                  <c:v>502.65940000000001</c:v>
                </c:pt>
                <c:pt idx="2">
                  <c:v>819.2731</c:v>
                </c:pt>
                <c:pt idx="3">
                  <c:v>963.85069999999996</c:v>
                </c:pt>
                <c:pt idx="4">
                  <c:v>1156.6208399999998</c:v>
                </c:pt>
              </c:numCache>
            </c:numRef>
          </c:val>
          <c:extLst>
            <c:ext xmlns:c16="http://schemas.microsoft.com/office/drawing/2014/chart" uri="{C3380CC4-5D6E-409C-BE32-E72D297353CC}">
              <c16:uniqueId val="{00000007-5BAC-47D9-B4A7-F3B5AC049280}"/>
            </c:ext>
          </c:extLst>
        </c:ser>
        <c:ser>
          <c:idx val="8"/>
          <c:order val="8"/>
          <c:tx>
            <c:strRef>
              <c:f>'5. CEO'!$N$15</c:f>
              <c:strCache>
                <c:ptCount val="1"/>
                <c:pt idx="0">
                  <c:v>Sep-23</c:v>
                </c:pt>
              </c:strCache>
            </c:strRef>
          </c:tx>
          <c:spPr>
            <a:solidFill>
              <a:schemeClr val="accent6">
                <a:shade val="73000"/>
              </a:schemeClr>
            </a:solidFill>
            <a:ln>
              <a:noFill/>
            </a:ln>
            <a:effectLst/>
          </c:spPr>
          <c:invertIfNegative val="0"/>
          <c:cat>
            <c:strRef>
              <c:f>'5. CEO'!$Q$6:$U$6</c:f>
              <c:strCache>
                <c:ptCount val="5"/>
                <c:pt idx="0">
                  <c:v>ESTRATO 1</c:v>
                </c:pt>
                <c:pt idx="1">
                  <c:v>ESTRATO 2</c:v>
                </c:pt>
                <c:pt idx="2">
                  <c:v>ESTRATO 3</c:v>
                </c:pt>
                <c:pt idx="3">
                  <c:v>ESTRATO 4</c:v>
                </c:pt>
                <c:pt idx="4">
                  <c:v>ESTRATO 5 y 6, Ind y Com</c:v>
                </c:pt>
              </c:strCache>
            </c:strRef>
          </c:cat>
          <c:val>
            <c:numRef>
              <c:f>'5. CEO'!$Q$15:$U$15</c:f>
              <c:numCache>
                <c:formatCode>0.00</c:formatCode>
                <c:ptCount val="5"/>
                <c:pt idx="0">
                  <c:v>404.93900000000002</c:v>
                </c:pt>
                <c:pt idx="1">
                  <c:v>506.1737</c:v>
                </c:pt>
                <c:pt idx="2">
                  <c:v>819.30550000000005</c:v>
                </c:pt>
                <c:pt idx="3">
                  <c:v>963.88879999999995</c:v>
                </c:pt>
                <c:pt idx="4">
                  <c:v>1156.6666</c:v>
                </c:pt>
              </c:numCache>
            </c:numRef>
          </c:val>
          <c:extLst>
            <c:ext xmlns:c16="http://schemas.microsoft.com/office/drawing/2014/chart" uri="{C3380CC4-5D6E-409C-BE32-E72D297353CC}">
              <c16:uniqueId val="{00000008-5BAC-47D9-B4A7-F3B5AC049280}"/>
            </c:ext>
          </c:extLst>
        </c:ser>
        <c:ser>
          <c:idx val="9"/>
          <c:order val="9"/>
          <c:tx>
            <c:strRef>
              <c:f>'5. CEO'!$N$16</c:f>
              <c:strCache>
                <c:ptCount val="1"/>
                <c:pt idx="0">
                  <c:v>Oct-23</c:v>
                </c:pt>
              </c:strCache>
            </c:strRef>
          </c:tx>
          <c:spPr>
            <a:solidFill>
              <a:schemeClr val="accent6">
                <a:shade val="62000"/>
              </a:schemeClr>
            </a:solidFill>
            <a:ln>
              <a:noFill/>
            </a:ln>
            <a:effectLst/>
          </c:spPr>
          <c:invertIfNegative val="0"/>
          <c:cat>
            <c:strRef>
              <c:f>'5. CEO'!$Q$6:$U$6</c:f>
              <c:strCache>
                <c:ptCount val="5"/>
                <c:pt idx="0">
                  <c:v>ESTRATO 1</c:v>
                </c:pt>
                <c:pt idx="1">
                  <c:v>ESTRATO 2</c:v>
                </c:pt>
                <c:pt idx="2">
                  <c:v>ESTRATO 3</c:v>
                </c:pt>
                <c:pt idx="3">
                  <c:v>ESTRATO 4</c:v>
                </c:pt>
                <c:pt idx="4">
                  <c:v>ESTRATO 5 y 6, Ind y Com</c:v>
                </c:pt>
              </c:strCache>
            </c:strRef>
          </c:cat>
          <c:val>
            <c:numRef>
              <c:f>'5. CEO'!$Q$16:$U$16</c:f>
              <c:numCache>
                <c:formatCode>0.00</c:formatCode>
                <c:ptCount val="5"/>
                <c:pt idx="0">
                  <c:v>407.0924</c:v>
                </c:pt>
                <c:pt idx="1">
                  <c:v>508.86559999999997</c:v>
                </c:pt>
                <c:pt idx="2">
                  <c:v>828.93859999999995</c:v>
                </c:pt>
                <c:pt idx="3">
                  <c:v>975.22190000000001</c:v>
                </c:pt>
                <c:pt idx="4">
                  <c:v>1170.2662800000001</c:v>
                </c:pt>
              </c:numCache>
            </c:numRef>
          </c:val>
          <c:extLst>
            <c:ext xmlns:c16="http://schemas.microsoft.com/office/drawing/2014/chart" uri="{C3380CC4-5D6E-409C-BE32-E72D297353CC}">
              <c16:uniqueId val="{00000009-5BAC-47D9-B4A7-F3B5AC049280}"/>
            </c:ext>
          </c:extLst>
        </c:ser>
        <c:ser>
          <c:idx val="10"/>
          <c:order val="10"/>
          <c:tx>
            <c:strRef>
              <c:f>'5. CEO'!$N$17</c:f>
              <c:strCache>
                <c:ptCount val="1"/>
                <c:pt idx="0">
                  <c:v>Nov-23</c:v>
                </c:pt>
              </c:strCache>
            </c:strRef>
          </c:tx>
          <c:spPr>
            <a:solidFill>
              <a:schemeClr val="accent6">
                <a:shade val="51000"/>
              </a:schemeClr>
            </a:solidFill>
            <a:ln>
              <a:noFill/>
            </a:ln>
            <a:effectLst/>
          </c:spPr>
          <c:invertIfNegative val="0"/>
          <c:cat>
            <c:strRef>
              <c:f>'5. CEO'!$Q$6:$U$6</c:f>
              <c:strCache>
                <c:ptCount val="5"/>
                <c:pt idx="0">
                  <c:v>ESTRATO 1</c:v>
                </c:pt>
                <c:pt idx="1">
                  <c:v>ESTRATO 2</c:v>
                </c:pt>
                <c:pt idx="2">
                  <c:v>ESTRATO 3</c:v>
                </c:pt>
                <c:pt idx="3">
                  <c:v>ESTRATO 4</c:v>
                </c:pt>
                <c:pt idx="4">
                  <c:v>ESTRATO 5 y 6, Ind y Com</c:v>
                </c:pt>
              </c:strCache>
            </c:strRef>
          </c:cat>
          <c:val>
            <c:numRef>
              <c:f>'5. CEO'!$Q$17:$U$17</c:f>
              <c:numCache>
                <c:formatCode>0.00</c:formatCode>
                <c:ptCount val="5"/>
                <c:pt idx="0">
                  <c:v>408.10939999999999</c:v>
                </c:pt>
                <c:pt idx="1">
                  <c:v>510.13670000000002</c:v>
                </c:pt>
                <c:pt idx="2">
                  <c:v>829.26990000000001</c:v>
                </c:pt>
                <c:pt idx="3">
                  <c:v>975.61170000000004</c:v>
                </c:pt>
                <c:pt idx="4">
                  <c:v>1170.73404</c:v>
                </c:pt>
              </c:numCache>
            </c:numRef>
          </c:val>
          <c:extLst>
            <c:ext xmlns:c16="http://schemas.microsoft.com/office/drawing/2014/chart" uri="{C3380CC4-5D6E-409C-BE32-E72D297353CC}">
              <c16:uniqueId val="{0000000A-5BAC-47D9-B4A7-F3B5AC049280}"/>
            </c:ext>
          </c:extLst>
        </c:ser>
        <c:ser>
          <c:idx val="11"/>
          <c:order val="11"/>
          <c:tx>
            <c:strRef>
              <c:f>'5. CEO'!$N$18</c:f>
              <c:strCache>
                <c:ptCount val="1"/>
                <c:pt idx="0">
                  <c:v>Dic-23</c:v>
                </c:pt>
              </c:strCache>
            </c:strRef>
          </c:tx>
          <c:spPr>
            <a:solidFill>
              <a:schemeClr val="accent6">
                <a:shade val="40000"/>
              </a:schemeClr>
            </a:solidFill>
            <a:ln>
              <a:noFill/>
            </a:ln>
            <a:effectLst/>
          </c:spPr>
          <c:invertIfNegative val="0"/>
          <c:cat>
            <c:strRef>
              <c:f>'5. CEO'!$Q$6:$U$6</c:f>
              <c:strCache>
                <c:ptCount val="5"/>
                <c:pt idx="0">
                  <c:v>ESTRATO 1</c:v>
                </c:pt>
                <c:pt idx="1">
                  <c:v>ESTRATO 2</c:v>
                </c:pt>
                <c:pt idx="2">
                  <c:v>ESTRATO 3</c:v>
                </c:pt>
                <c:pt idx="3">
                  <c:v>ESTRATO 4</c:v>
                </c:pt>
                <c:pt idx="4">
                  <c:v>ESTRATO 5 y 6, Ind y Com</c:v>
                </c:pt>
              </c:strCache>
            </c:strRef>
          </c:cat>
          <c:val>
            <c:numRef>
              <c:f>'5. CEO'!$Q$18:$U$18</c:f>
              <c:numCache>
                <c:formatCode>0.00</c:formatCode>
                <c:ptCount val="5"/>
                <c:pt idx="0">
                  <c:v>410.02350000000001</c:v>
                </c:pt>
                <c:pt idx="1">
                  <c:v>512.52940000000001</c:v>
                </c:pt>
                <c:pt idx="2">
                  <c:v>841.9511</c:v>
                </c:pt>
                <c:pt idx="3">
                  <c:v>990.53070000000002</c:v>
                </c:pt>
                <c:pt idx="4">
                  <c:v>1188.6368399999999</c:v>
                </c:pt>
              </c:numCache>
            </c:numRef>
          </c:val>
          <c:extLst>
            <c:ext xmlns:c16="http://schemas.microsoft.com/office/drawing/2014/chart" uri="{C3380CC4-5D6E-409C-BE32-E72D297353CC}">
              <c16:uniqueId val="{0000000B-5BAC-47D9-B4A7-F3B5AC049280}"/>
            </c:ext>
          </c:extLst>
        </c:ser>
        <c:dLbls>
          <c:showLegendKey val="0"/>
          <c:showVal val="0"/>
          <c:showCatName val="0"/>
          <c:showSerName val="0"/>
          <c:showPercent val="0"/>
          <c:showBubbleSize val="0"/>
        </c:dLbls>
        <c:gapWidth val="150"/>
        <c:axId val="-1145768256"/>
        <c:axId val="-1145756832"/>
      </c:barChart>
      <c:catAx>
        <c:axId val="-1145768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5756832"/>
        <c:crosses val="autoZero"/>
        <c:auto val="1"/>
        <c:lblAlgn val="ctr"/>
        <c:lblOffset val="100"/>
        <c:noMultiLvlLbl val="0"/>
      </c:catAx>
      <c:valAx>
        <c:axId val="-1145756832"/>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layout>
            <c:manualLayout>
              <c:xMode val="edge"/>
              <c:yMode val="edge"/>
              <c:x val="6.3334265169516527E-2"/>
              <c:y val="0.32188999656639372"/>
            </c:manualLayout>
          </c:layout>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100" b="1" i="0" u="none" strike="noStrike" kern="1200" baseline="0">
                <a:solidFill>
                  <a:srgbClr val="333333"/>
                </a:solidFill>
                <a:latin typeface="Calibri"/>
                <a:ea typeface="Calibri"/>
                <a:cs typeface="Calibri"/>
              </a:defRPr>
            </a:pPr>
            <a:endParaRPr lang="es-CO"/>
          </a:p>
        </c:txPr>
        <c:crossAx val="-1145768256"/>
        <c:crosses val="autoZero"/>
        <c:crossBetween val="between"/>
      </c:valAx>
      <c:spPr>
        <a:noFill/>
        <a:ln w="25400">
          <a:noFill/>
        </a:ln>
        <a:effectLst/>
      </c:spPr>
    </c:plotArea>
    <c:legend>
      <c:legendPos val="b"/>
      <c:layout>
        <c:manualLayout>
          <c:xMode val="edge"/>
          <c:yMode val="edge"/>
          <c:x val="4.2201152370746557E-2"/>
          <c:y val="0.81673853961159515"/>
          <c:w val="0.95779884762925338"/>
          <c:h val="0.18326146038840485"/>
        </c:manualLayout>
      </c:layout>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'5. CEO'!$J$6</c:f>
              <c:strCache>
                <c:ptCount val="1"/>
                <c:pt idx="0">
                  <c:v>CUV_119</c:v>
                </c:pt>
              </c:strCache>
            </c:strRef>
          </c:tx>
          <c:spPr>
            <a:ln w="28575" cap="rnd">
              <a:solidFill>
                <a:schemeClr val="accent1"/>
              </a:solidFill>
              <a:round/>
            </a:ln>
            <a:effectLst/>
          </c:spPr>
          <c:marker>
            <c:symbol val="none"/>
          </c:marker>
          <c:cat>
            <c:strRef>
              <c:f>'5. CEO'!$A$7:$A$18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'5. CEO'!$J$7:$J$18</c:f>
              <c:numCache>
                <c:formatCode>0.00</c:formatCode>
                <c:ptCount val="12"/>
                <c:pt idx="0">
                  <c:v>866.86090000000002</c:v>
                </c:pt>
                <c:pt idx="1">
                  <c:v>894.55039999999997</c:v>
                </c:pt>
                <c:pt idx="2">
                  <c:v>975.03589999999997</c:v>
                </c:pt>
                <c:pt idx="3">
                  <c:v>926.21680000000003</c:v>
                </c:pt>
                <c:pt idx="4">
                  <c:v>863.85270000000003</c:v>
                </c:pt>
                <c:pt idx="5">
                  <c:v>963.27239999999995</c:v>
                </c:pt>
                <c:pt idx="6">
                  <c:v>975.71360000000004</c:v>
                </c:pt>
                <c:pt idx="7">
                  <c:v>963.85069999999996</c:v>
                </c:pt>
                <c:pt idx="8">
                  <c:v>963.88879999999995</c:v>
                </c:pt>
                <c:pt idx="9">
                  <c:v>975.22190000000001</c:v>
                </c:pt>
                <c:pt idx="10">
                  <c:v>975.61170000000004</c:v>
                </c:pt>
                <c:pt idx="11">
                  <c:v>990.53070000000002</c:v>
                </c:pt>
              </c:numCache>
            </c:numRef>
          </c:val>
          <c:smooth val="0"/>
          <c:extLst>
            <c:ext xmlns:c16="http://schemas.microsoft.com/office/drawing/2014/chart" uri="{C3380CC4-5D6E-409C-BE32-E72D297353CC}">
              <c16:uniqueId val="{00000000-0335-4AEE-847C-B388573A7581}"/>
            </c:ext>
          </c:extLst>
        </c:ser>
        <c:ser>
          <c:idx val="1"/>
          <c:order val="1"/>
          <c:tx>
            <c:strRef>
              <c:f>'5. CEO'!$K$6</c:f>
              <c:strCache>
                <c:ptCount val="1"/>
                <c:pt idx="0">
                  <c:v>CUV_Op</c:v>
                </c:pt>
              </c:strCache>
            </c:strRef>
          </c:tx>
          <c:spPr>
            <a:ln w="28575" cap="rnd">
              <a:solidFill>
                <a:schemeClr val="accent2"/>
              </a:solidFill>
              <a:prstDash val="lgDash"/>
              <a:round/>
            </a:ln>
            <a:effectLst/>
          </c:spPr>
          <c:marker>
            <c:symbol val="none"/>
          </c:marker>
          <c:cat>
            <c:strRef>
              <c:f>'5. CEO'!$A$7:$A$18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'5. CEO'!$K$7:$K$18</c:f>
              <c:numCache>
                <c:formatCode>0.00</c:formatCode>
                <c:ptCount val="12"/>
              </c:numCache>
            </c:numRef>
          </c:val>
          <c:smooth val="0"/>
          <c:extLst>
            <c:ext xmlns:c16="http://schemas.microsoft.com/office/drawing/2014/chart" uri="{C3380CC4-5D6E-409C-BE32-E72D297353CC}">
              <c16:uniqueId val="{00000001-0335-4AEE-847C-B388573A7581}"/>
            </c:ext>
          </c:extLst>
        </c:ser>
        <c:dLbls>
          <c:showLegendKey val="0"/>
          <c:showVal val="0"/>
          <c:showCatName val="0"/>
          <c:showSerName val="0"/>
          <c:showPercent val="0"/>
          <c:showBubbleSize val="0"/>
        </c:dLbls>
        <c:smooth val="0"/>
        <c:axId val="-1145757376"/>
        <c:axId val="-1145763360"/>
      </c:lineChart>
      <c:catAx>
        <c:axId val="-1145757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45763360"/>
        <c:crosses val="autoZero"/>
        <c:auto val="1"/>
        <c:lblAlgn val="ctr"/>
        <c:lblOffset val="100"/>
        <c:noMultiLvlLbl val="0"/>
      </c:catAx>
      <c:valAx>
        <c:axId val="-1145763360"/>
        <c:scaling>
          <c:orientation val="minMax"/>
          <c:max val="1000"/>
          <c:min val="5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s-CO" sz="1800" b="1"/>
                  <a:t>$/kWh</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s-CO"/>
          </a:p>
        </c:txPr>
        <c:crossAx val="-114575737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03139604682715"/>
          <c:y val="4.0189076162516352E-2"/>
          <c:w val="0.82878426798315408"/>
          <c:h val="0.6109077325364215"/>
        </c:manualLayout>
      </c:layout>
      <c:areaChart>
        <c:grouping val="stacked"/>
        <c:varyColors val="0"/>
        <c:ser>
          <c:idx val="1"/>
          <c:order val="1"/>
          <c:tx>
            <c:strRef>
              <c:f>'6. CETSA'!$D$6</c:f>
              <c:strCache>
                <c:ptCount val="1"/>
                <c:pt idx="0">
                  <c:v>GM</c:v>
                </c:pt>
              </c:strCache>
            </c:strRef>
          </c:tx>
          <c:spPr>
            <a:solidFill>
              <a:srgbClr val="ED7D31"/>
            </a:solidFill>
            <a:ln w="25400">
              <a:noFill/>
            </a:ln>
          </c:spPr>
          <c:val>
            <c:numRef>
              <c:f>'6. CETSA'!$D$7:$D$18</c:f>
              <c:numCache>
                <c:formatCode>0.00</c:formatCode>
                <c:ptCount val="12"/>
                <c:pt idx="0">
                  <c:v>303.83</c:v>
                </c:pt>
                <c:pt idx="1">
                  <c:v>288.99</c:v>
                </c:pt>
                <c:pt idx="2">
                  <c:v>310.7</c:v>
                </c:pt>
                <c:pt idx="3">
                  <c:v>285.62</c:v>
                </c:pt>
                <c:pt idx="4">
                  <c:v>282.64999999999998</c:v>
                </c:pt>
                <c:pt idx="5">
                  <c:v>286.31</c:v>
                </c:pt>
                <c:pt idx="6">
                  <c:v>283.95</c:v>
                </c:pt>
                <c:pt idx="7">
                  <c:v>280.32</c:v>
                </c:pt>
                <c:pt idx="8">
                  <c:v>290</c:v>
                </c:pt>
                <c:pt idx="9">
                  <c:v>357.07</c:v>
                </c:pt>
                <c:pt idx="10">
                  <c:v>360.23</c:v>
                </c:pt>
                <c:pt idx="11">
                  <c:v>328.84</c:v>
                </c:pt>
              </c:numCache>
            </c:numRef>
          </c:val>
          <c:extLst>
            <c:ext xmlns:c16="http://schemas.microsoft.com/office/drawing/2014/chart" uri="{C3380CC4-5D6E-409C-BE32-E72D297353CC}">
              <c16:uniqueId val="{00000000-D7AE-4584-9319-1F3A592F1015}"/>
            </c:ext>
          </c:extLst>
        </c:ser>
        <c:ser>
          <c:idx val="2"/>
          <c:order val="2"/>
          <c:tx>
            <c:strRef>
              <c:f>'6. CETSA'!$G$6</c:f>
              <c:strCache>
                <c:ptCount val="1"/>
                <c:pt idx="0">
                  <c:v>D</c:v>
                </c:pt>
              </c:strCache>
            </c:strRef>
          </c:tx>
          <c:spPr>
            <a:solidFill>
              <a:srgbClr val="A5A5A5"/>
            </a:solidFill>
            <a:ln w="25400">
              <a:noFill/>
            </a:ln>
          </c:spPr>
          <c:val>
            <c:numRef>
              <c:f>'6. CETSA'!$G$7:$G$18</c:f>
              <c:numCache>
                <c:formatCode>0.00</c:formatCode>
                <c:ptCount val="12"/>
                <c:pt idx="0">
                  <c:v>268.32</c:v>
                </c:pt>
                <c:pt idx="1">
                  <c:v>276.7</c:v>
                </c:pt>
                <c:pt idx="2">
                  <c:v>279.31</c:v>
                </c:pt>
                <c:pt idx="3">
                  <c:v>266.48</c:v>
                </c:pt>
                <c:pt idx="4">
                  <c:v>262.12</c:v>
                </c:pt>
                <c:pt idx="5">
                  <c:v>263.88</c:v>
                </c:pt>
                <c:pt idx="6">
                  <c:v>267.66000000000003</c:v>
                </c:pt>
                <c:pt idx="7">
                  <c:v>259.75</c:v>
                </c:pt>
                <c:pt idx="8">
                  <c:v>258.13</c:v>
                </c:pt>
                <c:pt idx="9">
                  <c:v>277.33999999999997</c:v>
                </c:pt>
                <c:pt idx="10">
                  <c:v>276.75</c:v>
                </c:pt>
                <c:pt idx="11">
                  <c:v>267.32</c:v>
                </c:pt>
              </c:numCache>
            </c:numRef>
          </c:val>
          <c:extLst>
            <c:ext xmlns:c16="http://schemas.microsoft.com/office/drawing/2014/chart" uri="{C3380CC4-5D6E-409C-BE32-E72D297353CC}">
              <c16:uniqueId val="{00000001-D7AE-4584-9319-1F3A592F1015}"/>
            </c:ext>
          </c:extLst>
        </c:ser>
        <c:ser>
          <c:idx val="3"/>
          <c:order val="3"/>
          <c:tx>
            <c:strRef>
              <c:f>'6. CETSA'!$H$6</c:f>
              <c:strCache>
                <c:ptCount val="1"/>
                <c:pt idx="0">
                  <c:v>CV</c:v>
                </c:pt>
              </c:strCache>
            </c:strRef>
          </c:tx>
          <c:spPr>
            <a:solidFill>
              <a:srgbClr val="FFC000"/>
            </a:solidFill>
            <a:ln w="25400">
              <a:noFill/>
            </a:ln>
          </c:spPr>
          <c:val>
            <c:numRef>
              <c:f>'6. CETSA'!$H$7:$H$18</c:f>
              <c:numCache>
                <c:formatCode>0.00</c:formatCode>
                <c:ptCount val="12"/>
                <c:pt idx="0">
                  <c:v>75.59</c:v>
                </c:pt>
                <c:pt idx="1">
                  <c:v>76.040000000000006</c:v>
                </c:pt>
                <c:pt idx="2">
                  <c:v>77.900000000000006</c:v>
                </c:pt>
                <c:pt idx="3">
                  <c:v>80.209999999999994</c:v>
                </c:pt>
                <c:pt idx="4">
                  <c:v>78.13</c:v>
                </c:pt>
                <c:pt idx="5">
                  <c:v>80.8</c:v>
                </c:pt>
                <c:pt idx="6">
                  <c:v>77.86</c:v>
                </c:pt>
                <c:pt idx="7">
                  <c:v>76.08</c:v>
                </c:pt>
                <c:pt idx="8">
                  <c:v>76.62</c:v>
                </c:pt>
                <c:pt idx="9">
                  <c:v>75.489999999999995</c:v>
                </c:pt>
                <c:pt idx="10">
                  <c:v>75.45</c:v>
                </c:pt>
                <c:pt idx="11">
                  <c:v>159.4</c:v>
                </c:pt>
              </c:numCache>
            </c:numRef>
          </c:val>
          <c:extLst>
            <c:ext xmlns:c16="http://schemas.microsoft.com/office/drawing/2014/chart" uri="{C3380CC4-5D6E-409C-BE32-E72D297353CC}">
              <c16:uniqueId val="{00000002-D7AE-4584-9319-1F3A592F1015}"/>
            </c:ext>
          </c:extLst>
        </c:ser>
        <c:ser>
          <c:idx val="4"/>
          <c:order val="4"/>
          <c:tx>
            <c:strRef>
              <c:f>'6. CETSA'!$F$6</c:f>
              <c:strCache>
                <c:ptCount val="1"/>
                <c:pt idx="0">
                  <c:v>PR</c:v>
                </c:pt>
              </c:strCache>
            </c:strRef>
          </c:tx>
          <c:spPr>
            <a:solidFill>
              <a:srgbClr val="5B9BD5"/>
            </a:solidFill>
            <a:ln w="25400">
              <a:noFill/>
            </a:ln>
          </c:spPr>
          <c:val>
            <c:numRef>
              <c:f>'6. CETSA'!$F$7:$F$18</c:f>
              <c:numCache>
                <c:formatCode>0.00</c:formatCode>
                <c:ptCount val="12"/>
                <c:pt idx="0">
                  <c:v>56.85</c:v>
                </c:pt>
                <c:pt idx="1">
                  <c:v>54.23</c:v>
                </c:pt>
                <c:pt idx="2">
                  <c:v>57.73</c:v>
                </c:pt>
                <c:pt idx="3">
                  <c:v>54.04</c:v>
                </c:pt>
                <c:pt idx="4">
                  <c:v>52.94</c:v>
                </c:pt>
                <c:pt idx="5">
                  <c:v>52.49</c:v>
                </c:pt>
                <c:pt idx="6">
                  <c:v>52.1</c:v>
                </c:pt>
                <c:pt idx="7">
                  <c:v>52.48</c:v>
                </c:pt>
                <c:pt idx="8">
                  <c:v>53.15</c:v>
                </c:pt>
                <c:pt idx="9">
                  <c:v>63.69</c:v>
                </c:pt>
                <c:pt idx="10">
                  <c:v>63.25</c:v>
                </c:pt>
                <c:pt idx="11">
                  <c:v>60.6</c:v>
                </c:pt>
              </c:numCache>
            </c:numRef>
          </c:val>
          <c:extLst>
            <c:ext xmlns:c16="http://schemas.microsoft.com/office/drawing/2014/chart" uri="{C3380CC4-5D6E-409C-BE32-E72D297353CC}">
              <c16:uniqueId val="{00000003-D7AE-4584-9319-1F3A592F1015}"/>
            </c:ext>
          </c:extLst>
        </c:ser>
        <c:ser>
          <c:idx val="5"/>
          <c:order val="5"/>
          <c:tx>
            <c:strRef>
              <c:f>'6. CETSA'!$E$6</c:f>
              <c:strCache>
                <c:ptCount val="1"/>
                <c:pt idx="0">
                  <c:v>TM</c:v>
                </c:pt>
              </c:strCache>
            </c:strRef>
          </c:tx>
          <c:spPr>
            <a:solidFill>
              <a:srgbClr val="70AD47"/>
            </a:solidFill>
            <a:ln w="25400">
              <a:noFill/>
            </a:ln>
          </c:spPr>
          <c:val>
            <c:numRef>
              <c:f>'6. CETSA'!$E$7:$E$18</c:f>
              <c:numCache>
                <c:formatCode>0.00</c:formatCode>
                <c:ptCount val="12"/>
                <c:pt idx="0">
                  <c:v>51.97</c:v>
                </c:pt>
                <c:pt idx="1">
                  <c:v>48.71</c:v>
                </c:pt>
                <c:pt idx="2">
                  <c:v>52.37</c:v>
                </c:pt>
                <c:pt idx="3">
                  <c:v>53.52</c:v>
                </c:pt>
                <c:pt idx="4">
                  <c:v>48.53</c:v>
                </c:pt>
                <c:pt idx="5">
                  <c:v>50.7</c:v>
                </c:pt>
                <c:pt idx="6">
                  <c:v>40.869999999999997</c:v>
                </c:pt>
                <c:pt idx="7">
                  <c:v>46.96</c:v>
                </c:pt>
                <c:pt idx="8">
                  <c:v>47.02</c:v>
                </c:pt>
                <c:pt idx="9">
                  <c:v>48.6</c:v>
                </c:pt>
                <c:pt idx="10">
                  <c:v>46.25</c:v>
                </c:pt>
                <c:pt idx="11">
                  <c:v>51.24</c:v>
                </c:pt>
              </c:numCache>
            </c:numRef>
          </c:val>
          <c:extLst>
            <c:ext xmlns:c16="http://schemas.microsoft.com/office/drawing/2014/chart" uri="{C3380CC4-5D6E-409C-BE32-E72D297353CC}">
              <c16:uniqueId val="{00000004-D7AE-4584-9319-1F3A592F1015}"/>
            </c:ext>
          </c:extLst>
        </c:ser>
        <c:ser>
          <c:idx val="6"/>
          <c:order val="6"/>
          <c:tx>
            <c:strRef>
              <c:f>'6. CETSA'!$I$6</c:f>
              <c:strCache>
                <c:ptCount val="1"/>
                <c:pt idx="0">
                  <c:v>RM</c:v>
                </c:pt>
              </c:strCache>
            </c:strRef>
          </c:tx>
          <c:spPr>
            <a:solidFill>
              <a:schemeClr val="accent1">
                <a:lumMod val="40000"/>
                <a:lumOff val="60000"/>
              </a:schemeClr>
            </a:solidFill>
            <a:ln>
              <a:noFill/>
            </a:ln>
            <a:effectLst/>
          </c:spPr>
          <c:val>
            <c:numRef>
              <c:f>'6. CETSA'!$I$7:$I$18</c:f>
              <c:numCache>
                <c:formatCode>0.00</c:formatCode>
                <c:ptCount val="12"/>
                <c:pt idx="0">
                  <c:v>20.29</c:v>
                </c:pt>
                <c:pt idx="1">
                  <c:v>18.29</c:v>
                </c:pt>
                <c:pt idx="2">
                  <c:v>16.420000000000002</c:v>
                </c:pt>
                <c:pt idx="3">
                  <c:v>29.01</c:v>
                </c:pt>
                <c:pt idx="4">
                  <c:v>31.82</c:v>
                </c:pt>
                <c:pt idx="5">
                  <c:v>13.63</c:v>
                </c:pt>
                <c:pt idx="6">
                  <c:v>23.82</c:v>
                </c:pt>
                <c:pt idx="7">
                  <c:v>12.71</c:v>
                </c:pt>
                <c:pt idx="8">
                  <c:v>16.66</c:v>
                </c:pt>
                <c:pt idx="9">
                  <c:v>-1.83</c:v>
                </c:pt>
                <c:pt idx="10">
                  <c:v>2</c:v>
                </c:pt>
                <c:pt idx="11">
                  <c:v>20.87</c:v>
                </c:pt>
              </c:numCache>
            </c:numRef>
          </c:val>
          <c:extLst>
            <c:ext xmlns:c16="http://schemas.microsoft.com/office/drawing/2014/chart" uri="{C3380CC4-5D6E-409C-BE32-E72D297353CC}">
              <c16:uniqueId val="{00000005-D7AE-4584-9319-1F3A592F1015}"/>
            </c:ext>
          </c:extLst>
        </c:ser>
        <c:dLbls>
          <c:showLegendKey val="0"/>
          <c:showVal val="0"/>
          <c:showCatName val="0"/>
          <c:showSerName val="0"/>
          <c:showPercent val="0"/>
          <c:showBubbleSize val="0"/>
        </c:dLbls>
        <c:axId val="-1145755200"/>
        <c:axId val="-1145761184"/>
      </c:areaChart>
      <c:lineChart>
        <c:grouping val="standard"/>
        <c:varyColors val="0"/>
        <c:ser>
          <c:idx val="0"/>
          <c:order val="0"/>
          <c:tx>
            <c:strRef>
              <c:f>'6. CETSA'!$J$6</c:f>
              <c:strCache>
                <c:ptCount val="1"/>
                <c:pt idx="0">
                  <c:v>CUV_119</c:v>
                </c:pt>
              </c:strCache>
            </c:strRef>
          </c:tx>
          <c:spPr>
            <a:ln w="38100" cap="rnd">
              <a:solidFill>
                <a:sysClr val="windowText" lastClr="000000"/>
              </a:solidFill>
              <a:round/>
            </a:ln>
            <a:effectLst/>
          </c:spPr>
          <c:marker>
            <c:symbol val="none"/>
          </c:marker>
          <c:cat>
            <c:strRef>
              <c:f>'6. CETSA'!$A$7:$A$18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'6. CETSA'!$J$7:$J$18</c:f>
              <c:numCache>
                <c:formatCode>0.00</c:formatCode>
                <c:ptCount val="12"/>
                <c:pt idx="0">
                  <c:v>776.85</c:v>
                </c:pt>
                <c:pt idx="1">
                  <c:v>762.96</c:v>
                </c:pt>
                <c:pt idx="2">
                  <c:v>794.43</c:v>
                </c:pt>
                <c:pt idx="3">
                  <c:v>768.88</c:v>
                </c:pt>
                <c:pt idx="4">
                  <c:v>756.19</c:v>
                </c:pt>
                <c:pt idx="5">
                  <c:v>747.81</c:v>
                </c:pt>
                <c:pt idx="6">
                  <c:v>746.26</c:v>
                </c:pt>
                <c:pt idx="7">
                  <c:v>728.3</c:v>
                </c:pt>
                <c:pt idx="8">
                  <c:v>741.58</c:v>
                </c:pt>
                <c:pt idx="9">
                  <c:v>820.36</c:v>
                </c:pt>
                <c:pt idx="10">
                  <c:v>823.93</c:v>
                </c:pt>
                <c:pt idx="11">
                  <c:v>888.27</c:v>
                </c:pt>
              </c:numCache>
            </c:numRef>
          </c:val>
          <c:smooth val="0"/>
          <c:extLst>
            <c:ext xmlns:c16="http://schemas.microsoft.com/office/drawing/2014/chart" uri="{C3380CC4-5D6E-409C-BE32-E72D297353CC}">
              <c16:uniqueId val="{00000006-D7AE-4584-9319-1F3A592F1015}"/>
            </c:ext>
          </c:extLst>
        </c:ser>
        <c:dLbls>
          <c:showLegendKey val="0"/>
          <c:showVal val="0"/>
          <c:showCatName val="0"/>
          <c:showSerName val="0"/>
          <c:showPercent val="0"/>
          <c:showBubbleSize val="0"/>
        </c:dLbls>
        <c:marker val="1"/>
        <c:smooth val="0"/>
        <c:axId val="-1145755200"/>
        <c:axId val="-1145761184"/>
      </c:lineChart>
      <c:catAx>
        <c:axId val="-11457552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400" b="1" i="0" u="none" strike="noStrike" baseline="0">
                <a:solidFill>
                  <a:srgbClr val="333333"/>
                </a:solidFill>
                <a:latin typeface="Calibri"/>
                <a:ea typeface="Calibri"/>
                <a:cs typeface="Calibri"/>
              </a:defRPr>
            </a:pPr>
            <a:endParaRPr lang="es-CO"/>
          </a:p>
        </c:txPr>
        <c:crossAx val="-1145761184"/>
        <c:crosses val="autoZero"/>
        <c:auto val="1"/>
        <c:lblAlgn val="ctr"/>
        <c:lblOffset val="100"/>
        <c:noMultiLvlLbl val="0"/>
      </c:catAx>
      <c:valAx>
        <c:axId val="-1145761184"/>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145755200"/>
        <c:crosses val="autoZero"/>
        <c:crossBetween val="between"/>
      </c:valAx>
      <c:spPr>
        <a:noFill/>
        <a:ln w="25400">
          <a:noFill/>
        </a:ln>
      </c:spPr>
    </c:plotArea>
    <c:legend>
      <c:legendPos val="b"/>
      <c:layout>
        <c:manualLayout>
          <c:xMode val="edge"/>
          <c:yMode val="edge"/>
          <c:x val="0.10901865350040754"/>
          <c:y val="0.84951746416313345"/>
          <c:w val="0.79722712966971254"/>
          <c:h val="8.4463961235614726E-2"/>
        </c:manualLayout>
      </c:layout>
      <c:overlay val="0"/>
      <c:spPr>
        <a:noFill/>
        <a:ln w="25400">
          <a:noFill/>
        </a:ln>
      </c:spPr>
      <c:txPr>
        <a:bodyPr/>
        <a:lstStyle/>
        <a:p>
          <a:pPr>
            <a:defRPr sz="1655"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tx>
            <c:strRef>
              <c:f>'6. CETSA'!$N$7</c:f>
              <c:strCache>
                <c:ptCount val="1"/>
                <c:pt idx="0">
                  <c:v>Ene-23</c:v>
                </c:pt>
              </c:strCache>
            </c:strRef>
          </c:tx>
          <c:spPr>
            <a:solidFill>
              <a:schemeClr val="accent6">
                <a:tint val="41000"/>
              </a:schemeClr>
            </a:solidFill>
            <a:ln>
              <a:noFill/>
            </a:ln>
            <a:effectLst/>
          </c:spPr>
          <c:invertIfNegative val="0"/>
          <c:cat>
            <c:strRef>
              <c:f>'6. CETSA'!$Q$6:$U$6</c:f>
              <c:strCache>
                <c:ptCount val="5"/>
                <c:pt idx="0">
                  <c:v>ESTRATO 1</c:v>
                </c:pt>
                <c:pt idx="1">
                  <c:v>ESTRATO 2</c:v>
                </c:pt>
                <c:pt idx="2">
                  <c:v>ESTRATO 3</c:v>
                </c:pt>
                <c:pt idx="3">
                  <c:v>ESTRATO 4</c:v>
                </c:pt>
                <c:pt idx="4">
                  <c:v>ESTRATO 5 y 6, Ind y Com</c:v>
                </c:pt>
              </c:strCache>
            </c:strRef>
          </c:cat>
          <c:val>
            <c:numRef>
              <c:f>'6. CETSA'!$Q$7:$U$7</c:f>
              <c:numCache>
                <c:formatCode>0.00</c:formatCode>
                <c:ptCount val="5"/>
                <c:pt idx="0">
                  <c:v>305.97000000000003</c:v>
                </c:pt>
                <c:pt idx="1">
                  <c:v>382.47</c:v>
                </c:pt>
                <c:pt idx="2">
                  <c:v>650.19000000000005</c:v>
                </c:pt>
                <c:pt idx="3">
                  <c:v>764.93</c:v>
                </c:pt>
                <c:pt idx="4">
                  <c:v>917.91599999999994</c:v>
                </c:pt>
              </c:numCache>
            </c:numRef>
          </c:val>
          <c:extLst>
            <c:ext xmlns:c16="http://schemas.microsoft.com/office/drawing/2014/chart" uri="{C3380CC4-5D6E-409C-BE32-E72D297353CC}">
              <c16:uniqueId val="{00000000-B2FC-4BCB-9E84-C14E9E4AD52D}"/>
            </c:ext>
          </c:extLst>
        </c:ser>
        <c:ser>
          <c:idx val="1"/>
          <c:order val="1"/>
          <c:tx>
            <c:strRef>
              <c:f>'6. CETSA'!$N$8</c:f>
              <c:strCache>
                <c:ptCount val="1"/>
                <c:pt idx="0">
                  <c:v>Feb-23</c:v>
                </c:pt>
              </c:strCache>
            </c:strRef>
          </c:tx>
          <c:spPr>
            <a:solidFill>
              <a:schemeClr val="accent6">
                <a:tint val="52000"/>
              </a:schemeClr>
            </a:solidFill>
            <a:ln>
              <a:noFill/>
            </a:ln>
            <a:effectLst/>
          </c:spPr>
          <c:invertIfNegative val="0"/>
          <c:cat>
            <c:strRef>
              <c:f>'6. CETSA'!$Q$6:$U$6</c:f>
              <c:strCache>
                <c:ptCount val="5"/>
                <c:pt idx="0">
                  <c:v>ESTRATO 1</c:v>
                </c:pt>
                <c:pt idx="1">
                  <c:v>ESTRATO 2</c:v>
                </c:pt>
                <c:pt idx="2">
                  <c:v>ESTRATO 3</c:v>
                </c:pt>
                <c:pt idx="3">
                  <c:v>ESTRATO 4</c:v>
                </c:pt>
                <c:pt idx="4">
                  <c:v>ESTRATO 5 y 6, Ind y Com</c:v>
                </c:pt>
              </c:strCache>
            </c:strRef>
          </c:cat>
          <c:val>
            <c:numRef>
              <c:f>'6. CETSA'!$Q$8:$U$8</c:f>
              <c:numCache>
                <c:formatCode>0.00</c:formatCode>
                <c:ptCount val="5"/>
                <c:pt idx="0">
                  <c:v>312.33</c:v>
                </c:pt>
                <c:pt idx="1">
                  <c:v>390.41</c:v>
                </c:pt>
                <c:pt idx="2">
                  <c:v>663.7</c:v>
                </c:pt>
                <c:pt idx="3">
                  <c:v>780.82</c:v>
                </c:pt>
                <c:pt idx="4">
                  <c:v>936.98400000000004</c:v>
                </c:pt>
              </c:numCache>
            </c:numRef>
          </c:val>
          <c:extLst>
            <c:ext xmlns:c16="http://schemas.microsoft.com/office/drawing/2014/chart" uri="{C3380CC4-5D6E-409C-BE32-E72D297353CC}">
              <c16:uniqueId val="{00000001-B2FC-4BCB-9E84-C14E9E4AD52D}"/>
            </c:ext>
          </c:extLst>
        </c:ser>
        <c:ser>
          <c:idx val="2"/>
          <c:order val="2"/>
          <c:tx>
            <c:strRef>
              <c:f>'6. CETSA'!$N$9</c:f>
              <c:strCache>
                <c:ptCount val="1"/>
                <c:pt idx="0">
                  <c:v>Mar-23</c:v>
                </c:pt>
              </c:strCache>
            </c:strRef>
          </c:tx>
          <c:spPr>
            <a:solidFill>
              <a:schemeClr val="accent6">
                <a:tint val="63000"/>
              </a:schemeClr>
            </a:solidFill>
            <a:ln>
              <a:noFill/>
            </a:ln>
            <a:effectLst/>
          </c:spPr>
          <c:invertIfNegative val="0"/>
          <c:cat>
            <c:strRef>
              <c:f>'6. CETSA'!$Q$6:$U$6</c:f>
              <c:strCache>
                <c:ptCount val="5"/>
                <c:pt idx="0">
                  <c:v>ESTRATO 1</c:v>
                </c:pt>
                <c:pt idx="1">
                  <c:v>ESTRATO 2</c:v>
                </c:pt>
                <c:pt idx="2">
                  <c:v>ESTRATO 3</c:v>
                </c:pt>
                <c:pt idx="3">
                  <c:v>ESTRATO 4</c:v>
                </c:pt>
                <c:pt idx="4">
                  <c:v>ESTRATO 5 y 6, Ind y Com</c:v>
                </c:pt>
              </c:strCache>
            </c:strRef>
          </c:cat>
          <c:val>
            <c:numRef>
              <c:f>'6. CETSA'!$Q$9:$U$9</c:f>
              <c:numCache>
                <c:formatCode>0.00</c:formatCode>
                <c:ptCount val="5"/>
                <c:pt idx="0">
                  <c:v>318.45</c:v>
                </c:pt>
                <c:pt idx="1">
                  <c:v>398.07</c:v>
                </c:pt>
                <c:pt idx="2">
                  <c:v>676.71</c:v>
                </c:pt>
                <c:pt idx="3">
                  <c:v>796.12</c:v>
                </c:pt>
                <c:pt idx="4">
                  <c:v>955.34399999999994</c:v>
                </c:pt>
              </c:numCache>
            </c:numRef>
          </c:val>
          <c:extLst>
            <c:ext xmlns:c16="http://schemas.microsoft.com/office/drawing/2014/chart" uri="{C3380CC4-5D6E-409C-BE32-E72D297353CC}">
              <c16:uniqueId val="{00000002-B2FC-4BCB-9E84-C14E9E4AD52D}"/>
            </c:ext>
          </c:extLst>
        </c:ser>
        <c:ser>
          <c:idx val="3"/>
          <c:order val="3"/>
          <c:tx>
            <c:strRef>
              <c:f>'6. CETSA'!$N$10</c:f>
              <c:strCache>
                <c:ptCount val="1"/>
                <c:pt idx="0">
                  <c:v>Abr-23</c:v>
                </c:pt>
              </c:strCache>
            </c:strRef>
          </c:tx>
          <c:spPr>
            <a:solidFill>
              <a:schemeClr val="accent6">
                <a:tint val="74000"/>
              </a:schemeClr>
            </a:solidFill>
            <a:ln>
              <a:noFill/>
            </a:ln>
            <a:effectLst/>
          </c:spPr>
          <c:invertIfNegative val="0"/>
          <c:cat>
            <c:strRef>
              <c:f>'6. CETSA'!$Q$6:$U$6</c:f>
              <c:strCache>
                <c:ptCount val="5"/>
                <c:pt idx="0">
                  <c:v>ESTRATO 1</c:v>
                </c:pt>
                <c:pt idx="1">
                  <c:v>ESTRATO 2</c:v>
                </c:pt>
                <c:pt idx="2">
                  <c:v>ESTRATO 3</c:v>
                </c:pt>
                <c:pt idx="3">
                  <c:v>ESTRATO 4</c:v>
                </c:pt>
                <c:pt idx="4">
                  <c:v>ESTRATO 5 y 6, Ind y Com</c:v>
                </c:pt>
              </c:strCache>
            </c:strRef>
          </c:cat>
          <c:val>
            <c:numRef>
              <c:f>'6. CETSA'!$Q$10:$U$10</c:f>
              <c:numCache>
                <c:formatCode>0.00</c:formatCode>
                <c:ptCount val="5"/>
                <c:pt idx="0">
                  <c:v>322.75</c:v>
                </c:pt>
                <c:pt idx="1">
                  <c:v>403.44</c:v>
                </c:pt>
                <c:pt idx="2">
                  <c:v>685.85</c:v>
                </c:pt>
                <c:pt idx="3">
                  <c:v>806.88</c:v>
                </c:pt>
                <c:pt idx="4">
                  <c:v>968.25599999999997</c:v>
                </c:pt>
              </c:numCache>
            </c:numRef>
          </c:val>
          <c:extLst>
            <c:ext xmlns:c16="http://schemas.microsoft.com/office/drawing/2014/chart" uri="{C3380CC4-5D6E-409C-BE32-E72D297353CC}">
              <c16:uniqueId val="{00000003-B2FC-4BCB-9E84-C14E9E4AD52D}"/>
            </c:ext>
          </c:extLst>
        </c:ser>
        <c:ser>
          <c:idx val="4"/>
          <c:order val="4"/>
          <c:tx>
            <c:strRef>
              <c:f>'6. CETSA'!$N$11</c:f>
              <c:strCache>
                <c:ptCount val="1"/>
                <c:pt idx="0">
                  <c:v>May-23</c:v>
                </c:pt>
              </c:strCache>
            </c:strRef>
          </c:tx>
          <c:spPr>
            <a:solidFill>
              <a:schemeClr val="accent6">
                <a:tint val="84000"/>
              </a:schemeClr>
            </a:solidFill>
            <a:ln>
              <a:noFill/>
            </a:ln>
            <a:effectLst/>
          </c:spPr>
          <c:invertIfNegative val="0"/>
          <c:cat>
            <c:strRef>
              <c:f>'6. CETSA'!$Q$6:$U$6</c:f>
              <c:strCache>
                <c:ptCount val="5"/>
                <c:pt idx="0">
                  <c:v>ESTRATO 1</c:v>
                </c:pt>
                <c:pt idx="1">
                  <c:v>ESTRATO 2</c:v>
                </c:pt>
                <c:pt idx="2">
                  <c:v>ESTRATO 3</c:v>
                </c:pt>
                <c:pt idx="3">
                  <c:v>ESTRATO 4</c:v>
                </c:pt>
                <c:pt idx="4">
                  <c:v>ESTRATO 5 y 6, Ind y Com</c:v>
                </c:pt>
              </c:strCache>
            </c:strRef>
          </c:cat>
          <c:val>
            <c:numRef>
              <c:f>'6. CETSA'!$Q$11:$U$11</c:f>
              <c:numCache>
                <c:formatCode>0.00</c:formatCode>
                <c:ptCount val="5"/>
                <c:pt idx="0">
                  <c:v>326.24</c:v>
                </c:pt>
                <c:pt idx="1">
                  <c:v>407.8</c:v>
                </c:pt>
                <c:pt idx="2">
                  <c:v>693.27</c:v>
                </c:pt>
                <c:pt idx="3">
                  <c:v>815.61</c:v>
                </c:pt>
                <c:pt idx="4">
                  <c:v>978.73199999999997</c:v>
                </c:pt>
              </c:numCache>
            </c:numRef>
          </c:val>
          <c:extLst>
            <c:ext xmlns:c16="http://schemas.microsoft.com/office/drawing/2014/chart" uri="{C3380CC4-5D6E-409C-BE32-E72D297353CC}">
              <c16:uniqueId val="{00000004-B2FC-4BCB-9E84-C14E9E4AD52D}"/>
            </c:ext>
          </c:extLst>
        </c:ser>
        <c:ser>
          <c:idx val="5"/>
          <c:order val="5"/>
          <c:tx>
            <c:strRef>
              <c:f>'6. CETSA'!$N$12</c:f>
              <c:strCache>
                <c:ptCount val="1"/>
                <c:pt idx="0">
                  <c:v>Jun-23</c:v>
                </c:pt>
              </c:strCache>
            </c:strRef>
          </c:tx>
          <c:spPr>
            <a:solidFill>
              <a:schemeClr val="accent6">
                <a:tint val="95000"/>
              </a:schemeClr>
            </a:solidFill>
            <a:ln>
              <a:noFill/>
            </a:ln>
            <a:effectLst/>
          </c:spPr>
          <c:invertIfNegative val="0"/>
          <c:cat>
            <c:strRef>
              <c:f>'6. CETSA'!$Q$6:$U$6</c:f>
              <c:strCache>
                <c:ptCount val="5"/>
                <c:pt idx="0">
                  <c:v>ESTRATO 1</c:v>
                </c:pt>
                <c:pt idx="1">
                  <c:v>ESTRATO 2</c:v>
                </c:pt>
                <c:pt idx="2">
                  <c:v>ESTRATO 3</c:v>
                </c:pt>
                <c:pt idx="3">
                  <c:v>ESTRATO 4</c:v>
                </c:pt>
                <c:pt idx="4">
                  <c:v>ESTRATO 5 y 6, Ind y Com</c:v>
                </c:pt>
              </c:strCache>
            </c:strRef>
          </c:cat>
          <c:val>
            <c:numRef>
              <c:f>'6. CETSA'!$Q$12:$U$12</c:f>
              <c:numCache>
                <c:formatCode>0.00</c:formatCode>
                <c:ptCount val="5"/>
                <c:pt idx="0">
                  <c:v>328.65</c:v>
                </c:pt>
                <c:pt idx="1">
                  <c:v>410.81</c:v>
                </c:pt>
                <c:pt idx="2">
                  <c:v>698.38</c:v>
                </c:pt>
                <c:pt idx="3">
                  <c:v>821.62</c:v>
                </c:pt>
                <c:pt idx="4">
                  <c:v>985.94</c:v>
                </c:pt>
              </c:numCache>
            </c:numRef>
          </c:val>
          <c:extLst>
            <c:ext xmlns:c16="http://schemas.microsoft.com/office/drawing/2014/chart" uri="{C3380CC4-5D6E-409C-BE32-E72D297353CC}">
              <c16:uniqueId val="{00000005-B2FC-4BCB-9E84-C14E9E4AD52D}"/>
            </c:ext>
          </c:extLst>
        </c:ser>
        <c:ser>
          <c:idx val="6"/>
          <c:order val="6"/>
          <c:tx>
            <c:strRef>
              <c:f>'6. CETSA'!$N$13</c:f>
              <c:strCache>
                <c:ptCount val="1"/>
                <c:pt idx="0">
                  <c:v>Jul-23</c:v>
                </c:pt>
              </c:strCache>
            </c:strRef>
          </c:tx>
          <c:spPr>
            <a:solidFill>
              <a:schemeClr val="accent6">
                <a:shade val="94000"/>
              </a:schemeClr>
            </a:solidFill>
            <a:ln>
              <a:noFill/>
            </a:ln>
            <a:effectLst/>
          </c:spPr>
          <c:invertIfNegative val="0"/>
          <c:cat>
            <c:strRef>
              <c:f>'6. CETSA'!$Q$6:$U$6</c:f>
              <c:strCache>
                <c:ptCount val="5"/>
                <c:pt idx="0">
                  <c:v>ESTRATO 1</c:v>
                </c:pt>
                <c:pt idx="1">
                  <c:v>ESTRATO 2</c:v>
                </c:pt>
                <c:pt idx="2">
                  <c:v>ESTRATO 3</c:v>
                </c:pt>
                <c:pt idx="3">
                  <c:v>ESTRATO 4</c:v>
                </c:pt>
                <c:pt idx="4">
                  <c:v>ESTRATO 5 y 6, Ind y Com</c:v>
                </c:pt>
              </c:strCache>
            </c:strRef>
          </c:cat>
          <c:val>
            <c:numRef>
              <c:f>'6. CETSA'!$Q$13:$U$13</c:f>
              <c:numCache>
                <c:formatCode>0.00</c:formatCode>
                <c:ptCount val="5"/>
                <c:pt idx="0">
                  <c:v>330.62</c:v>
                </c:pt>
                <c:pt idx="1">
                  <c:v>413.28</c:v>
                </c:pt>
                <c:pt idx="2">
                  <c:v>702.57</c:v>
                </c:pt>
                <c:pt idx="3">
                  <c:v>826.55</c:v>
                </c:pt>
                <c:pt idx="4">
                  <c:v>991.8599999999999</c:v>
                </c:pt>
              </c:numCache>
            </c:numRef>
          </c:val>
          <c:extLst>
            <c:ext xmlns:c16="http://schemas.microsoft.com/office/drawing/2014/chart" uri="{C3380CC4-5D6E-409C-BE32-E72D297353CC}">
              <c16:uniqueId val="{00000006-B2FC-4BCB-9E84-C14E9E4AD52D}"/>
            </c:ext>
          </c:extLst>
        </c:ser>
        <c:ser>
          <c:idx val="7"/>
          <c:order val="7"/>
          <c:tx>
            <c:strRef>
              <c:f>'6. CETSA'!$N$14</c:f>
              <c:strCache>
                <c:ptCount val="1"/>
                <c:pt idx="0">
                  <c:v>Agos-23</c:v>
                </c:pt>
              </c:strCache>
            </c:strRef>
          </c:tx>
          <c:spPr>
            <a:solidFill>
              <a:schemeClr val="accent6">
                <a:shade val="83000"/>
              </a:schemeClr>
            </a:solidFill>
            <a:ln>
              <a:noFill/>
            </a:ln>
            <a:effectLst/>
          </c:spPr>
          <c:invertIfNegative val="0"/>
          <c:cat>
            <c:strRef>
              <c:f>'6. CETSA'!$Q$6:$U$6</c:f>
              <c:strCache>
                <c:ptCount val="5"/>
                <c:pt idx="0">
                  <c:v>ESTRATO 1</c:v>
                </c:pt>
                <c:pt idx="1">
                  <c:v>ESTRATO 2</c:v>
                </c:pt>
                <c:pt idx="2">
                  <c:v>ESTRATO 3</c:v>
                </c:pt>
                <c:pt idx="3">
                  <c:v>ESTRATO 4</c:v>
                </c:pt>
                <c:pt idx="4">
                  <c:v>ESTRATO 5 y 6, Ind y Com</c:v>
                </c:pt>
              </c:strCache>
            </c:strRef>
          </c:cat>
          <c:val>
            <c:numRef>
              <c:f>'6. CETSA'!$Q$14:$U$14</c:f>
              <c:numCache>
                <c:formatCode>0.00</c:formatCode>
                <c:ptCount val="5"/>
                <c:pt idx="0">
                  <c:v>333.27</c:v>
                </c:pt>
                <c:pt idx="1">
                  <c:v>416.59</c:v>
                </c:pt>
                <c:pt idx="2">
                  <c:v>708.19</c:v>
                </c:pt>
                <c:pt idx="3">
                  <c:v>833.17</c:v>
                </c:pt>
                <c:pt idx="4">
                  <c:v>999.80399999999986</c:v>
                </c:pt>
              </c:numCache>
            </c:numRef>
          </c:val>
          <c:extLst>
            <c:ext xmlns:c16="http://schemas.microsoft.com/office/drawing/2014/chart" uri="{C3380CC4-5D6E-409C-BE32-E72D297353CC}">
              <c16:uniqueId val="{00000007-B2FC-4BCB-9E84-C14E9E4AD52D}"/>
            </c:ext>
          </c:extLst>
        </c:ser>
        <c:ser>
          <c:idx val="8"/>
          <c:order val="8"/>
          <c:tx>
            <c:strRef>
              <c:f>'6. CETSA'!$N$15</c:f>
              <c:strCache>
                <c:ptCount val="1"/>
                <c:pt idx="0">
                  <c:v>Sep-23</c:v>
                </c:pt>
              </c:strCache>
            </c:strRef>
          </c:tx>
          <c:spPr>
            <a:solidFill>
              <a:schemeClr val="accent6">
                <a:shade val="73000"/>
              </a:schemeClr>
            </a:solidFill>
            <a:ln>
              <a:noFill/>
            </a:ln>
            <a:effectLst/>
          </c:spPr>
          <c:invertIfNegative val="0"/>
          <c:cat>
            <c:strRef>
              <c:f>'6. CETSA'!$Q$6:$U$6</c:f>
              <c:strCache>
                <c:ptCount val="5"/>
                <c:pt idx="0">
                  <c:v>ESTRATO 1</c:v>
                </c:pt>
                <c:pt idx="1">
                  <c:v>ESTRATO 2</c:v>
                </c:pt>
                <c:pt idx="2">
                  <c:v>ESTRATO 3</c:v>
                </c:pt>
                <c:pt idx="3">
                  <c:v>ESTRATO 4</c:v>
                </c:pt>
                <c:pt idx="4">
                  <c:v>ESTRATO 5 y 6, Ind y Com</c:v>
                </c:pt>
              </c:strCache>
            </c:strRef>
          </c:cat>
          <c:val>
            <c:numRef>
              <c:f>'6. CETSA'!$Q$15:$U$15</c:f>
              <c:numCache>
                <c:formatCode>0.00</c:formatCode>
                <c:ptCount val="5"/>
                <c:pt idx="0">
                  <c:v>336.6</c:v>
                </c:pt>
                <c:pt idx="1">
                  <c:v>420.74</c:v>
                </c:pt>
                <c:pt idx="2">
                  <c:v>715.27</c:v>
                </c:pt>
                <c:pt idx="3">
                  <c:v>841.49</c:v>
                </c:pt>
                <c:pt idx="4">
                  <c:v>1009.79</c:v>
                </c:pt>
              </c:numCache>
            </c:numRef>
          </c:val>
          <c:extLst>
            <c:ext xmlns:c16="http://schemas.microsoft.com/office/drawing/2014/chart" uri="{C3380CC4-5D6E-409C-BE32-E72D297353CC}">
              <c16:uniqueId val="{00000008-B2FC-4BCB-9E84-C14E9E4AD52D}"/>
            </c:ext>
          </c:extLst>
        </c:ser>
        <c:ser>
          <c:idx val="9"/>
          <c:order val="9"/>
          <c:tx>
            <c:strRef>
              <c:f>'6. CETSA'!$N$16</c:f>
              <c:strCache>
                <c:ptCount val="1"/>
                <c:pt idx="0">
                  <c:v>Oct-23</c:v>
                </c:pt>
              </c:strCache>
            </c:strRef>
          </c:tx>
          <c:spPr>
            <a:solidFill>
              <a:schemeClr val="accent6">
                <a:shade val="62000"/>
              </a:schemeClr>
            </a:solidFill>
            <a:ln>
              <a:noFill/>
            </a:ln>
            <a:effectLst/>
          </c:spPr>
          <c:invertIfNegative val="0"/>
          <c:cat>
            <c:strRef>
              <c:f>'6. CETSA'!$Q$6:$U$6</c:f>
              <c:strCache>
                <c:ptCount val="5"/>
                <c:pt idx="0">
                  <c:v>ESTRATO 1</c:v>
                </c:pt>
                <c:pt idx="1">
                  <c:v>ESTRATO 2</c:v>
                </c:pt>
                <c:pt idx="2">
                  <c:v>ESTRATO 3</c:v>
                </c:pt>
                <c:pt idx="3">
                  <c:v>ESTRATO 4</c:v>
                </c:pt>
                <c:pt idx="4">
                  <c:v>ESTRATO 5 y 6, Ind y Com</c:v>
                </c:pt>
              </c:strCache>
            </c:strRef>
          </c:cat>
          <c:val>
            <c:numRef>
              <c:f>'6. CETSA'!$Q$16:$U$16</c:f>
              <c:numCache>
                <c:formatCode>0.00</c:formatCode>
                <c:ptCount val="5"/>
                <c:pt idx="0">
                  <c:v>344</c:v>
                </c:pt>
                <c:pt idx="1">
                  <c:v>430</c:v>
                </c:pt>
                <c:pt idx="2">
                  <c:v>731</c:v>
                </c:pt>
                <c:pt idx="3">
                  <c:v>860</c:v>
                </c:pt>
                <c:pt idx="4">
                  <c:v>1032</c:v>
                </c:pt>
              </c:numCache>
            </c:numRef>
          </c:val>
          <c:extLst>
            <c:ext xmlns:c16="http://schemas.microsoft.com/office/drawing/2014/chart" uri="{C3380CC4-5D6E-409C-BE32-E72D297353CC}">
              <c16:uniqueId val="{00000009-B2FC-4BCB-9E84-C14E9E4AD52D}"/>
            </c:ext>
          </c:extLst>
        </c:ser>
        <c:ser>
          <c:idx val="10"/>
          <c:order val="10"/>
          <c:tx>
            <c:strRef>
              <c:f>'6. CETSA'!$N$17</c:f>
              <c:strCache>
                <c:ptCount val="1"/>
                <c:pt idx="0">
                  <c:v>Nov-23</c:v>
                </c:pt>
              </c:strCache>
            </c:strRef>
          </c:tx>
          <c:spPr>
            <a:solidFill>
              <a:schemeClr val="accent6">
                <a:shade val="51000"/>
              </a:schemeClr>
            </a:solidFill>
            <a:ln>
              <a:noFill/>
            </a:ln>
            <a:effectLst/>
          </c:spPr>
          <c:invertIfNegative val="0"/>
          <c:cat>
            <c:strRef>
              <c:f>'6. CETSA'!$Q$6:$U$6</c:f>
              <c:strCache>
                <c:ptCount val="5"/>
                <c:pt idx="0">
                  <c:v>ESTRATO 1</c:v>
                </c:pt>
                <c:pt idx="1">
                  <c:v>ESTRATO 2</c:v>
                </c:pt>
                <c:pt idx="2">
                  <c:v>ESTRATO 3</c:v>
                </c:pt>
                <c:pt idx="3">
                  <c:v>ESTRATO 4</c:v>
                </c:pt>
                <c:pt idx="4">
                  <c:v>ESTRATO 5 y 6, Ind y Com</c:v>
                </c:pt>
              </c:strCache>
            </c:strRef>
          </c:cat>
          <c:val>
            <c:numRef>
              <c:f>'6. CETSA'!$Q$17:$U$17</c:f>
              <c:numCache>
                <c:formatCode>0.00</c:formatCode>
                <c:ptCount val="5"/>
                <c:pt idx="0">
                  <c:v>351.91</c:v>
                </c:pt>
                <c:pt idx="1">
                  <c:v>439.89</c:v>
                </c:pt>
                <c:pt idx="2">
                  <c:v>747.81</c:v>
                </c:pt>
                <c:pt idx="3">
                  <c:v>879.78</c:v>
                </c:pt>
                <c:pt idx="4">
                  <c:v>1055.7359999999999</c:v>
                </c:pt>
              </c:numCache>
            </c:numRef>
          </c:val>
          <c:extLst>
            <c:ext xmlns:c16="http://schemas.microsoft.com/office/drawing/2014/chart" uri="{C3380CC4-5D6E-409C-BE32-E72D297353CC}">
              <c16:uniqueId val="{0000000A-B2FC-4BCB-9E84-C14E9E4AD52D}"/>
            </c:ext>
          </c:extLst>
        </c:ser>
        <c:ser>
          <c:idx val="11"/>
          <c:order val="11"/>
          <c:tx>
            <c:strRef>
              <c:f>'6. CETSA'!$N$18</c:f>
              <c:strCache>
                <c:ptCount val="1"/>
                <c:pt idx="0">
                  <c:v>Dic-23</c:v>
                </c:pt>
              </c:strCache>
            </c:strRef>
          </c:tx>
          <c:spPr>
            <a:solidFill>
              <a:schemeClr val="accent6">
                <a:shade val="40000"/>
              </a:schemeClr>
            </a:solidFill>
            <a:ln>
              <a:noFill/>
            </a:ln>
            <a:effectLst/>
          </c:spPr>
          <c:invertIfNegative val="0"/>
          <c:cat>
            <c:strRef>
              <c:f>'6. CETSA'!$Q$6:$U$6</c:f>
              <c:strCache>
                <c:ptCount val="5"/>
                <c:pt idx="0">
                  <c:v>ESTRATO 1</c:v>
                </c:pt>
                <c:pt idx="1">
                  <c:v>ESTRATO 2</c:v>
                </c:pt>
                <c:pt idx="2">
                  <c:v>ESTRATO 3</c:v>
                </c:pt>
                <c:pt idx="3">
                  <c:v>ESTRATO 4</c:v>
                </c:pt>
                <c:pt idx="4">
                  <c:v>ESTRATO 5 y 6, Ind y Com</c:v>
                </c:pt>
              </c:strCache>
            </c:strRef>
          </c:cat>
          <c:val>
            <c:numRef>
              <c:f>'6. CETSA'!$Q$18:$U$18</c:f>
              <c:numCache>
                <c:formatCode>0.00</c:formatCode>
                <c:ptCount val="5"/>
                <c:pt idx="0">
                  <c:v>355.31</c:v>
                </c:pt>
                <c:pt idx="1">
                  <c:v>444.14</c:v>
                </c:pt>
                <c:pt idx="2">
                  <c:v>755.03</c:v>
                </c:pt>
                <c:pt idx="3">
                  <c:v>888.27</c:v>
                </c:pt>
                <c:pt idx="4">
                  <c:v>1065.924</c:v>
                </c:pt>
              </c:numCache>
            </c:numRef>
          </c:val>
          <c:extLst>
            <c:ext xmlns:c16="http://schemas.microsoft.com/office/drawing/2014/chart" uri="{C3380CC4-5D6E-409C-BE32-E72D297353CC}">
              <c16:uniqueId val="{0000000B-B2FC-4BCB-9E84-C14E9E4AD52D}"/>
            </c:ext>
          </c:extLst>
        </c:ser>
        <c:dLbls>
          <c:showLegendKey val="0"/>
          <c:showVal val="0"/>
          <c:showCatName val="0"/>
          <c:showSerName val="0"/>
          <c:showPercent val="0"/>
          <c:showBubbleSize val="0"/>
        </c:dLbls>
        <c:gapWidth val="150"/>
        <c:axId val="-1145760640"/>
        <c:axId val="-1145760096"/>
      </c:barChart>
      <c:catAx>
        <c:axId val="-1145760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5760096"/>
        <c:crosses val="autoZero"/>
        <c:auto val="1"/>
        <c:lblAlgn val="ctr"/>
        <c:lblOffset val="100"/>
        <c:noMultiLvlLbl val="0"/>
      </c:catAx>
      <c:valAx>
        <c:axId val="-1145760096"/>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5760640"/>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orientation="portrait"/>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'6. CETSA'!$J$6</c:f>
              <c:strCache>
                <c:ptCount val="1"/>
                <c:pt idx="0">
                  <c:v>CUV_119</c:v>
                </c:pt>
              </c:strCache>
            </c:strRef>
          </c:tx>
          <c:spPr>
            <a:ln w="28575" cap="rnd">
              <a:solidFill>
                <a:schemeClr val="accent1"/>
              </a:solidFill>
              <a:round/>
            </a:ln>
            <a:effectLst/>
          </c:spPr>
          <c:marker>
            <c:symbol val="none"/>
          </c:marker>
          <c:cat>
            <c:strRef>
              <c:f>'6. CETSA'!$A$7:$A$18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'6. CETSA'!$J$7:$J$18</c:f>
              <c:numCache>
                <c:formatCode>0.00</c:formatCode>
                <c:ptCount val="12"/>
                <c:pt idx="0">
                  <c:v>776.85</c:v>
                </c:pt>
                <c:pt idx="1">
                  <c:v>762.96</c:v>
                </c:pt>
                <c:pt idx="2">
                  <c:v>794.43</c:v>
                </c:pt>
                <c:pt idx="3">
                  <c:v>768.88</c:v>
                </c:pt>
                <c:pt idx="4">
                  <c:v>756.19</c:v>
                </c:pt>
                <c:pt idx="5">
                  <c:v>747.81</c:v>
                </c:pt>
                <c:pt idx="6">
                  <c:v>746.26</c:v>
                </c:pt>
                <c:pt idx="7">
                  <c:v>728.3</c:v>
                </c:pt>
                <c:pt idx="8">
                  <c:v>741.58</c:v>
                </c:pt>
                <c:pt idx="9">
                  <c:v>820.36</c:v>
                </c:pt>
                <c:pt idx="10">
                  <c:v>823.93</c:v>
                </c:pt>
                <c:pt idx="11">
                  <c:v>888.27</c:v>
                </c:pt>
              </c:numCache>
            </c:numRef>
          </c:val>
          <c:smooth val="0"/>
          <c:extLst>
            <c:ext xmlns:c16="http://schemas.microsoft.com/office/drawing/2014/chart" uri="{C3380CC4-5D6E-409C-BE32-E72D297353CC}">
              <c16:uniqueId val="{00000000-4501-474E-8EE1-A91EAAFB2BB9}"/>
            </c:ext>
          </c:extLst>
        </c:ser>
        <c:ser>
          <c:idx val="1"/>
          <c:order val="1"/>
          <c:tx>
            <c:strRef>
              <c:f>'6. CETSA'!$K$6</c:f>
              <c:strCache>
                <c:ptCount val="1"/>
                <c:pt idx="0">
                  <c:v>CUV_Op</c:v>
                </c:pt>
              </c:strCache>
            </c:strRef>
          </c:tx>
          <c:spPr>
            <a:ln w="28575" cap="rnd">
              <a:solidFill>
                <a:schemeClr val="accent2"/>
              </a:solidFill>
              <a:prstDash val="lgDash"/>
              <a:round/>
            </a:ln>
            <a:effectLst/>
          </c:spPr>
          <c:marker>
            <c:symbol val="none"/>
          </c:marker>
          <c:cat>
            <c:strRef>
              <c:f>'6. CETSA'!$A$7:$A$18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'6. CETSA'!$K$7:$K$18</c:f>
              <c:numCache>
                <c:formatCode>0.00</c:formatCode>
                <c:ptCount val="12"/>
                <c:pt idx="0">
                  <c:v>764.93</c:v>
                </c:pt>
                <c:pt idx="1">
                  <c:v>780.82</c:v>
                </c:pt>
                <c:pt idx="2">
                  <c:v>796.13</c:v>
                </c:pt>
                <c:pt idx="3">
                  <c:v>806.88</c:v>
                </c:pt>
                <c:pt idx="4">
                  <c:v>815.61</c:v>
                </c:pt>
                <c:pt idx="5">
                  <c:v>821.62</c:v>
                </c:pt>
                <c:pt idx="6">
                  <c:v>826.55</c:v>
                </c:pt>
                <c:pt idx="7">
                  <c:v>833.17</c:v>
                </c:pt>
                <c:pt idx="8">
                  <c:v>841.49</c:v>
                </c:pt>
                <c:pt idx="9">
                  <c:v>860</c:v>
                </c:pt>
                <c:pt idx="10">
                  <c:v>879.78</c:v>
                </c:pt>
              </c:numCache>
            </c:numRef>
          </c:val>
          <c:smooth val="0"/>
          <c:extLst>
            <c:ext xmlns:c16="http://schemas.microsoft.com/office/drawing/2014/chart" uri="{C3380CC4-5D6E-409C-BE32-E72D297353CC}">
              <c16:uniqueId val="{00000001-4501-474E-8EE1-A91EAAFB2BB9}"/>
            </c:ext>
          </c:extLst>
        </c:ser>
        <c:dLbls>
          <c:showLegendKey val="0"/>
          <c:showVal val="0"/>
          <c:showCatName val="0"/>
          <c:showSerName val="0"/>
          <c:showPercent val="0"/>
          <c:showBubbleSize val="0"/>
        </c:dLbls>
        <c:smooth val="0"/>
        <c:axId val="-1145757920"/>
        <c:axId val="-1145755744"/>
      </c:lineChart>
      <c:catAx>
        <c:axId val="-1145757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45755744"/>
        <c:crosses val="autoZero"/>
        <c:auto val="1"/>
        <c:lblAlgn val="ctr"/>
        <c:lblOffset val="100"/>
        <c:noMultiLvlLbl val="0"/>
      </c:catAx>
      <c:valAx>
        <c:axId val="-1145755744"/>
        <c:scaling>
          <c:orientation val="minMax"/>
          <c:min val="5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s-CO" sz="1800" b="1"/>
                  <a:t>$/kWh</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s-CO"/>
          </a:p>
        </c:txPr>
        <c:crossAx val="-114575792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1"/>
          <c:order val="1"/>
          <c:tx>
            <c:strRef>
              <c:f>'7. CHEC'!$D$8</c:f>
              <c:strCache>
                <c:ptCount val="1"/>
                <c:pt idx="0">
                  <c:v>GM</c:v>
                </c:pt>
              </c:strCache>
            </c:strRef>
          </c:tx>
          <c:spPr>
            <a:solidFill>
              <a:srgbClr val="ED7D31"/>
            </a:solidFill>
            <a:ln w="25400">
              <a:noFill/>
            </a:ln>
          </c:spPr>
          <c:val>
            <c:numRef>
              <c:f>'7. CHEC'!$D$9:$D$20</c:f>
              <c:numCache>
                <c:formatCode>0.00</c:formatCode>
                <c:ptCount val="12"/>
                <c:pt idx="0">
                  <c:v>302.74689999999998</c:v>
                </c:pt>
                <c:pt idx="1">
                  <c:v>292.63249999999999</c:v>
                </c:pt>
                <c:pt idx="2">
                  <c:v>315.60759999999999</c:v>
                </c:pt>
                <c:pt idx="3">
                  <c:v>287.82960000000003</c:v>
                </c:pt>
                <c:pt idx="4">
                  <c:v>276.32339999999999</c:v>
                </c:pt>
                <c:pt idx="5">
                  <c:v>329.78859999999997</c:v>
                </c:pt>
                <c:pt idx="6">
                  <c:v>292.1662</c:v>
                </c:pt>
                <c:pt idx="7">
                  <c:v>331.28190000000001</c:v>
                </c:pt>
                <c:pt idx="8">
                  <c:v>341.68700000000001</c:v>
                </c:pt>
                <c:pt idx="9">
                  <c:v>370.52960000000002</c:v>
                </c:pt>
                <c:pt idx="10">
                  <c:v>371.10050000000001</c:v>
                </c:pt>
                <c:pt idx="11">
                  <c:v>367.09070000000003</c:v>
                </c:pt>
              </c:numCache>
            </c:numRef>
          </c:val>
          <c:extLst>
            <c:ext xmlns:c16="http://schemas.microsoft.com/office/drawing/2014/chart" uri="{C3380CC4-5D6E-409C-BE32-E72D297353CC}">
              <c16:uniqueId val="{00000000-794C-4194-84A6-5367C40C7476}"/>
            </c:ext>
          </c:extLst>
        </c:ser>
        <c:ser>
          <c:idx val="2"/>
          <c:order val="2"/>
          <c:tx>
            <c:strRef>
              <c:f>'7. CHEC'!$G$8</c:f>
              <c:strCache>
                <c:ptCount val="1"/>
                <c:pt idx="0">
                  <c:v>D</c:v>
                </c:pt>
              </c:strCache>
            </c:strRef>
          </c:tx>
          <c:spPr>
            <a:solidFill>
              <a:srgbClr val="A5A5A5"/>
            </a:solidFill>
            <a:ln w="25400">
              <a:noFill/>
            </a:ln>
          </c:spPr>
          <c:val>
            <c:numRef>
              <c:f>'7. CHEC'!$G$9:$G$20</c:f>
              <c:numCache>
                <c:formatCode>0.00</c:formatCode>
                <c:ptCount val="12"/>
                <c:pt idx="0">
                  <c:v>289.27460000000002</c:v>
                </c:pt>
                <c:pt idx="1">
                  <c:v>294.99439999999998</c:v>
                </c:pt>
                <c:pt idx="2">
                  <c:v>315.33620000000002</c:v>
                </c:pt>
                <c:pt idx="3">
                  <c:v>315.255</c:v>
                </c:pt>
                <c:pt idx="4">
                  <c:v>300.59379999999999</c:v>
                </c:pt>
                <c:pt idx="5">
                  <c:v>290.15030000000002</c:v>
                </c:pt>
                <c:pt idx="6">
                  <c:v>300.03829999999999</c:v>
                </c:pt>
                <c:pt idx="7">
                  <c:v>299.02210000000002</c:v>
                </c:pt>
                <c:pt idx="8">
                  <c:v>287.59989999999999</c:v>
                </c:pt>
                <c:pt idx="9">
                  <c:v>286.78960000000001</c:v>
                </c:pt>
                <c:pt idx="10">
                  <c:v>298.08350000000002</c:v>
                </c:pt>
                <c:pt idx="11">
                  <c:v>299.40230000000003</c:v>
                </c:pt>
              </c:numCache>
            </c:numRef>
          </c:val>
          <c:extLst>
            <c:ext xmlns:c16="http://schemas.microsoft.com/office/drawing/2014/chart" uri="{C3380CC4-5D6E-409C-BE32-E72D297353CC}">
              <c16:uniqueId val="{00000001-794C-4194-84A6-5367C40C7476}"/>
            </c:ext>
          </c:extLst>
        </c:ser>
        <c:ser>
          <c:idx val="3"/>
          <c:order val="3"/>
          <c:tx>
            <c:strRef>
              <c:f>'7. CHEC'!$H$8</c:f>
              <c:strCache>
                <c:ptCount val="1"/>
                <c:pt idx="0">
                  <c:v>CV</c:v>
                </c:pt>
              </c:strCache>
            </c:strRef>
          </c:tx>
          <c:spPr>
            <a:solidFill>
              <a:srgbClr val="FFC000"/>
            </a:solidFill>
            <a:ln w="25400">
              <a:noFill/>
            </a:ln>
          </c:spPr>
          <c:val>
            <c:numRef>
              <c:f>'7. CHEC'!$H$9:$H$20</c:f>
              <c:numCache>
                <c:formatCode>0.00</c:formatCode>
                <c:ptCount val="12"/>
                <c:pt idx="0">
                  <c:v>94.292400000000001</c:v>
                </c:pt>
                <c:pt idx="1">
                  <c:v>99.204999999999998</c:v>
                </c:pt>
                <c:pt idx="2">
                  <c:v>98.260800000000003</c:v>
                </c:pt>
                <c:pt idx="3">
                  <c:v>102.3177</c:v>
                </c:pt>
                <c:pt idx="4">
                  <c:v>104.4562</c:v>
                </c:pt>
                <c:pt idx="5">
                  <c:v>102.9658</c:v>
                </c:pt>
                <c:pt idx="6">
                  <c:v>102.1892</c:v>
                </c:pt>
                <c:pt idx="7">
                  <c:v>100.685</c:v>
                </c:pt>
                <c:pt idx="8">
                  <c:v>101.5048</c:v>
                </c:pt>
                <c:pt idx="9">
                  <c:v>105.0003</c:v>
                </c:pt>
                <c:pt idx="10">
                  <c:v>101.85169999999999</c:v>
                </c:pt>
                <c:pt idx="11">
                  <c:v>175.72309999999999</c:v>
                </c:pt>
              </c:numCache>
            </c:numRef>
          </c:val>
          <c:extLst>
            <c:ext xmlns:c16="http://schemas.microsoft.com/office/drawing/2014/chart" uri="{C3380CC4-5D6E-409C-BE32-E72D297353CC}">
              <c16:uniqueId val="{00000002-794C-4194-84A6-5367C40C7476}"/>
            </c:ext>
          </c:extLst>
        </c:ser>
        <c:ser>
          <c:idx val="4"/>
          <c:order val="4"/>
          <c:tx>
            <c:strRef>
              <c:f>'7. CHEC'!$F$8</c:f>
              <c:strCache>
                <c:ptCount val="1"/>
                <c:pt idx="0">
                  <c:v>PR</c:v>
                </c:pt>
              </c:strCache>
            </c:strRef>
          </c:tx>
          <c:spPr>
            <a:solidFill>
              <a:srgbClr val="5B9BD5"/>
            </a:solidFill>
            <a:ln w="25400">
              <a:noFill/>
            </a:ln>
          </c:spPr>
          <c:val>
            <c:numRef>
              <c:f>'7. CHEC'!$F$9:$F$20</c:f>
              <c:numCache>
                <c:formatCode>0.00</c:formatCode>
                <c:ptCount val="12"/>
                <c:pt idx="0">
                  <c:v>60.198399999999999</c:v>
                </c:pt>
                <c:pt idx="1">
                  <c:v>58.202800000000003</c:v>
                </c:pt>
                <c:pt idx="2">
                  <c:v>61.947899999999997</c:v>
                </c:pt>
                <c:pt idx="3">
                  <c:v>57.921599999999998</c:v>
                </c:pt>
                <c:pt idx="4">
                  <c:v>55.447800000000001</c:v>
                </c:pt>
                <c:pt idx="5">
                  <c:v>62.427500000000002</c:v>
                </c:pt>
                <c:pt idx="6">
                  <c:v>56.698900000000002</c:v>
                </c:pt>
                <c:pt idx="7">
                  <c:v>64.539500000000004</c:v>
                </c:pt>
                <c:pt idx="8">
                  <c:v>64.105900000000005</c:v>
                </c:pt>
                <c:pt idx="9">
                  <c:v>68.834299999999999</c:v>
                </c:pt>
                <c:pt idx="10">
                  <c:v>68.343999999999994</c:v>
                </c:pt>
                <c:pt idx="11">
                  <c:v>68.964399999999998</c:v>
                </c:pt>
              </c:numCache>
            </c:numRef>
          </c:val>
          <c:extLst>
            <c:ext xmlns:c16="http://schemas.microsoft.com/office/drawing/2014/chart" uri="{C3380CC4-5D6E-409C-BE32-E72D297353CC}">
              <c16:uniqueId val="{00000003-794C-4194-84A6-5367C40C7476}"/>
            </c:ext>
          </c:extLst>
        </c:ser>
        <c:ser>
          <c:idx val="5"/>
          <c:order val="5"/>
          <c:tx>
            <c:strRef>
              <c:f>'7. CHEC'!$E$8</c:f>
              <c:strCache>
                <c:ptCount val="1"/>
                <c:pt idx="0">
                  <c:v>TM</c:v>
                </c:pt>
              </c:strCache>
            </c:strRef>
          </c:tx>
          <c:spPr>
            <a:solidFill>
              <a:srgbClr val="70AD47"/>
            </a:solidFill>
            <a:ln w="25400">
              <a:noFill/>
            </a:ln>
          </c:spPr>
          <c:val>
            <c:numRef>
              <c:f>'7. CHEC'!$E$9:$E$20</c:f>
              <c:numCache>
                <c:formatCode>0.00</c:formatCode>
                <c:ptCount val="12"/>
                <c:pt idx="0">
                  <c:v>51.973199999999999</c:v>
                </c:pt>
                <c:pt idx="1">
                  <c:v>48.707999999999998</c:v>
                </c:pt>
                <c:pt idx="2">
                  <c:v>52.366900000000001</c:v>
                </c:pt>
                <c:pt idx="3">
                  <c:v>53.521000000000001</c:v>
                </c:pt>
                <c:pt idx="4">
                  <c:v>48.531300000000002</c:v>
                </c:pt>
                <c:pt idx="5">
                  <c:v>50.7029</c:v>
                </c:pt>
                <c:pt idx="6">
                  <c:v>40.870199999999997</c:v>
                </c:pt>
                <c:pt idx="7">
                  <c:v>46.962400000000002</c:v>
                </c:pt>
                <c:pt idx="8">
                  <c:v>47.019500000000001</c:v>
                </c:pt>
                <c:pt idx="9">
                  <c:v>48.599899999999998</c:v>
                </c:pt>
                <c:pt idx="10">
                  <c:v>46.250999999999998</c:v>
                </c:pt>
                <c:pt idx="11">
                  <c:v>51.235199999999999</c:v>
                </c:pt>
              </c:numCache>
            </c:numRef>
          </c:val>
          <c:extLst>
            <c:ext xmlns:c16="http://schemas.microsoft.com/office/drawing/2014/chart" uri="{C3380CC4-5D6E-409C-BE32-E72D297353CC}">
              <c16:uniqueId val="{00000004-794C-4194-84A6-5367C40C7476}"/>
            </c:ext>
          </c:extLst>
        </c:ser>
        <c:ser>
          <c:idx val="6"/>
          <c:order val="6"/>
          <c:tx>
            <c:strRef>
              <c:f>'7. CHEC'!$I$8</c:f>
              <c:strCache>
                <c:ptCount val="1"/>
                <c:pt idx="0">
                  <c:v>RM</c:v>
                </c:pt>
              </c:strCache>
            </c:strRef>
          </c:tx>
          <c:spPr>
            <a:solidFill>
              <a:schemeClr val="accent1">
                <a:lumMod val="40000"/>
                <a:lumOff val="60000"/>
              </a:schemeClr>
            </a:solidFill>
            <a:ln>
              <a:noFill/>
            </a:ln>
            <a:effectLst/>
          </c:spPr>
          <c:val>
            <c:numRef>
              <c:f>'7. CHEC'!$I$9:$I$20</c:f>
              <c:numCache>
                <c:formatCode>0.00</c:formatCode>
                <c:ptCount val="12"/>
                <c:pt idx="0">
                  <c:v>20.834099999999999</c:v>
                </c:pt>
                <c:pt idx="1">
                  <c:v>18.323899999999998</c:v>
                </c:pt>
                <c:pt idx="2">
                  <c:v>15.933</c:v>
                </c:pt>
                <c:pt idx="3">
                  <c:v>34.5655</c:v>
                </c:pt>
                <c:pt idx="4">
                  <c:v>35.544699999999999</c:v>
                </c:pt>
                <c:pt idx="5">
                  <c:v>14.972799999999999</c:v>
                </c:pt>
                <c:pt idx="6">
                  <c:v>22.027000000000001</c:v>
                </c:pt>
                <c:pt idx="7">
                  <c:v>11.9725</c:v>
                </c:pt>
                <c:pt idx="8">
                  <c:v>16.8751</c:v>
                </c:pt>
                <c:pt idx="9">
                  <c:v>-2.4037000000000002</c:v>
                </c:pt>
                <c:pt idx="10">
                  <c:v>2.4550000000000001</c:v>
                </c:pt>
                <c:pt idx="11">
                  <c:v>19.077999999999999</c:v>
                </c:pt>
              </c:numCache>
            </c:numRef>
          </c:val>
          <c:extLst>
            <c:ext xmlns:c16="http://schemas.microsoft.com/office/drawing/2014/chart" uri="{C3380CC4-5D6E-409C-BE32-E72D297353CC}">
              <c16:uniqueId val="{00000005-794C-4194-84A6-5367C40C7476}"/>
            </c:ext>
          </c:extLst>
        </c:ser>
        <c:dLbls>
          <c:showLegendKey val="0"/>
          <c:showVal val="0"/>
          <c:showCatName val="0"/>
          <c:showSerName val="0"/>
          <c:showPercent val="0"/>
          <c:showBubbleSize val="0"/>
        </c:dLbls>
        <c:axId val="-1145763904"/>
        <c:axId val="-1145768800"/>
      </c:areaChart>
      <c:lineChart>
        <c:grouping val="standard"/>
        <c:varyColors val="0"/>
        <c:ser>
          <c:idx val="0"/>
          <c:order val="0"/>
          <c:tx>
            <c:strRef>
              <c:f>'7. CHEC'!$J$8</c:f>
              <c:strCache>
                <c:ptCount val="1"/>
                <c:pt idx="0">
                  <c:v>CUV_119</c:v>
                </c:pt>
              </c:strCache>
            </c:strRef>
          </c:tx>
          <c:spPr>
            <a:ln w="38100" cap="rnd">
              <a:solidFill>
                <a:sysClr val="windowText" lastClr="000000"/>
              </a:solidFill>
              <a:round/>
            </a:ln>
            <a:effectLst/>
          </c:spPr>
          <c:marker>
            <c:symbol val="none"/>
          </c:marker>
          <c:cat>
            <c:strRef>
              <c:f>'7. CHEC'!$A$9:$A$20</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'7. CHEC'!$J$9:$J$20</c:f>
              <c:numCache>
                <c:formatCode>0.00</c:formatCode>
                <c:ptCount val="12"/>
                <c:pt idx="0">
                  <c:v>819.32</c:v>
                </c:pt>
                <c:pt idx="1">
                  <c:v>812.06690000000003</c:v>
                </c:pt>
                <c:pt idx="2">
                  <c:v>859.45259999999996</c:v>
                </c:pt>
                <c:pt idx="3">
                  <c:v>851.41060000000004</c:v>
                </c:pt>
                <c:pt idx="4">
                  <c:v>820.89739999999995</c:v>
                </c:pt>
                <c:pt idx="5">
                  <c:v>851.00789999999995</c:v>
                </c:pt>
                <c:pt idx="6">
                  <c:v>813.98979999999995</c:v>
                </c:pt>
                <c:pt idx="7">
                  <c:v>854.46339999999998</c:v>
                </c:pt>
                <c:pt idx="8">
                  <c:v>858.79219999999998</c:v>
                </c:pt>
                <c:pt idx="9">
                  <c:v>877.35</c:v>
                </c:pt>
                <c:pt idx="10">
                  <c:v>888.08569999999997</c:v>
                </c:pt>
                <c:pt idx="11">
                  <c:v>981.49369999999999</c:v>
                </c:pt>
              </c:numCache>
            </c:numRef>
          </c:val>
          <c:smooth val="0"/>
          <c:extLst>
            <c:ext xmlns:c16="http://schemas.microsoft.com/office/drawing/2014/chart" uri="{C3380CC4-5D6E-409C-BE32-E72D297353CC}">
              <c16:uniqueId val="{00000006-794C-4194-84A6-5367C40C7476}"/>
            </c:ext>
          </c:extLst>
        </c:ser>
        <c:dLbls>
          <c:showLegendKey val="0"/>
          <c:showVal val="0"/>
          <c:showCatName val="0"/>
          <c:showSerName val="0"/>
          <c:showPercent val="0"/>
          <c:showBubbleSize val="0"/>
        </c:dLbls>
        <c:marker val="1"/>
        <c:smooth val="0"/>
        <c:axId val="-1145763904"/>
        <c:axId val="-1145768800"/>
      </c:lineChart>
      <c:catAx>
        <c:axId val="-114576390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400" b="1" i="0" u="none" strike="noStrike" baseline="0">
                <a:solidFill>
                  <a:srgbClr val="333333"/>
                </a:solidFill>
                <a:latin typeface="Calibri"/>
                <a:ea typeface="Calibri"/>
                <a:cs typeface="Calibri"/>
              </a:defRPr>
            </a:pPr>
            <a:endParaRPr lang="es-CO"/>
          </a:p>
        </c:txPr>
        <c:crossAx val="-1145768800"/>
        <c:crosses val="autoZero"/>
        <c:auto val="1"/>
        <c:lblAlgn val="ctr"/>
        <c:lblOffset val="100"/>
        <c:noMultiLvlLbl val="0"/>
      </c:catAx>
      <c:valAx>
        <c:axId val="-1145768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145763904"/>
        <c:crosses val="autoZero"/>
        <c:crossBetween val="between"/>
      </c:valAx>
      <c:spPr>
        <a:noFill/>
        <a:ln w="25400">
          <a:noFill/>
        </a:ln>
      </c:spPr>
    </c:plotArea>
    <c:legend>
      <c:legendPos val="b"/>
      <c:overlay val="0"/>
      <c:spPr>
        <a:noFill/>
        <a:ln w="25400">
          <a:noFill/>
        </a:ln>
      </c:spPr>
      <c:txPr>
        <a:bodyPr/>
        <a:lstStyle/>
        <a:p>
          <a:pPr>
            <a:defRPr sz="1840"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25" r="0.25" t="0.75" header="0.3" footer="0.3"/>
    <c:pageSetup orientation="portrait"/>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tx>
            <c:strRef>
              <c:f>'7. CHEC'!$N$9</c:f>
              <c:strCache>
                <c:ptCount val="1"/>
                <c:pt idx="0">
                  <c:v>Ene-23</c:v>
                </c:pt>
              </c:strCache>
            </c:strRef>
          </c:tx>
          <c:spPr>
            <a:solidFill>
              <a:schemeClr val="accent6">
                <a:tint val="41000"/>
              </a:schemeClr>
            </a:solidFill>
            <a:ln>
              <a:noFill/>
            </a:ln>
            <a:effectLst/>
          </c:spPr>
          <c:invertIfNegative val="0"/>
          <c:cat>
            <c:strRef>
              <c:f>'7. CHEC'!$Q$8:$U$8</c:f>
              <c:strCache>
                <c:ptCount val="5"/>
                <c:pt idx="0">
                  <c:v>ESTRATO 1</c:v>
                </c:pt>
                <c:pt idx="1">
                  <c:v>ESTRATO 2</c:v>
                </c:pt>
                <c:pt idx="2">
                  <c:v>ESTRATO 3</c:v>
                </c:pt>
                <c:pt idx="3">
                  <c:v>ESTRATO 4</c:v>
                </c:pt>
                <c:pt idx="4">
                  <c:v>ESTRATO 5 y 6, Ind y Com</c:v>
                </c:pt>
              </c:strCache>
            </c:strRef>
          </c:cat>
          <c:val>
            <c:numRef>
              <c:f>'7. CHEC'!$Q$9:$U$9</c:f>
              <c:numCache>
                <c:formatCode>0.00</c:formatCode>
                <c:ptCount val="5"/>
                <c:pt idx="0">
                  <c:v>289.78710000000001</c:v>
                </c:pt>
                <c:pt idx="1">
                  <c:v>362.23390000000001</c:v>
                </c:pt>
                <c:pt idx="2">
                  <c:v>613.23739999999998</c:v>
                </c:pt>
                <c:pt idx="3">
                  <c:v>721.45579999999995</c:v>
                </c:pt>
                <c:pt idx="4">
                  <c:v>865.74699999999996</c:v>
                </c:pt>
              </c:numCache>
            </c:numRef>
          </c:val>
          <c:extLst>
            <c:ext xmlns:c16="http://schemas.microsoft.com/office/drawing/2014/chart" uri="{C3380CC4-5D6E-409C-BE32-E72D297353CC}">
              <c16:uniqueId val="{00000000-BC50-4B44-9EBF-77F382202163}"/>
            </c:ext>
          </c:extLst>
        </c:ser>
        <c:ser>
          <c:idx val="1"/>
          <c:order val="1"/>
          <c:tx>
            <c:strRef>
              <c:f>'7. CHEC'!$N$10</c:f>
              <c:strCache>
                <c:ptCount val="1"/>
                <c:pt idx="0">
                  <c:v>Feb-23</c:v>
                </c:pt>
              </c:strCache>
            </c:strRef>
          </c:tx>
          <c:spPr>
            <a:solidFill>
              <a:schemeClr val="accent6">
                <a:tint val="52000"/>
              </a:schemeClr>
            </a:solidFill>
            <a:ln>
              <a:noFill/>
            </a:ln>
            <a:effectLst/>
          </c:spPr>
          <c:invertIfNegative val="0"/>
          <c:cat>
            <c:strRef>
              <c:f>'7. CHEC'!$Q$8:$U$8</c:f>
              <c:strCache>
                <c:ptCount val="5"/>
                <c:pt idx="0">
                  <c:v>ESTRATO 1</c:v>
                </c:pt>
                <c:pt idx="1">
                  <c:v>ESTRATO 2</c:v>
                </c:pt>
                <c:pt idx="2">
                  <c:v>ESTRATO 3</c:v>
                </c:pt>
                <c:pt idx="3">
                  <c:v>ESTRATO 4</c:v>
                </c:pt>
                <c:pt idx="4">
                  <c:v>ESTRATO 5 y 6, Ind y Com</c:v>
                </c:pt>
              </c:strCache>
            </c:strRef>
          </c:cat>
          <c:val>
            <c:numRef>
              <c:f>'7. CHEC'!$Q$10:$U$10</c:f>
              <c:numCache>
                <c:formatCode>0.00</c:formatCode>
                <c:ptCount val="5"/>
                <c:pt idx="0">
                  <c:v>294.93779999999998</c:v>
                </c:pt>
                <c:pt idx="1">
                  <c:v>368.67219999999998</c:v>
                </c:pt>
                <c:pt idx="2">
                  <c:v>624.13720000000001</c:v>
                </c:pt>
                <c:pt idx="3">
                  <c:v>734.279</c:v>
                </c:pt>
                <c:pt idx="4">
                  <c:v>881.13480000000004</c:v>
                </c:pt>
              </c:numCache>
            </c:numRef>
          </c:val>
          <c:extLst>
            <c:ext xmlns:c16="http://schemas.microsoft.com/office/drawing/2014/chart" uri="{C3380CC4-5D6E-409C-BE32-E72D297353CC}">
              <c16:uniqueId val="{00000001-BC50-4B44-9EBF-77F382202163}"/>
            </c:ext>
          </c:extLst>
        </c:ser>
        <c:ser>
          <c:idx val="2"/>
          <c:order val="2"/>
          <c:tx>
            <c:strRef>
              <c:f>'7. CHEC'!$N$11</c:f>
              <c:strCache>
                <c:ptCount val="1"/>
                <c:pt idx="0">
                  <c:v>Mar-23</c:v>
                </c:pt>
              </c:strCache>
            </c:strRef>
          </c:tx>
          <c:spPr>
            <a:solidFill>
              <a:schemeClr val="accent6">
                <a:tint val="63000"/>
              </a:schemeClr>
            </a:solidFill>
            <a:ln>
              <a:noFill/>
            </a:ln>
            <a:effectLst/>
          </c:spPr>
          <c:invertIfNegative val="0"/>
          <c:cat>
            <c:strRef>
              <c:f>'7. CHEC'!$Q$8:$U$8</c:f>
              <c:strCache>
                <c:ptCount val="5"/>
                <c:pt idx="0">
                  <c:v>ESTRATO 1</c:v>
                </c:pt>
                <c:pt idx="1">
                  <c:v>ESTRATO 2</c:v>
                </c:pt>
                <c:pt idx="2">
                  <c:v>ESTRATO 3</c:v>
                </c:pt>
                <c:pt idx="3">
                  <c:v>ESTRATO 4</c:v>
                </c:pt>
                <c:pt idx="4">
                  <c:v>ESTRATO 5 y 6, Ind y Com</c:v>
                </c:pt>
              </c:strCache>
            </c:strRef>
          </c:cat>
          <c:val>
            <c:numRef>
              <c:f>'7. CHEC'!$Q$11:$U$11</c:f>
              <c:numCache>
                <c:formatCode>0.00</c:formatCode>
                <c:ptCount val="5"/>
                <c:pt idx="0">
                  <c:v>299.83550000000002</c:v>
                </c:pt>
                <c:pt idx="1">
                  <c:v>374.7944</c:v>
                </c:pt>
                <c:pt idx="2">
                  <c:v>634.50149999999996</c:v>
                </c:pt>
                <c:pt idx="3">
                  <c:v>746.47</c:v>
                </c:pt>
                <c:pt idx="4">
                  <c:v>895.76689999999996</c:v>
                </c:pt>
              </c:numCache>
            </c:numRef>
          </c:val>
          <c:extLst>
            <c:ext xmlns:c16="http://schemas.microsoft.com/office/drawing/2014/chart" uri="{C3380CC4-5D6E-409C-BE32-E72D297353CC}">
              <c16:uniqueId val="{00000002-BC50-4B44-9EBF-77F382202163}"/>
            </c:ext>
          </c:extLst>
        </c:ser>
        <c:ser>
          <c:idx val="3"/>
          <c:order val="3"/>
          <c:tx>
            <c:strRef>
              <c:f>'7. CHEC'!$N$12</c:f>
              <c:strCache>
                <c:ptCount val="1"/>
                <c:pt idx="0">
                  <c:v>Abr-23</c:v>
                </c:pt>
              </c:strCache>
            </c:strRef>
          </c:tx>
          <c:spPr>
            <a:solidFill>
              <a:schemeClr val="accent6">
                <a:tint val="74000"/>
              </a:schemeClr>
            </a:solidFill>
            <a:ln>
              <a:noFill/>
            </a:ln>
            <a:effectLst/>
          </c:spPr>
          <c:invertIfNegative val="0"/>
          <c:cat>
            <c:strRef>
              <c:f>'7. CHEC'!$Q$8:$U$8</c:f>
              <c:strCache>
                <c:ptCount val="5"/>
                <c:pt idx="0">
                  <c:v>ESTRATO 1</c:v>
                </c:pt>
                <c:pt idx="1">
                  <c:v>ESTRATO 2</c:v>
                </c:pt>
                <c:pt idx="2">
                  <c:v>ESTRATO 3</c:v>
                </c:pt>
                <c:pt idx="3">
                  <c:v>ESTRATO 4</c:v>
                </c:pt>
                <c:pt idx="4">
                  <c:v>ESTRATO 5 y 6, Ind y Com</c:v>
                </c:pt>
              </c:strCache>
            </c:strRef>
          </c:cat>
          <c:val>
            <c:numRef>
              <c:f>'7. CHEC'!$Q$12:$U$12</c:f>
              <c:numCache>
                <c:formatCode>0.00</c:formatCode>
                <c:ptCount val="5"/>
                <c:pt idx="0">
                  <c:v>302.98559999999998</c:v>
                </c:pt>
                <c:pt idx="1">
                  <c:v>378.73200000000003</c:v>
                </c:pt>
                <c:pt idx="2">
                  <c:v>641.16759999999999</c:v>
                </c:pt>
                <c:pt idx="3">
                  <c:v>754.31479999999999</c:v>
                </c:pt>
                <c:pt idx="4">
                  <c:v>905.17780000000005</c:v>
                </c:pt>
              </c:numCache>
            </c:numRef>
          </c:val>
          <c:extLst>
            <c:ext xmlns:c16="http://schemas.microsoft.com/office/drawing/2014/chart" uri="{C3380CC4-5D6E-409C-BE32-E72D297353CC}">
              <c16:uniqueId val="{00000003-BC50-4B44-9EBF-77F382202163}"/>
            </c:ext>
          </c:extLst>
        </c:ser>
        <c:ser>
          <c:idx val="4"/>
          <c:order val="4"/>
          <c:tx>
            <c:strRef>
              <c:f>'7. CHEC'!$N$13</c:f>
              <c:strCache>
                <c:ptCount val="1"/>
                <c:pt idx="0">
                  <c:v>May-23</c:v>
                </c:pt>
              </c:strCache>
            </c:strRef>
          </c:tx>
          <c:spPr>
            <a:solidFill>
              <a:schemeClr val="accent6">
                <a:tint val="84000"/>
              </a:schemeClr>
            </a:solidFill>
            <a:ln>
              <a:noFill/>
            </a:ln>
            <a:effectLst/>
          </c:spPr>
          <c:invertIfNegative val="0"/>
          <c:cat>
            <c:strRef>
              <c:f>'7. CHEC'!$Q$8:$U$8</c:f>
              <c:strCache>
                <c:ptCount val="5"/>
                <c:pt idx="0">
                  <c:v>ESTRATO 1</c:v>
                </c:pt>
                <c:pt idx="1">
                  <c:v>ESTRATO 2</c:v>
                </c:pt>
                <c:pt idx="2">
                  <c:v>ESTRATO 3</c:v>
                </c:pt>
                <c:pt idx="3">
                  <c:v>ESTRATO 4</c:v>
                </c:pt>
                <c:pt idx="4">
                  <c:v>ESTRATO 5 y 6, Ind y Com</c:v>
                </c:pt>
              </c:strCache>
            </c:strRef>
          </c:cat>
          <c:val>
            <c:numRef>
              <c:f>'7. CHEC'!$Q$13:$U$13</c:f>
              <c:numCache>
                <c:formatCode>0.00</c:formatCode>
                <c:ptCount val="5"/>
                <c:pt idx="0">
                  <c:v>305.35399999999998</c:v>
                </c:pt>
                <c:pt idx="1">
                  <c:v>381.6925</c:v>
                </c:pt>
                <c:pt idx="2">
                  <c:v>646.17960000000005</c:v>
                </c:pt>
                <c:pt idx="3">
                  <c:v>760.21130000000005</c:v>
                </c:pt>
                <c:pt idx="4">
                  <c:v>912.25360000000001</c:v>
                </c:pt>
              </c:numCache>
            </c:numRef>
          </c:val>
          <c:extLst>
            <c:ext xmlns:c16="http://schemas.microsoft.com/office/drawing/2014/chart" uri="{C3380CC4-5D6E-409C-BE32-E72D297353CC}">
              <c16:uniqueId val="{00000004-BC50-4B44-9EBF-77F382202163}"/>
            </c:ext>
          </c:extLst>
        </c:ser>
        <c:ser>
          <c:idx val="5"/>
          <c:order val="5"/>
          <c:tx>
            <c:strRef>
              <c:f>'7. CHEC'!$N$14</c:f>
              <c:strCache>
                <c:ptCount val="1"/>
                <c:pt idx="0">
                  <c:v>Jun-23</c:v>
                </c:pt>
              </c:strCache>
            </c:strRef>
          </c:tx>
          <c:spPr>
            <a:solidFill>
              <a:schemeClr val="accent6">
                <a:tint val="95000"/>
              </a:schemeClr>
            </a:solidFill>
            <a:ln>
              <a:noFill/>
            </a:ln>
            <a:effectLst/>
          </c:spPr>
          <c:invertIfNegative val="0"/>
          <c:cat>
            <c:strRef>
              <c:f>'7. CHEC'!$Q$8:$U$8</c:f>
              <c:strCache>
                <c:ptCount val="5"/>
                <c:pt idx="0">
                  <c:v>ESTRATO 1</c:v>
                </c:pt>
                <c:pt idx="1">
                  <c:v>ESTRATO 2</c:v>
                </c:pt>
                <c:pt idx="2">
                  <c:v>ESTRATO 3</c:v>
                </c:pt>
                <c:pt idx="3">
                  <c:v>ESTRATO 4</c:v>
                </c:pt>
                <c:pt idx="4">
                  <c:v>ESTRATO 5 y 6, Ind y Com</c:v>
                </c:pt>
              </c:strCache>
            </c:strRef>
          </c:cat>
          <c:val>
            <c:numRef>
              <c:f>'7. CHEC'!$Q$14:$U$14</c:f>
              <c:numCache>
                <c:formatCode>0.00</c:formatCode>
                <c:ptCount val="5"/>
                <c:pt idx="0">
                  <c:v>306.6875</c:v>
                </c:pt>
                <c:pt idx="1">
                  <c:v>383.35939999999999</c:v>
                </c:pt>
                <c:pt idx="2">
                  <c:v>649.00139999999999</c:v>
                </c:pt>
                <c:pt idx="3">
                  <c:v>763.53110000000004</c:v>
                </c:pt>
                <c:pt idx="4">
                  <c:v>916.2373</c:v>
                </c:pt>
              </c:numCache>
            </c:numRef>
          </c:val>
          <c:extLst>
            <c:ext xmlns:c16="http://schemas.microsoft.com/office/drawing/2014/chart" uri="{C3380CC4-5D6E-409C-BE32-E72D297353CC}">
              <c16:uniqueId val="{00000005-BC50-4B44-9EBF-77F382202163}"/>
            </c:ext>
          </c:extLst>
        </c:ser>
        <c:ser>
          <c:idx val="6"/>
          <c:order val="6"/>
          <c:tx>
            <c:strRef>
              <c:f>'7. CHEC'!$N$15</c:f>
              <c:strCache>
                <c:ptCount val="1"/>
                <c:pt idx="0">
                  <c:v>Jul-23</c:v>
                </c:pt>
              </c:strCache>
            </c:strRef>
          </c:tx>
          <c:spPr>
            <a:solidFill>
              <a:schemeClr val="accent6">
                <a:shade val="94000"/>
              </a:schemeClr>
            </a:solidFill>
            <a:ln>
              <a:noFill/>
            </a:ln>
            <a:effectLst/>
          </c:spPr>
          <c:invertIfNegative val="0"/>
          <c:cat>
            <c:strRef>
              <c:f>'7. CHEC'!$Q$8:$U$8</c:f>
              <c:strCache>
                <c:ptCount val="5"/>
                <c:pt idx="0">
                  <c:v>ESTRATO 1</c:v>
                </c:pt>
                <c:pt idx="1">
                  <c:v>ESTRATO 2</c:v>
                </c:pt>
                <c:pt idx="2">
                  <c:v>ESTRATO 3</c:v>
                </c:pt>
                <c:pt idx="3">
                  <c:v>ESTRATO 4</c:v>
                </c:pt>
                <c:pt idx="4">
                  <c:v>ESTRATO 5 y 6, Ind y Com</c:v>
                </c:pt>
              </c:strCache>
            </c:strRef>
          </c:cat>
          <c:val>
            <c:numRef>
              <c:f>'7. CHEC'!$Q$15:$U$15</c:f>
              <c:numCache>
                <c:formatCode>0.00</c:formatCode>
                <c:ptCount val="5"/>
                <c:pt idx="0">
                  <c:v>307.60730000000001</c:v>
                </c:pt>
                <c:pt idx="1">
                  <c:v>384.50909999999999</c:v>
                </c:pt>
                <c:pt idx="2">
                  <c:v>650.94780000000003</c:v>
                </c:pt>
                <c:pt idx="3">
                  <c:v>765.82090000000005</c:v>
                </c:pt>
                <c:pt idx="4">
                  <c:v>918.98509999999999</c:v>
                </c:pt>
              </c:numCache>
            </c:numRef>
          </c:val>
          <c:extLst>
            <c:ext xmlns:c16="http://schemas.microsoft.com/office/drawing/2014/chart" uri="{C3380CC4-5D6E-409C-BE32-E72D297353CC}">
              <c16:uniqueId val="{00000006-BC50-4B44-9EBF-77F382202163}"/>
            </c:ext>
          </c:extLst>
        </c:ser>
        <c:ser>
          <c:idx val="7"/>
          <c:order val="7"/>
          <c:tx>
            <c:strRef>
              <c:f>'7. CHEC'!$N$16</c:f>
              <c:strCache>
                <c:ptCount val="1"/>
                <c:pt idx="0">
                  <c:v>Ago-23</c:v>
                </c:pt>
              </c:strCache>
            </c:strRef>
          </c:tx>
          <c:spPr>
            <a:solidFill>
              <a:schemeClr val="accent6">
                <a:shade val="83000"/>
              </a:schemeClr>
            </a:solidFill>
            <a:ln>
              <a:noFill/>
            </a:ln>
            <a:effectLst/>
          </c:spPr>
          <c:invertIfNegative val="0"/>
          <c:cat>
            <c:strRef>
              <c:f>'7. CHEC'!$Q$8:$U$8</c:f>
              <c:strCache>
                <c:ptCount val="5"/>
                <c:pt idx="0">
                  <c:v>ESTRATO 1</c:v>
                </c:pt>
                <c:pt idx="1">
                  <c:v>ESTRATO 2</c:v>
                </c:pt>
                <c:pt idx="2">
                  <c:v>ESTRATO 3</c:v>
                </c:pt>
                <c:pt idx="3">
                  <c:v>ESTRATO 4</c:v>
                </c:pt>
                <c:pt idx="4">
                  <c:v>ESTRATO 5 y 6, Ind y Com</c:v>
                </c:pt>
              </c:strCache>
            </c:strRef>
          </c:cat>
          <c:val>
            <c:numRef>
              <c:f>'7. CHEC'!$Q$16:$U$16</c:f>
              <c:numCache>
                <c:formatCode>0.00</c:formatCode>
                <c:ptCount val="5"/>
                <c:pt idx="0">
                  <c:v>309.14780000000002</c:v>
                </c:pt>
                <c:pt idx="1">
                  <c:v>386.43470000000002</c:v>
                </c:pt>
                <c:pt idx="2">
                  <c:v>654.20770000000005</c:v>
                </c:pt>
                <c:pt idx="3">
                  <c:v>769.65610000000004</c:v>
                </c:pt>
                <c:pt idx="4">
                  <c:v>923.58731999999998</c:v>
                </c:pt>
              </c:numCache>
            </c:numRef>
          </c:val>
          <c:extLst>
            <c:ext xmlns:c16="http://schemas.microsoft.com/office/drawing/2014/chart" uri="{C3380CC4-5D6E-409C-BE32-E72D297353CC}">
              <c16:uniqueId val="{00000007-BC50-4B44-9EBF-77F382202163}"/>
            </c:ext>
          </c:extLst>
        </c:ser>
        <c:ser>
          <c:idx val="8"/>
          <c:order val="8"/>
          <c:tx>
            <c:strRef>
              <c:f>'7. CHEC'!$N$17</c:f>
              <c:strCache>
                <c:ptCount val="1"/>
                <c:pt idx="0">
                  <c:v>Sep-23</c:v>
                </c:pt>
              </c:strCache>
            </c:strRef>
          </c:tx>
          <c:spPr>
            <a:solidFill>
              <a:schemeClr val="accent6">
                <a:shade val="73000"/>
              </a:schemeClr>
            </a:solidFill>
            <a:ln>
              <a:noFill/>
            </a:ln>
            <a:effectLst/>
          </c:spPr>
          <c:invertIfNegative val="0"/>
          <c:cat>
            <c:strRef>
              <c:f>'7. CHEC'!$Q$8:$U$8</c:f>
              <c:strCache>
                <c:ptCount val="5"/>
                <c:pt idx="0">
                  <c:v>ESTRATO 1</c:v>
                </c:pt>
                <c:pt idx="1">
                  <c:v>ESTRATO 2</c:v>
                </c:pt>
                <c:pt idx="2">
                  <c:v>ESTRATO 3</c:v>
                </c:pt>
                <c:pt idx="3">
                  <c:v>ESTRATO 4</c:v>
                </c:pt>
                <c:pt idx="4">
                  <c:v>ESTRATO 5 y 6, Ind y Com</c:v>
                </c:pt>
              </c:strCache>
            </c:strRef>
          </c:cat>
          <c:val>
            <c:numRef>
              <c:f>'7. CHEC'!$Q$17:$U$17</c:f>
              <c:numCache>
                <c:formatCode>0.00</c:formatCode>
                <c:ptCount val="5"/>
                <c:pt idx="0">
                  <c:v>311.3091</c:v>
                </c:pt>
                <c:pt idx="1">
                  <c:v>389.13630000000001</c:v>
                </c:pt>
                <c:pt idx="2">
                  <c:v>658.78129999999999</c:v>
                </c:pt>
                <c:pt idx="3">
                  <c:v>775.03679999999997</c:v>
                </c:pt>
                <c:pt idx="4">
                  <c:v>930.04420000000005</c:v>
                </c:pt>
              </c:numCache>
            </c:numRef>
          </c:val>
          <c:extLst>
            <c:ext xmlns:c16="http://schemas.microsoft.com/office/drawing/2014/chart" uri="{C3380CC4-5D6E-409C-BE32-E72D297353CC}">
              <c16:uniqueId val="{00000008-BC50-4B44-9EBF-77F382202163}"/>
            </c:ext>
          </c:extLst>
        </c:ser>
        <c:ser>
          <c:idx val="9"/>
          <c:order val="9"/>
          <c:tx>
            <c:strRef>
              <c:f>'7. CHEC'!$N$18</c:f>
              <c:strCache>
                <c:ptCount val="1"/>
                <c:pt idx="0">
                  <c:v>Oct-23</c:v>
                </c:pt>
              </c:strCache>
            </c:strRef>
          </c:tx>
          <c:spPr>
            <a:solidFill>
              <a:schemeClr val="accent6">
                <a:shade val="62000"/>
              </a:schemeClr>
            </a:solidFill>
            <a:ln>
              <a:noFill/>
            </a:ln>
            <a:effectLst/>
          </c:spPr>
          <c:invertIfNegative val="0"/>
          <c:cat>
            <c:strRef>
              <c:f>'7. CHEC'!$Q$8:$U$8</c:f>
              <c:strCache>
                <c:ptCount val="5"/>
                <c:pt idx="0">
                  <c:v>ESTRATO 1</c:v>
                </c:pt>
                <c:pt idx="1">
                  <c:v>ESTRATO 2</c:v>
                </c:pt>
                <c:pt idx="2">
                  <c:v>ESTRATO 3</c:v>
                </c:pt>
                <c:pt idx="3">
                  <c:v>ESTRATO 4</c:v>
                </c:pt>
                <c:pt idx="4">
                  <c:v>ESTRATO 5 y 6, Ind y Com</c:v>
                </c:pt>
              </c:strCache>
            </c:strRef>
          </c:cat>
          <c:val>
            <c:numRef>
              <c:f>'7. CHEC'!$Q$18:$U$18</c:f>
              <c:numCache>
                <c:formatCode>0.00</c:formatCode>
                <c:ptCount val="5"/>
                <c:pt idx="0">
                  <c:v>371.70760000000001</c:v>
                </c:pt>
                <c:pt idx="1">
                  <c:v>464.63459999999998</c:v>
                </c:pt>
                <c:pt idx="2">
                  <c:v>789.87869999999998</c:v>
                </c:pt>
                <c:pt idx="3">
                  <c:v>929.26909999999998</c:v>
                </c:pt>
                <c:pt idx="4">
                  <c:v>1115.12292</c:v>
                </c:pt>
              </c:numCache>
            </c:numRef>
          </c:val>
          <c:extLst>
            <c:ext xmlns:c16="http://schemas.microsoft.com/office/drawing/2014/chart" uri="{C3380CC4-5D6E-409C-BE32-E72D297353CC}">
              <c16:uniqueId val="{00000009-BC50-4B44-9EBF-77F382202163}"/>
            </c:ext>
          </c:extLst>
        </c:ser>
        <c:ser>
          <c:idx val="10"/>
          <c:order val="10"/>
          <c:tx>
            <c:strRef>
              <c:f>'7. CHEC'!$N$19</c:f>
              <c:strCache>
                <c:ptCount val="1"/>
                <c:pt idx="0">
                  <c:v>Nov-23</c:v>
                </c:pt>
              </c:strCache>
            </c:strRef>
          </c:tx>
          <c:spPr>
            <a:solidFill>
              <a:schemeClr val="accent6">
                <a:shade val="51000"/>
              </a:schemeClr>
            </a:solidFill>
            <a:ln>
              <a:noFill/>
            </a:ln>
            <a:effectLst/>
          </c:spPr>
          <c:invertIfNegative val="0"/>
          <c:cat>
            <c:strRef>
              <c:f>'7. CHEC'!$Q$8:$U$8</c:f>
              <c:strCache>
                <c:ptCount val="5"/>
                <c:pt idx="0">
                  <c:v>ESTRATO 1</c:v>
                </c:pt>
                <c:pt idx="1">
                  <c:v>ESTRATO 2</c:v>
                </c:pt>
                <c:pt idx="2">
                  <c:v>ESTRATO 3</c:v>
                </c:pt>
                <c:pt idx="3">
                  <c:v>ESTRATO 4</c:v>
                </c:pt>
                <c:pt idx="4">
                  <c:v>ESTRATO 5 y 6, Ind y Com</c:v>
                </c:pt>
              </c:strCache>
            </c:strRef>
          </c:cat>
          <c:val>
            <c:numRef>
              <c:f>'7. CHEC'!$Q$19:$U$19</c:f>
              <c:numCache>
                <c:formatCode>0.00</c:formatCode>
                <c:ptCount val="5"/>
                <c:pt idx="0">
                  <c:v>373.93790000000001</c:v>
                </c:pt>
                <c:pt idx="1">
                  <c:v>467.42239999999998</c:v>
                </c:pt>
                <c:pt idx="2">
                  <c:v>794.61800000000005</c:v>
                </c:pt>
                <c:pt idx="3">
                  <c:v>934.84469999999999</c:v>
                </c:pt>
                <c:pt idx="4">
                  <c:v>1121.8136399999999</c:v>
                </c:pt>
              </c:numCache>
            </c:numRef>
          </c:val>
          <c:extLst>
            <c:ext xmlns:c16="http://schemas.microsoft.com/office/drawing/2014/chart" uri="{C3380CC4-5D6E-409C-BE32-E72D297353CC}">
              <c16:uniqueId val="{0000000A-BC50-4B44-9EBF-77F382202163}"/>
            </c:ext>
          </c:extLst>
        </c:ser>
        <c:ser>
          <c:idx val="11"/>
          <c:order val="11"/>
          <c:tx>
            <c:strRef>
              <c:f>'7. CHEC'!$N$20</c:f>
              <c:strCache>
                <c:ptCount val="1"/>
                <c:pt idx="0">
                  <c:v>Dic-23</c:v>
                </c:pt>
              </c:strCache>
            </c:strRef>
          </c:tx>
          <c:spPr>
            <a:solidFill>
              <a:schemeClr val="accent6">
                <a:shade val="40000"/>
              </a:schemeClr>
            </a:solidFill>
            <a:ln>
              <a:noFill/>
            </a:ln>
            <a:effectLst/>
          </c:spPr>
          <c:invertIfNegative val="0"/>
          <c:cat>
            <c:strRef>
              <c:f>'7. CHEC'!$Q$8:$U$8</c:f>
              <c:strCache>
                <c:ptCount val="5"/>
                <c:pt idx="0">
                  <c:v>ESTRATO 1</c:v>
                </c:pt>
                <c:pt idx="1">
                  <c:v>ESTRATO 2</c:v>
                </c:pt>
                <c:pt idx="2">
                  <c:v>ESTRATO 3</c:v>
                </c:pt>
                <c:pt idx="3">
                  <c:v>ESTRATO 4</c:v>
                </c:pt>
                <c:pt idx="4">
                  <c:v>ESTRATO 5 y 6, Ind y Com</c:v>
                </c:pt>
              </c:strCache>
            </c:strRef>
          </c:cat>
          <c:val>
            <c:numRef>
              <c:f>'7. CHEC'!$Q$20:$U$20</c:f>
              <c:numCache>
                <c:formatCode>0.00</c:formatCode>
                <c:ptCount val="5"/>
                <c:pt idx="0">
                  <c:v>392.59750000000003</c:v>
                </c:pt>
                <c:pt idx="1">
                  <c:v>490.74689999999998</c:v>
                </c:pt>
                <c:pt idx="2">
                  <c:v>834.26959999999997</c:v>
                </c:pt>
                <c:pt idx="3">
                  <c:v>981.49369999999999</c:v>
                </c:pt>
                <c:pt idx="4">
                  <c:v>1177.7924399999999</c:v>
                </c:pt>
              </c:numCache>
            </c:numRef>
          </c:val>
          <c:extLst>
            <c:ext xmlns:c16="http://schemas.microsoft.com/office/drawing/2014/chart" uri="{C3380CC4-5D6E-409C-BE32-E72D297353CC}">
              <c16:uniqueId val="{0000000B-BC50-4B44-9EBF-77F382202163}"/>
            </c:ext>
          </c:extLst>
        </c:ser>
        <c:dLbls>
          <c:showLegendKey val="0"/>
          <c:showVal val="0"/>
          <c:showCatName val="0"/>
          <c:showSerName val="0"/>
          <c:showPercent val="0"/>
          <c:showBubbleSize val="0"/>
        </c:dLbls>
        <c:gapWidth val="150"/>
        <c:axId val="-1145761728"/>
        <c:axId val="-1145767712"/>
      </c:barChart>
      <c:catAx>
        <c:axId val="-1145761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5767712"/>
        <c:crosses val="autoZero"/>
        <c:auto val="1"/>
        <c:lblAlgn val="ctr"/>
        <c:lblOffset val="100"/>
        <c:noMultiLvlLbl val="0"/>
      </c:catAx>
      <c:valAx>
        <c:axId val="-1145767712"/>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5761728"/>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'7. CHEC'!$J$8</c:f>
              <c:strCache>
                <c:ptCount val="1"/>
                <c:pt idx="0">
                  <c:v>CUV_119</c:v>
                </c:pt>
              </c:strCache>
            </c:strRef>
          </c:tx>
          <c:spPr>
            <a:ln w="28575" cap="rnd">
              <a:solidFill>
                <a:schemeClr val="accent1"/>
              </a:solidFill>
              <a:round/>
            </a:ln>
            <a:effectLst/>
          </c:spPr>
          <c:marker>
            <c:symbol val="none"/>
          </c:marker>
          <c:cat>
            <c:strRef>
              <c:f>'7. CHEC'!$A$9:$A$20</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'7. CHEC'!$J$9:$J$20</c:f>
              <c:numCache>
                <c:formatCode>0.00</c:formatCode>
                <c:ptCount val="12"/>
                <c:pt idx="0">
                  <c:v>819.32</c:v>
                </c:pt>
                <c:pt idx="1">
                  <c:v>812.06690000000003</c:v>
                </c:pt>
                <c:pt idx="2">
                  <c:v>859.45259999999996</c:v>
                </c:pt>
                <c:pt idx="3">
                  <c:v>851.41060000000004</c:v>
                </c:pt>
                <c:pt idx="4">
                  <c:v>820.89739999999995</c:v>
                </c:pt>
                <c:pt idx="5">
                  <c:v>851.00789999999995</c:v>
                </c:pt>
                <c:pt idx="6">
                  <c:v>813.98979999999995</c:v>
                </c:pt>
                <c:pt idx="7">
                  <c:v>854.46339999999998</c:v>
                </c:pt>
                <c:pt idx="8">
                  <c:v>858.79219999999998</c:v>
                </c:pt>
                <c:pt idx="9">
                  <c:v>877.35</c:v>
                </c:pt>
                <c:pt idx="10">
                  <c:v>888.08569999999997</c:v>
                </c:pt>
                <c:pt idx="11">
                  <c:v>981.49369999999999</c:v>
                </c:pt>
              </c:numCache>
            </c:numRef>
          </c:val>
          <c:smooth val="0"/>
          <c:extLst>
            <c:ext xmlns:c16="http://schemas.microsoft.com/office/drawing/2014/chart" uri="{C3380CC4-5D6E-409C-BE32-E72D297353CC}">
              <c16:uniqueId val="{00000000-8D11-4506-AA30-3FDB2A094563}"/>
            </c:ext>
          </c:extLst>
        </c:ser>
        <c:ser>
          <c:idx val="1"/>
          <c:order val="1"/>
          <c:tx>
            <c:strRef>
              <c:f>'7. CHEC'!$K$8</c:f>
              <c:strCache>
                <c:ptCount val="1"/>
                <c:pt idx="0">
                  <c:v>CUV_Op</c:v>
                </c:pt>
              </c:strCache>
            </c:strRef>
          </c:tx>
          <c:spPr>
            <a:ln w="28575" cap="rnd">
              <a:solidFill>
                <a:schemeClr val="accent2"/>
              </a:solidFill>
              <a:prstDash val="lgDash"/>
              <a:round/>
            </a:ln>
            <a:effectLst/>
          </c:spPr>
          <c:marker>
            <c:symbol val="none"/>
          </c:marker>
          <c:cat>
            <c:strRef>
              <c:f>'7. CHEC'!$A$9:$A$20</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'7. CHEC'!$K$9:$K$20</c:f>
              <c:numCache>
                <c:formatCode>0.00</c:formatCode>
                <c:ptCount val="12"/>
                <c:pt idx="0">
                  <c:v>721.45579999999995</c:v>
                </c:pt>
                <c:pt idx="1">
                  <c:v>734.279</c:v>
                </c:pt>
                <c:pt idx="2">
                  <c:v>746.47239999999999</c:v>
                </c:pt>
                <c:pt idx="3">
                  <c:v>754.31479999999999</c:v>
                </c:pt>
                <c:pt idx="4">
                  <c:v>760.21130000000005</c:v>
                </c:pt>
                <c:pt idx="5">
                  <c:v>763.53110000000004</c:v>
                </c:pt>
                <c:pt idx="6">
                  <c:v>765.82090000000005</c:v>
                </c:pt>
                <c:pt idx="7">
                  <c:v>769.65610000000004</c:v>
                </c:pt>
                <c:pt idx="8">
                  <c:v>775.03679999999997</c:v>
                </c:pt>
                <c:pt idx="9">
                  <c:v>929.26909999999998</c:v>
                </c:pt>
                <c:pt idx="10">
                  <c:v>934.84469999999999</c:v>
                </c:pt>
              </c:numCache>
            </c:numRef>
          </c:val>
          <c:smooth val="0"/>
          <c:extLst>
            <c:ext xmlns:c16="http://schemas.microsoft.com/office/drawing/2014/chart" uri="{C3380CC4-5D6E-409C-BE32-E72D297353CC}">
              <c16:uniqueId val="{00000001-8D11-4506-AA30-3FDB2A094563}"/>
            </c:ext>
          </c:extLst>
        </c:ser>
        <c:dLbls>
          <c:showLegendKey val="0"/>
          <c:showVal val="0"/>
          <c:showCatName val="0"/>
          <c:showSerName val="0"/>
          <c:showPercent val="0"/>
          <c:showBubbleSize val="0"/>
        </c:dLbls>
        <c:smooth val="0"/>
        <c:axId val="-1145759008"/>
        <c:axId val="-1145762816"/>
      </c:lineChart>
      <c:catAx>
        <c:axId val="-1145759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45762816"/>
        <c:crosses val="autoZero"/>
        <c:auto val="1"/>
        <c:lblAlgn val="ctr"/>
        <c:lblOffset val="100"/>
        <c:noMultiLvlLbl val="0"/>
      </c:catAx>
      <c:valAx>
        <c:axId val="-1145762816"/>
        <c:scaling>
          <c:orientation val="minMax"/>
          <c:min val="5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s-CO" sz="1800" b="1"/>
                  <a:t>$/kWh</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s-CO"/>
          </a:p>
        </c:txPr>
        <c:crossAx val="-114575900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694819941277687"/>
          <c:y val="3.0041007955354731E-2"/>
          <c:w val="0.82972782912093834"/>
          <c:h val="0.64563439473362438"/>
        </c:manualLayout>
      </c:layout>
      <c:areaChart>
        <c:grouping val="stacked"/>
        <c:varyColors val="0"/>
        <c:ser>
          <c:idx val="1"/>
          <c:order val="1"/>
          <c:tx>
            <c:strRef>
              <c:f>'8. ENEL COLOMBIA'!$D$6</c:f>
              <c:strCache>
                <c:ptCount val="1"/>
                <c:pt idx="0">
                  <c:v>GM</c:v>
                </c:pt>
              </c:strCache>
            </c:strRef>
          </c:tx>
          <c:spPr>
            <a:solidFill>
              <a:srgbClr val="ED7D31"/>
            </a:solidFill>
            <a:ln w="25400">
              <a:noFill/>
            </a:ln>
          </c:spPr>
          <c:val>
            <c:numRef>
              <c:f>'8. ENEL COLOMBIA'!$D$7:$D$18</c:f>
              <c:numCache>
                <c:formatCode>0.00</c:formatCode>
                <c:ptCount val="12"/>
                <c:pt idx="0">
                  <c:v>282.18169999999998</c:v>
                </c:pt>
                <c:pt idx="1">
                  <c:v>304.62110000000001</c:v>
                </c:pt>
                <c:pt idx="2">
                  <c:v>360.9008</c:v>
                </c:pt>
                <c:pt idx="3">
                  <c:v>288.45049999999998</c:v>
                </c:pt>
                <c:pt idx="4">
                  <c:v>266.64879999999999</c:v>
                </c:pt>
                <c:pt idx="5">
                  <c:v>372.14769999999999</c:v>
                </c:pt>
                <c:pt idx="6">
                  <c:v>336.4794</c:v>
                </c:pt>
                <c:pt idx="7">
                  <c:v>353.81549999999999</c:v>
                </c:pt>
                <c:pt idx="8">
                  <c:v>366.43889999999999</c:v>
                </c:pt>
                <c:pt idx="9">
                  <c:v>375.26609999999999</c:v>
                </c:pt>
                <c:pt idx="10">
                  <c:v>375.82499999999999</c:v>
                </c:pt>
                <c:pt idx="11">
                  <c:v>371.12369999999999</c:v>
                </c:pt>
              </c:numCache>
            </c:numRef>
          </c:val>
          <c:extLst>
            <c:ext xmlns:c16="http://schemas.microsoft.com/office/drawing/2014/chart" uri="{C3380CC4-5D6E-409C-BE32-E72D297353CC}">
              <c16:uniqueId val="{00000000-4AA3-4A7E-94BB-FC174D5C3A0E}"/>
            </c:ext>
          </c:extLst>
        </c:ser>
        <c:ser>
          <c:idx val="2"/>
          <c:order val="2"/>
          <c:tx>
            <c:strRef>
              <c:f>'8. ENEL COLOMBIA'!$G$6</c:f>
              <c:strCache>
                <c:ptCount val="1"/>
                <c:pt idx="0">
                  <c:v>D</c:v>
                </c:pt>
              </c:strCache>
            </c:strRef>
          </c:tx>
          <c:spPr>
            <a:solidFill>
              <a:srgbClr val="A5A5A5"/>
            </a:solidFill>
            <a:ln w="25400">
              <a:noFill/>
            </a:ln>
          </c:spPr>
          <c:val>
            <c:numRef>
              <c:f>'8. ENEL COLOMBIA'!$G$7:$G$18</c:f>
              <c:numCache>
                <c:formatCode>0.00</c:formatCode>
                <c:ptCount val="12"/>
                <c:pt idx="0">
                  <c:v>244.90430000000001</c:v>
                </c:pt>
                <c:pt idx="1">
                  <c:v>248.75579999999999</c:v>
                </c:pt>
                <c:pt idx="2">
                  <c:v>265.99419999999998</c:v>
                </c:pt>
                <c:pt idx="3">
                  <c:v>263.17770000000002</c:v>
                </c:pt>
                <c:pt idx="4">
                  <c:v>253.40090000000001</c:v>
                </c:pt>
                <c:pt idx="5">
                  <c:v>254.3305</c:v>
                </c:pt>
                <c:pt idx="6">
                  <c:v>258.28019999999998</c:v>
                </c:pt>
                <c:pt idx="7">
                  <c:v>252.14279999999999</c:v>
                </c:pt>
                <c:pt idx="8">
                  <c:v>250.00710000000001</c:v>
                </c:pt>
                <c:pt idx="9">
                  <c:v>263.0548</c:v>
                </c:pt>
                <c:pt idx="10">
                  <c:v>261.68180000000001</c:v>
                </c:pt>
                <c:pt idx="11">
                  <c:v>266.43009999999998</c:v>
                </c:pt>
              </c:numCache>
            </c:numRef>
          </c:val>
          <c:extLst>
            <c:ext xmlns:c16="http://schemas.microsoft.com/office/drawing/2014/chart" uri="{C3380CC4-5D6E-409C-BE32-E72D297353CC}">
              <c16:uniqueId val="{00000001-4AA3-4A7E-94BB-FC174D5C3A0E}"/>
            </c:ext>
          </c:extLst>
        </c:ser>
        <c:ser>
          <c:idx val="3"/>
          <c:order val="3"/>
          <c:tx>
            <c:strRef>
              <c:f>'8. ENEL COLOMBIA'!$H$6</c:f>
              <c:strCache>
                <c:ptCount val="1"/>
                <c:pt idx="0">
                  <c:v>CV</c:v>
                </c:pt>
              </c:strCache>
            </c:strRef>
          </c:tx>
          <c:spPr>
            <a:solidFill>
              <a:srgbClr val="FFC000"/>
            </a:solidFill>
            <a:ln w="25400">
              <a:noFill/>
            </a:ln>
          </c:spPr>
          <c:val>
            <c:numRef>
              <c:f>'8. ENEL COLOMBIA'!$H$7:$H$18</c:f>
              <c:numCache>
                <c:formatCode>0.00</c:formatCode>
                <c:ptCount val="12"/>
                <c:pt idx="0">
                  <c:v>62.676200000000001</c:v>
                </c:pt>
                <c:pt idx="1">
                  <c:v>62.614800000000002</c:v>
                </c:pt>
                <c:pt idx="2">
                  <c:v>67.888900000000007</c:v>
                </c:pt>
                <c:pt idx="3">
                  <c:v>75.033199999999994</c:v>
                </c:pt>
                <c:pt idx="4">
                  <c:v>72.069199999999995</c:v>
                </c:pt>
                <c:pt idx="5">
                  <c:v>68.706100000000006</c:v>
                </c:pt>
                <c:pt idx="6">
                  <c:v>71.130799999999994</c:v>
                </c:pt>
                <c:pt idx="7">
                  <c:v>72.174999999999997</c:v>
                </c:pt>
                <c:pt idx="8">
                  <c:v>69.396600000000007</c:v>
                </c:pt>
                <c:pt idx="9">
                  <c:v>73.928700000000006</c:v>
                </c:pt>
                <c:pt idx="10">
                  <c:v>68.921800000000005</c:v>
                </c:pt>
                <c:pt idx="11">
                  <c:v>70.268600000000006</c:v>
                </c:pt>
              </c:numCache>
            </c:numRef>
          </c:val>
          <c:extLst>
            <c:ext xmlns:c16="http://schemas.microsoft.com/office/drawing/2014/chart" uri="{C3380CC4-5D6E-409C-BE32-E72D297353CC}">
              <c16:uniqueId val="{00000002-4AA3-4A7E-94BB-FC174D5C3A0E}"/>
            </c:ext>
          </c:extLst>
        </c:ser>
        <c:ser>
          <c:idx val="4"/>
          <c:order val="4"/>
          <c:tx>
            <c:strRef>
              <c:f>'8. ENEL COLOMBIA'!$F$6</c:f>
              <c:strCache>
                <c:ptCount val="1"/>
                <c:pt idx="0">
                  <c:v>PR</c:v>
                </c:pt>
              </c:strCache>
            </c:strRef>
          </c:tx>
          <c:spPr>
            <a:solidFill>
              <a:srgbClr val="5B9BD5"/>
            </a:solidFill>
            <a:ln w="25400">
              <a:noFill/>
            </a:ln>
          </c:spPr>
          <c:val>
            <c:numRef>
              <c:f>'8. ENEL COLOMBIA'!$F$7:$F$18</c:f>
              <c:numCache>
                <c:formatCode>0.00</c:formatCode>
                <c:ptCount val="12"/>
                <c:pt idx="0">
                  <c:v>58.0809</c:v>
                </c:pt>
                <c:pt idx="1">
                  <c:v>61.439700000000002</c:v>
                </c:pt>
                <c:pt idx="2">
                  <c:v>70.899199999999993</c:v>
                </c:pt>
                <c:pt idx="3">
                  <c:v>59.097299999999997</c:v>
                </c:pt>
                <c:pt idx="4">
                  <c:v>54.8185</c:v>
                </c:pt>
                <c:pt idx="5">
                  <c:v>70.592100000000002</c:v>
                </c:pt>
                <c:pt idx="6">
                  <c:v>65.111199999999997</c:v>
                </c:pt>
                <c:pt idx="7">
                  <c:v>68.941299999999998</c:v>
                </c:pt>
                <c:pt idx="8">
                  <c:v>71.155100000000004</c:v>
                </c:pt>
                <c:pt idx="9">
                  <c:v>71.8887</c:v>
                </c:pt>
                <c:pt idx="10">
                  <c:v>71.3292</c:v>
                </c:pt>
                <c:pt idx="11">
                  <c:v>71.905199999999994</c:v>
                </c:pt>
              </c:numCache>
            </c:numRef>
          </c:val>
          <c:extLst>
            <c:ext xmlns:c16="http://schemas.microsoft.com/office/drawing/2014/chart" uri="{C3380CC4-5D6E-409C-BE32-E72D297353CC}">
              <c16:uniqueId val="{00000003-4AA3-4A7E-94BB-FC174D5C3A0E}"/>
            </c:ext>
          </c:extLst>
        </c:ser>
        <c:ser>
          <c:idx val="5"/>
          <c:order val="5"/>
          <c:tx>
            <c:strRef>
              <c:f>'8. ENEL COLOMBIA'!$E$6</c:f>
              <c:strCache>
                <c:ptCount val="1"/>
                <c:pt idx="0">
                  <c:v>TM</c:v>
                </c:pt>
              </c:strCache>
            </c:strRef>
          </c:tx>
          <c:spPr>
            <a:solidFill>
              <a:srgbClr val="70AD47"/>
            </a:solidFill>
            <a:ln w="25400">
              <a:noFill/>
            </a:ln>
          </c:spPr>
          <c:val>
            <c:numRef>
              <c:f>'8. ENEL COLOMBIA'!$E$7:$E$18</c:f>
              <c:numCache>
                <c:formatCode>0.00</c:formatCode>
                <c:ptCount val="12"/>
                <c:pt idx="0">
                  <c:v>51.973199999999999</c:v>
                </c:pt>
                <c:pt idx="1">
                  <c:v>48.708100000000002</c:v>
                </c:pt>
                <c:pt idx="2">
                  <c:v>52.366900000000001</c:v>
                </c:pt>
                <c:pt idx="3">
                  <c:v>53.521000000000001</c:v>
                </c:pt>
                <c:pt idx="4">
                  <c:v>48.531399999999998</c:v>
                </c:pt>
                <c:pt idx="5">
                  <c:v>50.7029</c:v>
                </c:pt>
                <c:pt idx="6">
                  <c:v>40.870199999999997</c:v>
                </c:pt>
                <c:pt idx="7">
                  <c:v>46.962400000000002</c:v>
                </c:pt>
                <c:pt idx="8">
                  <c:v>47.019500000000001</c:v>
                </c:pt>
                <c:pt idx="9">
                  <c:v>48.599899999999998</c:v>
                </c:pt>
                <c:pt idx="10">
                  <c:v>46.250999999999998</c:v>
                </c:pt>
                <c:pt idx="11">
                  <c:v>51.235199999999999</c:v>
                </c:pt>
              </c:numCache>
            </c:numRef>
          </c:val>
          <c:extLst>
            <c:ext xmlns:c16="http://schemas.microsoft.com/office/drawing/2014/chart" uri="{C3380CC4-5D6E-409C-BE32-E72D297353CC}">
              <c16:uniqueId val="{00000004-4AA3-4A7E-94BB-FC174D5C3A0E}"/>
            </c:ext>
          </c:extLst>
        </c:ser>
        <c:ser>
          <c:idx val="6"/>
          <c:order val="6"/>
          <c:tx>
            <c:strRef>
              <c:f>'8. ENEL COLOMBIA'!$I$6</c:f>
              <c:strCache>
                <c:ptCount val="1"/>
                <c:pt idx="0">
                  <c:v>RM</c:v>
                </c:pt>
              </c:strCache>
            </c:strRef>
          </c:tx>
          <c:spPr>
            <a:solidFill>
              <a:schemeClr val="accent1">
                <a:lumMod val="40000"/>
                <a:lumOff val="60000"/>
              </a:schemeClr>
            </a:solidFill>
            <a:ln>
              <a:noFill/>
            </a:ln>
            <a:effectLst/>
          </c:spPr>
          <c:val>
            <c:numRef>
              <c:f>'8. ENEL COLOMBIA'!$I$7:$I$18</c:f>
              <c:numCache>
                <c:formatCode>0.00</c:formatCode>
                <c:ptCount val="12"/>
                <c:pt idx="0">
                  <c:v>19.7502</c:v>
                </c:pt>
                <c:pt idx="1">
                  <c:v>18.502400000000002</c:v>
                </c:pt>
                <c:pt idx="2">
                  <c:v>17.368500000000001</c:v>
                </c:pt>
                <c:pt idx="3">
                  <c:v>36.730899999999998</c:v>
                </c:pt>
                <c:pt idx="4">
                  <c:v>35.161099999999998</c:v>
                </c:pt>
                <c:pt idx="5">
                  <c:v>14.860799999999999</c:v>
                </c:pt>
                <c:pt idx="6">
                  <c:v>23.013400000000001</c:v>
                </c:pt>
                <c:pt idx="7">
                  <c:v>11.0063</c:v>
                </c:pt>
                <c:pt idx="8">
                  <c:v>18.053599999999999</c:v>
                </c:pt>
                <c:pt idx="9">
                  <c:v>-0.91800000000000004</c:v>
                </c:pt>
                <c:pt idx="10">
                  <c:v>2.5131999999999999</c:v>
                </c:pt>
                <c:pt idx="11">
                  <c:v>18.489000000000001</c:v>
                </c:pt>
              </c:numCache>
            </c:numRef>
          </c:val>
          <c:extLst>
            <c:ext xmlns:c16="http://schemas.microsoft.com/office/drawing/2014/chart" uri="{C3380CC4-5D6E-409C-BE32-E72D297353CC}">
              <c16:uniqueId val="{00000005-4AA3-4A7E-94BB-FC174D5C3A0E}"/>
            </c:ext>
          </c:extLst>
        </c:ser>
        <c:dLbls>
          <c:showLegendKey val="0"/>
          <c:showVal val="0"/>
          <c:showCatName val="0"/>
          <c:showSerName val="0"/>
          <c:showPercent val="0"/>
          <c:showBubbleSize val="0"/>
        </c:dLbls>
        <c:axId val="-1145756288"/>
        <c:axId val="-1145767168"/>
      </c:areaChart>
      <c:lineChart>
        <c:grouping val="standard"/>
        <c:varyColors val="0"/>
        <c:ser>
          <c:idx val="0"/>
          <c:order val="0"/>
          <c:tx>
            <c:strRef>
              <c:f>'8. ENEL COLOMBIA'!$J$6</c:f>
              <c:strCache>
                <c:ptCount val="1"/>
                <c:pt idx="0">
                  <c:v>CUV_119</c:v>
                </c:pt>
              </c:strCache>
            </c:strRef>
          </c:tx>
          <c:spPr>
            <a:ln w="38100" cap="rnd">
              <a:solidFill>
                <a:sysClr val="windowText" lastClr="000000"/>
              </a:solidFill>
              <a:round/>
            </a:ln>
            <a:effectLst/>
          </c:spPr>
          <c:marker>
            <c:symbol val="none"/>
          </c:marker>
          <c:cat>
            <c:strRef>
              <c:f>'8. ENEL COLOMBIA'!$A$7:$A$18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'8. ENEL COLOMBIA'!$J$7:$J$18</c:f>
              <c:numCache>
                <c:formatCode>0.00</c:formatCode>
                <c:ptCount val="12"/>
                <c:pt idx="0">
                  <c:v>719.56650000000002</c:v>
                </c:pt>
                <c:pt idx="1">
                  <c:v>744.64189999999996</c:v>
                </c:pt>
                <c:pt idx="2">
                  <c:v>835.41650000000004</c:v>
                </c:pt>
                <c:pt idx="3">
                  <c:v>776.01059999999995</c:v>
                </c:pt>
                <c:pt idx="4">
                  <c:v>730.62990000000002</c:v>
                </c:pt>
                <c:pt idx="5">
                  <c:v>831.34010000000001</c:v>
                </c:pt>
                <c:pt idx="6">
                  <c:v>794.88520000000005</c:v>
                </c:pt>
                <c:pt idx="7">
                  <c:v>805.04330000000004</c:v>
                </c:pt>
                <c:pt idx="8">
                  <c:v>822.07079999999996</c:v>
                </c:pt>
                <c:pt idx="9">
                  <c:v>831.8202</c:v>
                </c:pt>
                <c:pt idx="10">
                  <c:v>826.52200000000005</c:v>
                </c:pt>
                <c:pt idx="11">
                  <c:v>849.45180000000005</c:v>
                </c:pt>
              </c:numCache>
            </c:numRef>
          </c:val>
          <c:smooth val="0"/>
          <c:extLst>
            <c:ext xmlns:c16="http://schemas.microsoft.com/office/drawing/2014/chart" uri="{C3380CC4-5D6E-409C-BE32-E72D297353CC}">
              <c16:uniqueId val="{00000006-4AA3-4A7E-94BB-FC174D5C3A0E}"/>
            </c:ext>
          </c:extLst>
        </c:ser>
        <c:dLbls>
          <c:showLegendKey val="0"/>
          <c:showVal val="0"/>
          <c:showCatName val="0"/>
          <c:showSerName val="0"/>
          <c:showPercent val="0"/>
          <c:showBubbleSize val="0"/>
        </c:dLbls>
        <c:marker val="1"/>
        <c:smooth val="0"/>
        <c:axId val="-1145756288"/>
        <c:axId val="-1145767168"/>
      </c:lineChart>
      <c:catAx>
        <c:axId val="-114575628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400" b="1" i="0" u="none" strike="noStrike" baseline="0">
                <a:solidFill>
                  <a:srgbClr val="333333"/>
                </a:solidFill>
                <a:latin typeface="Calibri"/>
                <a:ea typeface="Calibri"/>
                <a:cs typeface="Calibri"/>
              </a:defRPr>
            </a:pPr>
            <a:endParaRPr lang="es-CO"/>
          </a:p>
        </c:txPr>
        <c:crossAx val="-1145767168"/>
        <c:crosses val="autoZero"/>
        <c:auto val="1"/>
        <c:lblAlgn val="ctr"/>
        <c:lblOffset val="100"/>
        <c:noMultiLvlLbl val="0"/>
      </c:catAx>
      <c:valAx>
        <c:axId val="-1145767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145756288"/>
        <c:crosses val="autoZero"/>
        <c:crossBetween val="between"/>
      </c:valAx>
      <c:spPr>
        <a:noFill/>
        <a:ln w="25400">
          <a:noFill/>
        </a:ln>
      </c:spPr>
    </c:plotArea>
    <c:legend>
      <c:legendPos val="b"/>
      <c:layout>
        <c:manualLayout>
          <c:xMode val="edge"/>
          <c:yMode val="edge"/>
          <c:x val="9.6622167918665347E-2"/>
          <c:y val="0.89008225646435335"/>
          <c:w val="0.82795909132048151"/>
          <c:h val="6.155747278001733E-2"/>
        </c:manualLayout>
      </c:layout>
      <c:overlay val="0"/>
      <c:spPr>
        <a:noFill/>
        <a:ln w="25400">
          <a:noFill/>
        </a:ln>
      </c:spPr>
      <c:txPr>
        <a:bodyPr/>
        <a:lstStyle/>
        <a:p>
          <a:pPr>
            <a:defRPr sz="1655"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1"/>
          <c:order val="0"/>
          <c:tx>
            <c:strRef>
              <c:f>'8. ENEL COLOMBIA'!$N$7</c:f>
              <c:strCache>
                <c:ptCount val="1"/>
                <c:pt idx="0">
                  <c:v>Ene-23</c:v>
                </c:pt>
              </c:strCache>
            </c:strRef>
          </c:tx>
          <c:spPr>
            <a:solidFill>
              <a:schemeClr val="accent6">
                <a:tint val="52000"/>
              </a:schemeClr>
            </a:solidFill>
            <a:ln>
              <a:noFill/>
            </a:ln>
            <a:effectLst/>
          </c:spPr>
          <c:invertIfNegative val="0"/>
          <c:cat>
            <c:strRef>
              <c:f>'8. ENEL COLOMBIA'!$Q$6:$U$6</c:f>
              <c:strCache>
                <c:ptCount val="5"/>
                <c:pt idx="0">
                  <c:v>ESTRATO 1</c:v>
                </c:pt>
                <c:pt idx="1">
                  <c:v>ESTRATO 2</c:v>
                </c:pt>
                <c:pt idx="2">
                  <c:v>ESTRATO 3</c:v>
                </c:pt>
                <c:pt idx="3">
                  <c:v>ESTRATO 4</c:v>
                </c:pt>
                <c:pt idx="4">
                  <c:v>ESTRATO 5 y 6, Ind y Com</c:v>
                </c:pt>
              </c:strCache>
            </c:strRef>
          </c:cat>
          <c:val>
            <c:numRef>
              <c:f>'8. ENEL COLOMBIA'!$Q$7:$U$7</c:f>
              <c:numCache>
                <c:formatCode>0.00</c:formatCode>
                <c:ptCount val="5"/>
                <c:pt idx="0">
                  <c:v>297.09300000000002</c:v>
                </c:pt>
                <c:pt idx="1">
                  <c:v>371.36619999999999</c:v>
                </c:pt>
                <c:pt idx="2">
                  <c:v>631.32249999999999</c:v>
                </c:pt>
                <c:pt idx="3">
                  <c:v>742.73239999999998</c:v>
                </c:pt>
                <c:pt idx="4">
                  <c:v>891.27890000000002</c:v>
                </c:pt>
              </c:numCache>
            </c:numRef>
          </c:val>
          <c:extLst>
            <c:ext xmlns:c16="http://schemas.microsoft.com/office/drawing/2014/chart" uri="{C3380CC4-5D6E-409C-BE32-E72D297353CC}">
              <c16:uniqueId val="{00000001-D431-409E-B5C7-9F841C7DA0A2}"/>
            </c:ext>
          </c:extLst>
        </c:ser>
        <c:ser>
          <c:idx val="2"/>
          <c:order val="1"/>
          <c:tx>
            <c:strRef>
              <c:f>'8. ENEL COLOMBIA'!$N$8</c:f>
              <c:strCache>
                <c:ptCount val="1"/>
                <c:pt idx="0">
                  <c:v>Feb-23</c:v>
                </c:pt>
              </c:strCache>
            </c:strRef>
          </c:tx>
          <c:spPr>
            <a:solidFill>
              <a:schemeClr val="accent6">
                <a:tint val="63000"/>
              </a:schemeClr>
            </a:solidFill>
            <a:ln>
              <a:noFill/>
            </a:ln>
            <a:effectLst/>
          </c:spPr>
          <c:invertIfNegative val="0"/>
          <c:cat>
            <c:strRef>
              <c:f>'8. ENEL COLOMBIA'!$Q$6:$U$6</c:f>
              <c:strCache>
                <c:ptCount val="5"/>
                <c:pt idx="0">
                  <c:v>ESTRATO 1</c:v>
                </c:pt>
                <c:pt idx="1">
                  <c:v>ESTRATO 2</c:v>
                </c:pt>
                <c:pt idx="2">
                  <c:v>ESTRATO 3</c:v>
                </c:pt>
                <c:pt idx="3">
                  <c:v>ESTRATO 4</c:v>
                </c:pt>
                <c:pt idx="4">
                  <c:v>ESTRATO 5 y 6, Ind y Com</c:v>
                </c:pt>
              </c:strCache>
            </c:strRef>
          </c:cat>
          <c:val>
            <c:numRef>
              <c:f>'8. ENEL COLOMBIA'!$Q$8:$U$8</c:f>
              <c:numCache>
                <c:formatCode>0.00</c:formatCode>
                <c:ptCount val="5"/>
                <c:pt idx="0">
                  <c:v>303.33190000000002</c:v>
                </c:pt>
                <c:pt idx="1">
                  <c:v>379.16489999999999</c:v>
                </c:pt>
                <c:pt idx="2">
                  <c:v>644.58029999999997</c:v>
                </c:pt>
                <c:pt idx="3">
                  <c:v>758.32979999999998</c:v>
                </c:pt>
                <c:pt idx="4">
                  <c:v>909.99580000000003</c:v>
                </c:pt>
              </c:numCache>
            </c:numRef>
          </c:val>
          <c:extLst>
            <c:ext xmlns:c16="http://schemas.microsoft.com/office/drawing/2014/chart" uri="{C3380CC4-5D6E-409C-BE32-E72D297353CC}">
              <c16:uniqueId val="{00000002-D431-409E-B5C7-9F841C7DA0A2}"/>
            </c:ext>
          </c:extLst>
        </c:ser>
        <c:ser>
          <c:idx val="3"/>
          <c:order val="2"/>
          <c:tx>
            <c:strRef>
              <c:f>'8. ENEL COLOMBIA'!$N$9</c:f>
              <c:strCache>
                <c:ptCount val="1"/>
                <c:pt idx="0">
                  <c:v>Mar-23</c:v>
                </c:pt>
              </c:strCache>
            </c:strRef>
          </c:tx>
          <c:spPr>
            <a:solidFill>
              <a:schemeClr val="accent6">
                <a:tint val="74000"/>
              </a:schemeClr>
            </a:solidFill>
            <a:ln>
              <a:noFill/>
            </a:ln>
            <a:effectLst/>
          </c:spPr>
          <c:invertIfNegative val="0"/>
          <c:cat>
            <c:strRef>
              <c:f>'8. ENEL COLOMBIA'!$Q$6:$U$6</c:f>
              <c:strCache>
                <c:ptCount val="5"/>
                <c:pt idx="0">
                  <c:v>ESTRATO 1</c:v>
                </c:pt>
                <c:pt idx="1">
                  <c:v>ESTRATO 2</c:v>
                </c:pt>
                <c:pt idx="2">
                  <c:v>ESTRATO 3</c:v>
                </c:pt>
                <c:pt idx="3">
                  <c:v>ESTRATO 4</c:v>
                </c:pt>
                <c:pt idx="4">
                  <c:v>ESTRATO 5 y 6, Ind y Com</c:v>
                </c:pt>
              </c:strCache>
            </c:strRef>
          </c:cat>
          <c:val>
            <c:numRef>
              <c:f>'8. ENEL COLOMBIA'!$Q$9:$U$9</c:f>
              <c:numCache>
                <c:formatCode>0.00</c:formatCode>
                <c:ptCount val="5"/>
                <c:pt idx="0">
                  <c:v>309.39859999999999</c:v>
                </c:pt>
                <c:pt idx="1">
                  <c:v>386.7482</c:v>
                </c:pt>
                <c:pt idx="2">
                  <c:v>657.47190000000001</c:v>
                </c:pt>
                <c:pt idx="3">
                  <c:v>773.49639999999999</c:v>
                </c:pt>
                <c:pt idx="4">
                  <c:v>928.19569999999999</c:v>
                </c:pt>
              </c:numCache>
            </c:numRef>
          </c:val>
          <c:extLst>
            <c:ext xmlns:c16="http://schemas.microsoft.com/office/drawing/2014/chart" uri="{C3380CC4-5D6E-409C-BE32-E72D297353CC}">
              <c16:uniqueId val="{00000003-D431-409E-B5C7-9F841C7DA0A2}"/>
            </c:ext>
          </c:extLst>
        </c:ser>
        <c:ser>
          <c:idx val="4"/>
          <c:order val="3"/>
          <c:tx>
            <c:strRef>
              <c:f>'8. ENEL COLOMBIA'!$N$10</c:f>
              <c:strCache>
                <c:ptCount val="1"/>
                <c:pt idx="0">
                  <c:v>Abr-23</c:v>
                </c:pt>
              </c:strCache>
            </c:strRef>
          </c:tx>
          <c:spPr>
            <a:solidFill>
              <a:schemeClr val="accent6">
                <a:tint val="84000"/>
              </a:schemeClr>
            </a:solidFill>
            <a:ln>
              <a:noFill/>
            </a:ln>
            <a:effectLst/>
          </c:spPr>
          <c:invertIfNegative val="0"/>
          <c:cat>
            <c:strRef>
              <c:f>'8. ENEL COLOMBIA'!$Q$6:$U$6</c:f>
              <c:strCache>
                <c:ptCount val="5"/>
                <c:pt idx="0">
                  <c:v>ESTRATO 1</c:v>
                </c:pt>
                <c:pt idx="1">
                  <c:v>ESTRATO 2</c:v>
                </c:pt>
                <c:pt idx="2">
                  <c:v>ESTRATO 3</c:v>
                </c:pt>
                <c:pt idx="3">
                  <c:v>ESTRATO 4</c:v>
                </c:pt>
                <c:pt idx="4">
                  <c:v>ESTRATO 5 y 6, Ind y Com</c:v>
                </c:pt>
              </c:strCache>
            </c:strRef>
          </c:cat>
          <c:val>
            <c:numRef>
              <c:f>'8. ENEL COLOMBIA'!$Q$10:$U$10</c:f>
              <c:numCache>
                <c:formatCode>0.00</c:formatCode>
                <c:ptCount val="5"/>
                <c:pt idx="0">
                  <c:v>313.73009999999999</c:v>
                </c:pt>
                <c:pt idx="1">
                  <c:v>392.16269999999997</c:v>
                </c:pt>
                <c:pt idx="2">
                  <c:v>666.67650000000003</c:v>
                </c:pt>
                <c:pt idx="3">
                  <c:v>784.32529999999997</c:v>
                </c:pt>
                <c:pt idx="4">
                  <c:v>941.19039999999995</c:v>
                </c:pt>
              </c:numCache>
            </c:numRef>
          </c:val>
          <c:extLst>
            <c:ext xmlns:c16="http://schemas.microsoft.com/office/drawing/2014/chart" uri="{C3380CC4-5D6E-409C-BE32-E72D297353CC}">
              <c16:uniqueId val="{00000004-D431-409E-B5C7-9F841C7DA0A2}"/>
            </c:ext>
          </c:extLst>
        </c:ser>
        <c:ser>
          <c:idx val="5"/>
          <c:order val="4"/>
          <c:tx>
            <c:strRef>
              <c:f>'8. ENEL COLOMBIA'!$N$11</c:f>
              <c:strCache>
                <c:ptCount val="1"/>
                <c:pt idx="0">
                  <c:v>May-23</c:v>
                </c:pt>
              </c:strCache>
            </c:strRef>
          </c:tx>
          <c:spPr>
            <a:solidFill>
              <a:schemeClr val="accent6">
                <a:tint val="95000"/>
              </a:schemeClr>
            </a:solidFill>
            <a:ln>
              <a:noFill/>
            </a:ln>
            <a:effectLst/>
          </c:spPr>
          <c:invertIfNegative val="0"/>
          <c:cat>
            <c:strRef>
              <c:f>'8. ENEL COLOMBIA'!$Q$6:$U$6</c:f>
              <c:strCache>
                <c:ptCount val="5"/>
                <c:pt idx="0">
                  <c:v>ESTRATO 1</c:v>
                </c:pt>
                <c:pt idx="1">
                  <c:v>ESTRATO 2</c:v>
                </c:pt>
                <c:pt idx="2">
                  <c:v>ESTRATO 3</c:v>
                </c:pt>
                <c:pt idx="3">
                  <c:v>ESTRATO 4</c:v>
                </c:pt>
                <c:pt idx="4">
                  <c:v>ESTRATO 5 y 6, Ind y Com</c:v>
                </c:pt>
              </c:strCache>
            </c:strRef>
          </c:cat>
          <c:val>
            <c:numRef>
              <c:f>'8. ENEL COLOMBIA'!$Q$11:$U$11</c:f>
              <c:numCache>
                <c:formatCode>0.00</c:formatCode>
                <c:ptCount val="5"/>
                <c:pt idx="0">
                  <c:v>317.18119999999999</c:v>
                </c:pt>
                <c:pt idx="1">
                  <c:v>396.47649999999999</c:v>
                </c:pt>
                <c:pt idx="2">
                  <c:v>674.01</c:v>
                </c:pt>
                <c:pt idx="3">
                  <c:v>792.9529</c:v>
                </c:pt>
                <c:pt idx="4">
                  <c:v>951.54349999999999</c:v>
                </c:pt>
              </c:numCache>
            </c:numRef>
          </c:val>
          <c:extLst>
            <c:ext xmlns:c16="http://schemas.microsoft.com/office/drawing/2014/chart" uri="{C3380CC4-5D6E-409C-BE32-E72D297353CC}">
              <c16:uniqueId val="{00000005-D431-409E-B5C7-9F841C7DA0A2}"/>
            </c:ext>
          </c:extLst>
        </c:ser>
        <c:ser>
          <c:idx val="6"/>
          <c:order val="5"/>
          <c:tx>
            <c:strRef>
              <c:f>'8. ENEL COLOMBIA'!$N$12</c:f>
              <c:strCache>
                <c:ptCount val="1"/>
                <c:pt idx="0">
                  <c:v>Jun-23</c:v>
                </c:pt>
              </c:strCache>
            </c:strRef>
          </c:tx>
          <c:spPr>
            <a:solidFill>
              <a:schemeClr val="accent6">
                <a:shade val="94000"/>
              </a:schemeClr>
            </a:solidFill>
            <a:ln>
              <a:noFill/>
            </a:ln>
            <a:effectLst/>
          </c:spPr>
          <c:invertIfNegative val="0"/>
          <c:cat>
            <c:strRef>
              <c:f>'8. ENEL COLOMBIA'!$Q$6:$U$6</c:f>
              <c:strCache>
                <c:ptCount val="5"/>
                <c:pt idx="0">
                  <c:v>ESTRATO 1</c:v>
                </c:pt>
                <c:pt idx="1">
                  <c:v>ESTRATO 2</c:v>
                </c:pt>
                <c:pt idx="2">
                  <c:v>ESTRATO 3</c:v>
                </c:pt>
                <c:pt idx="3">
                  <c:v>ESTRATO 4</c:v>
                </c:pt>
                <c:pt idx="4">
                  <c:v>ESTRATO 5 y 6, Ind y Com</c:v>
                </c:pt>
              </c:strCache>
            </c:strRef>
          </c:cat>
          <c:val>
            <c:numRef>
              <c:f>'8. ENEL COLOMBIA'!$Q$12:$U$12</c:f>
              <c:numCache>
                <c:formatCode>0.00</c:formatCode>
                <c:ptCount val="5"/>
                <c:pt idx="0">
                  <c:v>319.40140000000002</c:v>
                </c:pt>
                <c:pt idx="1">
                  <c:v>399.2518</c:v>
                </c:pt>
                <c:pt idx="2">
                  <c:v>678.72810000000004</c:v>
                </c:pt>
                <c:pt idx="3">
                  <c:v>798.50360000000001</c:v>
                </c:pt>
                <c:pt idx="4">
                  <c:v>958.20429999999999</c:v>
                </c:pt>
              </c:numCache>
            </c:numRef>
          </c:val>
          <c:extLst>
            <c:ext xmlns:c16="http://schemas.microsoft.com/office/drawing/2014/chart" uri="{C3380CC4-5D6E-409C-BE32-E72D297353CC}">
              <c16:uniqueId val="{00000006-D431-409E-B5C7-9F841C7DA0A2}"/>
            </c:ext>
          </c:extLst>
        </c:ser>
        <c:ser>
          <c:idx val="7"/>
          <c:order val="6"/>
          <c:tx>
            <c:strRef>
              <c:f>'8. ENEL COLOMBIA'!$N$13</c:f>
              <c:strCache>
                <c:ptCount val="1"/>
                <c:pt idx="0">
                  <c:v>Jul-23</c:v>
                </c:pt>
              </c:strCache>
            </c:strRef>
          </c:tx>
          <c:spPr>
            <a:solidFill>
              <a:schemeClr val="accent6">
                <a:shade val="83000"/>
              </a:schemeClr>
            </a:solidFill>
            <a:ln>
              <a:noFill/>
            </a:ln>
            <a:effectLst/>
          </c:spPr>
          <c:invertIfNegative val="0"/>
          <c:cat>
            <c:strRef>
              <c:f>'8. ENEL COLOMBIA'!$Q$6:$U$6</c:f>
              <c:strCache>
                <c:ptCount val="5"/>
                <c:pt idx="0">
                  <c:v>ESTRATO 1</c:v>
                </c:pt>
                <c:pt idx="1">
                  <c:v>ESTRATO 2</c:v>
                </c:pt>
                <c:pt idx="2">
                  <c:v>ESTRATO 3</c:v>
                </c:pt>
                <c:pt idx="3">
                  <c:v>ESTRATO 4</c:v>
                </c:pt>
                <c:pt idx="4">
                  <c:v>ESTRATO 5 y 6, Ind y Com</c:v>
                </c:pt>
              </c:strCache>
            </c:strRef>
          </c:cat>
          <c:val>
            <c:numRef>
              <c:f>'8. ENEL COLOMBIA'!$Q$13:$U$13</c:f>
              <c:numCache>
                <c:formatCode>0.00</c:formatCode>
                <c:ptCount val="5"/>
                <c:pt idx="0">
                  <c:v>321.31779999999998</c:v>
                </c:pt>
                <c:pt idx="1">
                  <c:v>401.64729999999997</c:v>
                </c:pt>
                <c:pt idx="2">
                  <c:v>682.80039999999997</c:v>
                </c:pt>
                <c:pt idx="3">
                  <c:v>803.29459999999995</c:v>
                </c:pt>
                <c:pt idx="4">
                  <c:v>963.95349999999996</c:v>
                </c:pt>
              </c:numCache>
            </c:numRef>
          </c:val>
          <c:extLst>
            <c:ext xmlns:c16="http://schemas.microsoft.com/office/drawing/2014/chart" uri="{C3380CC4-5D6E-409C-BE32-E72D297353CC}">
              <c16:uniqueId val="{00000007-D431-409E-B5C7-9F841C7DA0A2}"/>
            </c:ext>
          </c:extLst>
        </c:ser>
        <c:ser>
          <c:idx val="8"/>
          <c:order val="7"/>
          <c:tx>
            <c:strRef>
              <c:f>'8. ENEL COLOMBIA'!$N$14</c:f>
              <c:strCache>
                <c:ptCount val="1"/>
                <c:pt idx="0">
                  <c:v>Ago-23</c:v>
                </c:pt>
              </c:strCache>
            </c:strRef>
          </c:tx>
          <c:spPr>
            <a:solidFill>
              <a:schemeClr val="accent6">
                <a:shade val="73000"/>
              </a:schemeClr>
            </a:solidFill>
            <a:ln>
              <a:noFill/>
            </a:ln>
            <a:effectLst/>
          </c:spPr>
          <c:invertIfNegative val="0"/>
          <c:cat>
            <c:strRef>
              <c:f>'8. ENEL COLOMBIA'!$Q$6:$U$6</c:f>
              <c:strCache>
                <c:ptCount val="5"/>
                <c:pt idx="0">
                  <c:v>ESTRATO 1</c:v>
                </c:pt>
                <c:pt idx="1">
                  <c:v>ESTRATO 2</c:v>
                </c:pt>
                <c:pt idx="2">
                  <c:v>ESTRATO 3</c:v>
                </c:pt>
                <c:pt idx="3">
                  <c:v>ESTRATO 4</c:v>
                </c:pt>
                <c:pt idx="4">
                  <c:v>ESTRATO 5 y 6, Ind y Com</c:v>
                </c:pt>
              </c:strCache>
            </c:strRef>
          </c:cat>
          <c:val>
            <c:numRef>
              <c:f>'8. ENEL COLOMBIA'!$Q$14:$U$14</c:f>
              <c:numCache>
                <c:formatCode>0.00</c:formatCode>
                <c:ptCount val="5"/>
                <c:pt idx="0">
                  <c:v>323.88839999999999</c:v>
                </c:pt>
                <c:pt idx="1">
                  <c:v>404.8605</c:v>
                </c:pt>
                <c:pt idx="2">
                  <c:v>688.26289999999995</c:v>
                </c:pt>
                <c:pt idx="3">
                  <c:v>809.721</c:v>
                </c:pt>
                <c:pt idx="4">
                  <c:v>971.66520000000003</c:v>
                </c:pt>
              </c:numCache>
            </c:numRef>
          </c:val>
          <c:extLst>
            <c:ext xmlns:c16="http://schemas.microsoft.com/office/drawing/2014/chart" uri="{C3380CC4-5D6E-409C-BE32-E72D297353CC}">
              <c16:uniqueId val="{00000008-D431-409E-B5C7-9F841C7DA0A2}"/>
            </c:ext>
          </c:extLst>
        </c:ser>
        <c:ser>
          <c:idx val="9"/>
          <c:order val="8"/>
          <c:tx>
            <c:strRef>
              <c:f>'8. ENEL COLOMBIA'!$N$15</c:f>
              <c:strCache>
                <c:ptCount val="1"/>
                <c:pt idx="0">
                  <c:v>Sep-23</c:v>
                </c:pt>
              </c:strCache>
            </c:strRef>
          </c:tx>
          <c:spPr>
            <a:solidFill>
              <a:schemeClr val="accent6">
                <a:shade val="62000"/>
              </a:schemeClr>
            </a:solidFill>
            <a:ln>
              <a:noFill/>
            </a:ln>
            <a:effectLst/>
          </c:spPr>
          <c:invertIfNegative val="0"/>
          <c:cat>
            <c:strRef>
              <c:f>'8. ENEL COLOMBIA'!$Q$6:$U$6</c:f>
              <c:strCache>
                <c:ptCount val="5"/>
                <c:pt idx="0">
                  <c:v>ESTRATO 1</c:v>
                </c:pt>
                <c:pt idx="1">
                  <c:v>ESTRATO 2</c:v>
                </c:pt>
                <c:pt idx="2">
                  <c:v>ESTRATO 3</c:v>
                </c:pt>
                <c:pt idx="3">
                  <c:v>ESTRATO 4</c:v>
                </c:pt>
                <c:pt idx="4">
                  <c:v>ESTRATO 5 y 6, Ind y Com</c:v>
                </c:pt>
              </c:strCache>
            </c:strRef>
          </c:cat>
          <c:val>
            <c:numRef>
              <c:f>'8. ENEL COLOMBIA'!$Q$15:$U$15</c:f>
              <c:numCache>
                <c:formatCode>0.00</c:formatCode>
                <c:ptCount val="5"/>
                <c:pt idx="0">
                  <c:v>327.12729999999999</c:v>
                </c:pt>
                <c:pt idx="1">
                  <c:v>408.90910000000002</c:v>
                </c:pt>
                <c:pt idx="2">
                  <c:v>695.14549999999997</c:v>
                </c:pt>
                <c:pt idx="3">
                  <c:v>817.81820000000005</c:v>
                </c:pt>
                <c:pt idx="4">
                  <c:v>981.3818</c:v>
                </c:pt>
              </c:numCache>
            </c:numRef>
          </c:val>
          <c:extLst>
            <c:ext xmlns:c16="http://schemas.microsoft.com/office/drawing/2014/chart" uri="{C3380CC4-5D6E-409C-BE32-E72D297353CC}">
              <c16:uniqueId val="{00000009-D431-409E-B5C7-9F841C7DA0A2}"/>
            </c:ext>
          </c:extLst>
        </c:ser>
        <c:ser>
          <c:idx val="10"/>
          <c:order val="9"/>
          <c:tx>
            <c:strRef>
              <c:f>'8. ENEL COLOMBIA'!$N$16</c:f>
              <c:strCache>
                <c:ptCount val="1"/>
                <c:pt idx="0">
                  <c:v>Oct-23</c:v>
                </c:pt>
              </c:strCache>
            </c:strRef>
          </c:tx>
          <c:spPr>
            <a:solidFill>
              <a:schemeClr val="accent6">
                <a:shade val="51000"/>
              </a:schemeClr>
            </a:solidFill>
            <a:ln>
              <a:noFill/>
            </a:ln>
            <a:effectLst/>
          </c:spPr>
          <c:invertIfNegative val="0"/>
          <c:cat>
            <c:strRef>
              <c:f>'8. ENEL COLOMBIA'!$Q$6:$U$6</c:f>
              <c:strCache>
                <c:ptCount val="5"/>
                <c:pt idx="0">
                  <c:v>ESTRATO 1</c:v>
                </c:pt>
                <c:pt idx="1">
                  <c:v>ESTRATO 2</c:v>
                </c:pt>
                <c:pt idx="2">
                  <c:v>ESTRATO 3</c:v>
                </c:pt>
                <c:pt idx="3">
                  <c:v>ESTRATO 4</c:v>
                </c:pt>
                <c:pt idx="4">
                  <c:v>ESTRATO 5 y 6, Ind y Com</c:v>
                </c:pt>
              </c:strCache>
            </c:strRef>
          </c:cat>
          <c:val>
            <c:numRef>
              <c:f>'8. ENEL COLOMBIA'!$Q$16:$U$16</c:f>
              <c:numCache>
                <c:formatCode>0.00</c:formatCode>
                <c:ptCount val="5"/>
                <c:pt idx="0">
                  <c:v>335.30549999999999</c:v>
                </c:pt>
                <c:pt idx="1">
                  <c:v>419.13189999999997</c:v>
                </c:pt>
                <c:pt idx="2">
                  <c:v>712.52409999999998</c:v>
                </c:pt>
                <c:pt idx="3">
                  <c:v>838.26369999999997</c:v>
                </c:pt>
                <c:pt idx="4">
                  <c:v>1005.9164</c:v>
                </c:pt>
              </c:numCache>
            </c:numRef>
          </c:val>
          <c:extLst>
            <c:ext xmlns:c16="http://schemas.microsoft.com/office/drawing/2014/chart" uri="{C3380CC4-5D6E-409C-BE32-E72D297353CC}">
              <c16:uniqueId val="{0000000A-D431-409E-B5C7-9F841C7DA0A2}"/>
            </c:ext>
          </c:extLst>
        </c:ser>
        <c:ser>
          <c:idx val="0"/>
          <c:order val="10"/>
          <c:tx>
            <c:strRef>
              <c:f>'8. ENEL COLOMBIA'!$N$17</c:f>
              <c:strCache>
                <c:ptCount val="1"/>
                <c:pt idx="0">
                  <c:v>Nov-23</c:v>
                </c:pt>
              </c:strCache>
            </c:strRef>
          </c:tx>
          <c:spPr>
            <a:solidFill>
              <a:schemeClr val="accent6">
                <a:lumMod val="75000"/>
              </a:schemeClr>
            </a:solidFill>
            <a:ln>
              <a:solidFill>
                <a:schemeClr val="accent6">
                  <a:lumMod val="75000"/>
                </a:schemeClr>
              </a:solidFill>
            </a:ln>
            <a:effectLst/>
          </c:spPr>
          <c:invertIfNegative val="0"/>
          <c:cat>
            <c:strRef>
              <c:f>'8. ENEL COLOMBIA'!$Q$6:$U$6</c:f>
              <c:strCache>
                <c:ptCount val="5"/>
                <c:pt idx="0">
                  <c:v>ESTRATO 1</c:v>
                </c:pt>
                <c:pt idx="1">
                  <c:v>ESTRATO 2</c:v>
                </c:pt>
                <c:pt idx="2">
                  <c:v>ESTRATO 3</c:v>
                </c:pt>
                <c:pt idx="3">
                  <c:v>ESTRATO 4</c:v>
                </c:pt>
                <c:pt idx="4">
                  <c:v>ESTRATO 5 y 6, Ind y Com</c:v>
                </c:pt>
              </c:strCache>
            </c:strRef>
          </c:cat>
          <c:val>
            <c:numRef>
              <c:f>'8. ENEL COLOMBIA'!$Q$17:$U$17</c:f>
              <c:numCache>
                <c:formatCode>0.00</c:formatCode>
                <c:ptCount val="5"/>
                <c:pt idx="0">
                  <c:v>348.0471</c:v>
                </c:pt>
                <c:pt idx="1">
                  <c:v>435.05889999999999</c:v>
                </c:pt>
                <c:pt idx="2">
                  <c:v>739.6</c:v>
                </c:pt>
                <c:pt idx="3">
                  <c:v>870.11770000000001</c:v>
                </c:pt>
                <c:pt idx="4">
                  <c:v>1044.1412</c:v>
                </c:pt>
              </c:numCache>
            </c:numRef>
          </c:val>
          <c:extLst>
            <c:ext xmlns:c16="http://schemas.microsoft.com/office/drawing/2014/chart" uri="{C3380CC4-5D6E-409C-BE32-E72D297353CC}">
              <c16:uniqueId val="{00000000-A65E-45B3-BB27-C02D493DB26F}"/>
            </c:ext>
          </c:extLst>
        </c:ser>
        <c:ser>
          <c:idx val="11"/>
          <c:order val="11"/>
          <c:tx>
            <c:strRef>
              <c:f>'8. ENEL COLOMBIA'!$N$18</c:f>
              <c:strCache>
                <c:ptCount val="1"/>
                <c:pt idx="0">
                  <c:v>Dic-23</c:v>
                </c:pt>
              </c:strCache>
            </c:strRef>
          </c:tx>
          <c:spPr>
            <a:solidFill>
              <a:schemeClr val="accent6">
                <a:shade val="40000"/>
              </a:schemeClr>
            </a:solidFill>
            <a:ln>
              <a:noFill/>
            </a:ln>
            <a:effectLst/>
          </c:spPr>
          <c:invertIfNegative val="0"/>
          <c:cat>
            <c:strRef>
              <c:f>'8. ENEL COLOMBIA'!$Q$6:$U$6</c:f>
              <c:strCache>
                <c:ptCount val="5"/>
                <c:pt idx="0">
                  <c:v>ESTRATO 1</c:v>
                </c:pt>
                <c:pt idx="1">
                  <c:v>ESTRATO 2</c:v>
                </c:pt>
                <c:pt idx="2">
                  <c:v>ESTRATO 3</c:v>
                </c:pt>
                <c:pt idx="3">
                  <c:v>ESTRATO 4</c:v>
                </c:pt>
                <c:pt idx="4">
                  <c:v>ESTRATO 5 y 6, Ind y Com</c:v>
                </c:pt>
              </c:strCache>
            </c:strRef>
          </c:cat>
          <c:val>
            <c:numRef>
              <c:f>'8. ENEL COLOMBIA'!$Q$18:$U$18</c:f>
              <c:numCache>
                <c:formatCode>0.00</c:formatCode>
                <c:ptCount val="5"/>
                <c:pt idx="0">
                  <c:v>350.1354</c:v>
                </c:pt>
                <c:pt idx="1">
                  <c:v>437.66919999999999</c:v>
                </c:pt>
                <c:pt idx="2">
                  <c:v>744.0376</c:v>
                </c:pt>
                <c:pt idx="3">
                  <c:v>875.33839999999998</c:v>
                </c:pt>
                <c:pt idx="4">
                  <c:v>1050.4060999999999</c:v>
                </c:pt>
              </c:numCache>
            </c:numRef>
          </c:val>
          <c:extLst>
            <c:ext xmlns:c16="http://schemas.microsoft.com/office/drawing/2014/chart" uri="{C3380CC4-5D6E-409C-BE32-E72D297353CC}">
              <c16:uniqueId val="{00000001-A65E-45B3-BB27-C02D493DB26F}"/>
            </c:ext>
          </c:extLst>
        </c:ser>
        <c:dLbls>
          <c:showLegendKey val="0"/>
          <c:showVal val="0"/>
          <c:showCatName val="0"/>
          <c:showSerName val="0"/>
          <c:showPercent val="0"/>
          <c:showBubbleSize val="0"/>
        </c:dLbls>
        <c:gapWidth val="150"/>
        <c:axId val="-1145765536"/>
        <c:axId val="-1145766624"/>
      </c:barChart>
      <c:catAx>
        <c:axId val="-1145765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5766624"/>
        <c:crosses val="autoZero"/>
        <c:auto val="1"/>
        <c:lblAlgn val="ctr"/>
        <c:lblOffset val="100"/>
        <c:noMultiLvlLbl val="0"/>
      </c:catAx>
      <c:valAx>
        <c:axId val="-1145766624"/>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5765536"/>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'8. ENEL COLOMBIA'!$J$6</c:f>
              <c:strCache>
                <c:ptCount val="1"/>
                <c:pt idx="0">
                  <c:v>CUV_119</c:v>
                </c:pt>
              </c:strCache>
            </c:strRef>
          </c:tx>
          <c:spPr>
            <a:ln w="28575" cap="rnd">
              <a:solidFill>
                <a:schemeClr val="accent1"/>
              </a:solidFill>
              <a:round/>
            </a:ln>
            <a:effectLst/>
          </c:spPr>
          <c:marker>
            <c:symbol val="none"/>
          </c:marker>
          <c:cat>
            <c:strRef>
              <c:f>'8. ENEL COLOMBIA'!$A$7:$A$18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'8. ENEL COLOMBIA'!$J$7:$J$18</c:f>
              <c:numCache>
                <c:formatCode>0.00</c:formatCode>
                <c:ptCount val="12"/>
                <c:pt idx="0">
                  <c:v>719.56650000000002</c:v>
                </c:pt>
                <c:pt idx="1">
                  <c:v>744.64189999999996</c:v>
                </c:pt>
                <c:pt idx="2">
                  <c:v>835.41650000000004</c:v>
                </c:pt>
                <c:pt idx="3">
                  <c:v>776.01059999999995</c:v>
                </c:pt>
                <c:pt idx="4">
                  <c:v>730.62990000000002</c:v>
                </c:pt>
                <c:pt idx="5">
                  <c:v>831.34010000000001</c:v>
                </c:pt>
                <c:pt idx="6">
                  <c:v>794.88520000000005</c:v>
                </c:pt>
                <c:pt idx="7">
                  <c:v>805.04330000000004</c:v>
                </c:pt>
                <c:pt idx="8">
                  <c:v>822.07079999999996</c:v>
                </c:pt>
                <c:pt idx="9">
                  <c:v>831.8202</c:v>
                </c:pt>
                <c:pt idx="10">
                  <c:v>826.52200000000005</c:v>
                </c:pt>
                <c:pt idx="11">
                  <c:v>849.45180000000005</c:v>
                </c:pt>
              </c:numCache>
            </c:numRef>
          </c:val>
          <c:smooth val="0"/>
          <c:extLst>
            <c:ext xmlns:c16="http://schemas.microsoft.com/office/drawing/2014/chart" uri="{C3380CC4-5D6E-409C-BE32-E72D297353CC}">
              <c16:uniqueId val="{00000000-3FFB-4D65-B81C-8536C7286ECC}"/>
            </c:ext>
          </c:extLst>
        </c:ser>
        <c:ser>
          <c:idx val="1"/>
          <c:order val="1"/>
          <c:tx>
            <c:strRef>
              <c:f>'8. ENEL COLOMBIA'!$K$6</c:f>
              <c:strCache>
                <c:ptCount val="1"/>
                <c:pt idx="0">
                  <c:v>CUV_Op</c:v>
                </c:pt>
              </c:strCache>
            </c:strRef>
          </c:tx>
          <c:spPr>
            <a:ln w="28575" cap="rnd">
              <a:solidFill>
                <a:schemeClr val="accent2"/>
              </a:solidFill>
              <a:prstDash val="lgDash"/>
              <a:round/>
            </a:ln>
            <a:effectLst/>
          </c:spPr>
          <c:marker>
            <c:symbol val="none"/>
          </c:marker>
          <c:cat>
            <c:strRef>
              <c:f>'8. ENEL COLOMBIA'!$A$7:$A$18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'8. ENEL COLOMBIA'!$K$7:$K$18</c:f>
              <c:numCache>
                <c:formatCode>0.00</c:formatCode>
                <c:ptCount val="12"/>
                <c:pt idx="0">
                  <c:v>742.73239999999998</c:v>
                </c:pt>
                <c:pt idx="1">
                  <c:v>758.32979999999998</c:v>
                </c:pt>
                <c:pt idx="2">
                  <c:v>773.49639999999999</c:v>
                </c:pt>
                <c:pt idx="3">
                  <c:v>784.32529999999997</c:v>
                </c:pt>
                <c:pt idx="4">
                  <c:v>792.9529</c:v>
                </c:pt>
                <c:pt idx="5">
                  <c:v>798.50360000000001</c:v>
                </c:pt>
                <c:pt idx="6">
                  <c:v>803.29459999999995</c:v>
                </c:pt>
                <c:pt idx="7">
                  <c:v>809.721</c:v>
                </c:pt>
                <c:pt idx="8">
                  <c:v>817.81820000000005</c:v>
                </c:pt>
                <c:pt idx="9">
                  <c:v>838.26369999999997</c:v>
                </c:pt>
                <c:pt idx="10">
                  <c:v>870.11770000000001</c:v>
                </c:pt>
                <c:pt idx="11">
                  <c:v>875.33839999999998</c:v>
                </c:pt>
              </c:numCache>
            </c:numRef>
          </c:val>
          <c:smooth val="0"/>
          <c:extLst>
            <c:ext xmlns:c16="http://schemas.microsoft.com/office/drawing/2014/chart" uri="{C3380CC4-5D6E-409C-BE32-E72D297353CC}">
              <c16:uniqueId val="{00000001-3FFB-4D65-B81C-8536C7286ECC}"/>
            </c:ext>
          </c:extLst>
        </c:ser>
        <c:dLbls>
          <c:showLegendKey val="0"/>
          <c:showVal val="0"/>
          <c:showCatName val="0"/>
          <c:showSerName val="0"/>
          <c:showPercent val="0"/>
          <c:showBubbleSize val="0"/>
        </c:dLbls>
        <c:smooth val="0"/>
        <c:axId val="-1145766080"/>
        <c:axId val="-1145764992"/>
      </c:lineChart>
      <c:catAx>
        <c:axId val="-114576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45764992"/>
        <c:crosses val="autoZero"/>
        <c:auto val="1"/>
        <c:lblAlgn val="ctr"/>
        <c:lblOffset val="100"/>
        <c:noMultiLvlLbl val="0"/>
      </c:catAx>
      <c:valAx>
        <c:axId val="-1145764992"/>
        <c:scaling>
          <c:orientation val="minMax"/>
          <c:min val="5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s-CO" sz="1800" b="1"/>
                  <a:t>$/kWh</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s-CO"/>
          </a:p>
        </c:txPr>
        <c:crossAx val="-114576608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1"/>
          <c:order val="1"/>
          <c:tx>
            <c:strRef>
              <c:f>'9. DISPAC'!$D$6</c:f>
              <c:strCache>
                <c:ptCount val="1"/>
                <c:pt idx="0">
                  <c:v>GM</c:v>
                </c:pt>
              </c:strCache>
            </c:strRef>
          </c:tx>
          <c:spPr>
            <a:solidFill>
              <a:srgbClr val="ED7D31"/>
            </a:solidFill>
            <a:ln w="25400">
              <a:noFill/>
            </a:ln>
          </c:spPr>
          <c:val>
            <c:numRef>
              <c:f>'9. DISPAC'!$D$7:$D$18</c:f>
              <c:numCache>
                <c:formatCode>0.00</c:formatCode>
                <c:ptCount val="12"/>
                <c:pt idx="0">
                  <c:v>293.83</c:v>
                </c:pt>
                <c:pt idx="1">
                  <c:v>317.62</c:v>
                </c:pt>
                <c:pt idx="2">
                  <c:v>383.74</c:v>
                </c:pt>
                <c:pt idx="3">
                  <c:v>290.07</c:v>
                </c:pt>
                <c:pt idx="4">
                  <c:v>265.73</c:v>
                </c:pt>
                <c:pt idx="5">
                  <c:v>370.46</c:v>
                </c:pt>
                <c:pt idx="6">
                  <c:v>365.35</c:v>
                </c:pt>
                <c:pt idx="7">
                  <c:v>364.7</c:v>
                </c:pt>
                <c:pt idx="8">
                  <c:v>368.52</c:v>
                </c:pt>
                <c:pt idx="9">
                  <c:v>371.71</c:v>
                </c:pt>
                <c:pt idx="10">
                  <c:v>374.96</c:v>
                </c:pt>
                <c:pt idx="11">
                  <c:v>368.77</c:v>
                </c:pt>
              </c:numCache>
            </c:numRef>
          </c:val>
          <c:extLst>
            <c:ext xmlns:c16="http://schemas.microsoft.com/office/drawing/2014/chart" uri="{C3380CC4-5D6E-409C-BE32-E72D297353CC}">
              <c16:uniqueId val="{00000000-39BF-4580-8744-11A661E13DC3}"/>
            </c:ext>
          </c:extLst>
        </c:ser>
        <c:ser>
          <c:idx val="2"/>
          <c:order val="2"/>
          <c:tx>
            <c:strRef>
              <c:f>'9. DISPAC'!$G$6</c:f>
              <c:strCache>
                <c:ptCount val="1"/>
                <c:pt idx="0">
                  <c:v>D</c:v>
                </c:pt>
              </c:strCache>
            </c:strRef>
          </c:tx>
          <c:spPr>
            <a:solidFill>
              <a:srgbClr val="A5A5A5"/>
            </a:solidFill>
            <a:ln w="25400">
              <a:noFill/>
            </a:ln>
          </c:spPr>
          <c:val>
            <c:numRef>
              <c:f>'9. DISPAC'!$G$7:$G$18</c:f>
              <c:numCache>
                <c:formatCode>0.00</c:formatCode>
                <c:ptCount val="12"/>
                <c:pt idx="0">
                  <c:v>191.17</c:v>
                </c:pt>
                <c:pt idx="1">
                  <c:v>195.34</c:v>
                </c:pt>
                <c:pt idx="2">
                  <c:v>198.11</c:v>
                </c:pt>
                <c:pt idx="3">
                  <c:v>196.07</c:v>
                </c:pt>
                <c:pt idx="4">
                  <c:v>197.2</c:v>
                </c:pt>
                <c:pt idx="5">
                  <c:v>193.81</c:v>
                </c:pt>
                <c:pt idx="6">
                  <c:v>191.81</c:v>
                </c:pt>
                <c:pt idx="7">
                  <c:v>185.77</c:v>
                </c:pt>
                <c:pt idx="8">
                  <c:v>185.14</c:v>
                </c:pt>
                <c:pt idx="9">
                  <c:v>192.94</c:v>
                </c:pt>
                <c:pt idx="10">
                  <c:v>190.84</c:v>
                </c:pt>
                <c:pt idx="11">
                  <c:v>190.06</c:v>
                </c:pt>
              </c:numCache>
            </c:numRef>
          </c:val>
          <c:extLst>
            <c:ext xmlns:c16="http://schemas.microsoft.com/office/drawing/2014/chart" uri="{C3380CC4-5D6E-409C-BE32-E72D297353CC}">
              <c16:uniqueId val="{00000001-39BF-4580-8744-11A661E13DC3}"/>
            </c:ext>
          </c:extLst>
        </c:ser>
        <c:ser>
          <c:idx val="3"/>
          <c:order val="3"/>
          <c:tx>
            <c:strRef>
              <c:f>'9. DISPAC'!$H$6</c:f>
              <c:strCache>
                <c:ptCount val="1"/>
                <c:pt idx="0">
                  <c:v>CV</c:v>
                </c:pt>
              </c:strCache>
            </c:strRef>
          </c:tx>
          <c:spPr>
            <a:solidFill>
              <a:srgbClr val="FFC000"/>
            </a:solidFill>
            <a:ln w="25400">
              <a:noFill/>
            </a:ln>
          </c:spPr>
          <c:val>
            <c:numRef>
              <c:f>'9. DISPAC'!$H$7:$H$18</c:f>
              <c:numCache>
                <c:formatCode>0.00</c:formatCode>
                <c:ptCount val="12"/>
                <c:pt idx="0">
                  <c:v>157.82</c:v>
                </c:pt>
                <c:pt idx="1">
                  <c:v>161.41</c:v>
                </c:pt>
                <c:pt idx="2">
                  <c:v>162.1</c:v>
                </c:pt>
                <c:pt idx="3">
                  <c:v>171.1</c:v>
                </c:pt>
                <c:pt idx="4">
                  <c:v>172.5</c:v>
                </c:pt>
                <c:pt idx="5">
                  <c:v>165.42</c:v>
                </c:pt>
                <c:pt idx="6">
                  <c:v>168.43</c:v>
                </c:pt>
                <c:pt idx="7">
                  <c:v>165.59</c:v>
                </c:pt>
                <c:pt idx="8">
                  <c:v>170.53</c:v>
                </c:pt>
                <c:pt idx="9">
                  <c:v>168.19</c:v>
                </c:pt>
                <c:pt idx="10">
                  <c:v>168.89</c:v>
                </c:pt>
                <c:pt idx="11">
                  <c:v>169.79</c:v>
                </c:pt>
              </c:numCache>
            </c:numRef>
          </c:val>
          <c:extLst>
            <c:ext xmlns:c16="http://schemas.microsoft.com/office/drawing/2014/chart" uri="{C3380CC4-5D6E-409C-BE32-E72D297353CC}">
              <c16:uniqueId val="{00000002-39BF-4580-8744-11A661E13DC3}"/>
            </c:ext>
          </c:extLst>
        </c:ser>
        <c:ser>
          <c:idx val="4"/>
          <c:order val="4"/>
          <c:tx>
            <c:strRef>
              <c:f>'9. DISPAC'!$F$6</c:f>
              <c:strCache>
                <c:ptCount val="1"/>
                <c:pt idx="0">
                  <c:v>PR</c:v>
                </c:pt>
              </c:strCache>
            </c:strRef>
          </c:tx>
          <c:spPr>
            <a:solidFill>
              <a:srgbClr val="5B9BD5"/>
            </a:solidFill>
            <a:ln w="25400">
              <a:noFill/>
            </a:ln>
          </c:spPr>
          <c:val>
            <c:numRef>
              <c:f>'9. DISPAC'!$F$7:$F$18</c:f>
              <c:numCache>
                <c:formatCode>0.00</c:formatCode>
                <c:ptCount val="12"/>
                <c:pt idx="0">
                  <c:v>56.55</c:v>
                </c:pt>
                <c:pt idx="1">
                  <c:v>59.68</c:v>
                </c:pt>
                <c:pt idx="2">
                  <c:v>70.010000000000005</c:v>
                </c:pt>
                <c:pt idx="3">
                  <c:v>57.08</c:v>
                </c:pt>
                <c:pt idx="4">
                  <c:v>53.05</c:v>
                </c:pt>
                <c:pt idx="5">
                  <c:v>66.11</c:v>
                </c:pt>
                <c:pt idx="6">
                  <c:v>66.05</c:v>
                </c:pt>
                <c:pt idx="7">
                  <c:v>66.77</c:v>
                </c:pt>
                <c:pt idx="8">
                  <c:v>66.180000000000007</c:v>
                </c:pt>
                <c:pt idx="9">
                  <c:v>67.33</c:v>
                </c:pt>
                <c:pt idx="10">
                  <c:v>66.91</c:v>
                </c:pt>
                <c:pt idx="11">
                  <c:v>68.14</c:v>
                </c:pt>
              </c:numCache>
            </c:numRef>
          </c:val>
          <c:extLst>
            <c:ext xmlns:c16="http://schemas.microsoft.com/office/drawing/2014/chart" uri="{C3380CC4-5D6E-409C-BE32-E72D297353CC}">
              <c16:uniqueId val="{00000003-39BF-4580-8744-11A661E13DC3}"/>
            </c:ext>
          </c:extLst>
        </c:ser>
        <c:ser>
          <c:idx val="5"/>
          <c:order val="5"/>
          <c:tx>
            <c:strRef>
              <c:f>'9. DISPAC'!$E$6</c:f>
              <c:strCache>
                <c:ptCount val="1"/>
                <c:pt idx="0">
                  <c:v>TM</c:v>
                </c:pt>
              </c:strCache>
            </c:strRef>
          </c:tx>
          <c:spPr>
            <a:solidFill>
              <a:srgbClr val="70AD47"/>
            </a:solidFill>
            <a:ln w="25400">
              <a:noFill/>
            </a:ln>
          </c:spPr>
          <c:val>
            <c:numRef>
              <c:f>'9. DISPAC'!$E$7:$E$18</c:f>
              <c:numCache>
                <c:formatCode>0.00</c:formatCode>
                <c:ptCount val="12"/>
                <c:pt idx="0">
                  <c:v>51.97</c:v>
                </c:pt>
                <c:pt idx="1">
                  <c:v>48.71</c:v>
                </c:pt>
                <c:pt idx="2">
                  <c:v>52.37</c:v>
                </c:pt>
                <c:pt idx="3">
                  <c:v>53.52</c:v>
                </c:pt>
                <c:pt idx="4">
                  <c:v>48.53</c:v>
                </c:pt>
                <c:pt idx="5">
                  <c:v>50.7</c:v>
                </c:pt>
                <c:pt idx="6">
                  <c:v>40.869999999999997</c:v>
                </c:pt>
                <c:pt idx="7">
                  <c:v>46.96</c:v>
                </c:pt>
                <c:pt idx="8">
                  <c:v>47.02</c:v>
                </c:pt>
                <c:pt idx="9">
                  <c:v>48.6</c:v>
                </c:pt>
                <c:pt idx="10">
                  <c:v>46.25</c:v>
                </c:pt>
                <c:pt idx="11">
                  <c:v>51.24</c:v>
                </c:pt>
              </c:numCache>
            </c:numRef>
          </c:val>
          <c:extLst>
            <c:ext xmlns:c16="http://schemas.microsoft.com/office/drawing/2014/chart" uri="{C3380CC4-5D6E-409C-BE32-E72D297353CC}">
              <c16:uniqueId val="{00000004-39BF-4580-8744-11A661E13DC3}"/>
            </c:ext>
          </c:extLst>
        </c:ser>
        <c:ser>
          <c:idx val="6"/>
          <c:order val="6"/>
          <c:tx>
            <c:strRef>
              <c:f>'9. DISPAC'!$I$6</c:f>
              <c:strCache>
                <c:ptCount val="1"/>
                <c:pt idx="0">
                  <c:v>RM</c:v>
                </c:pt>
              </c:strCache>
            </c:strRef>
          </c:tx>
          <c:spPr>
            <a:solidFill>
              <a:schemeClr val="accent1">
                <a:lumMod val="40000"/>
                <a:lumOff val="60000"/>
              </a:schemeClr>
            </a:solidFill>
            <a:ln>
              <a:noFill/>
            </a:ln>
            <a:effectLst/>
          </c:spPr>
          <c:val>
            <c:numRef>
              <c:f>'9. DISPAC'!$I$7:$I$18</c:f>
              <c:numCache>
                <c:formatCode>0.00</c:formatCode>
                <c:ptCount val="12"/>
                <c:pt idx="0">
                  <c:v>23.82</c:v>
                </c:pt>
                <c:pt idx="1">
                  <c:v>21.87</c:v>
                </c:pt>
                <c:pt idx="2">
                  <c:v>18.29</c:v>
                </c:pt>
                <c:pt idx="3">
                  <c:v>40.659999999999997</c:v>
                </c:pt>
                <c:pt idx="4">
                  <c:v>41.66</c:v>
                </c:pt>
                <c:pt idx="5">
                  <c:v>16.93</c:v>
                </c:pt>
                <c:pt idx="6">
                  <c:v>25.87</c:v>
                </c:pt>
                <c:pt idx="7">
                  <c:v>14.39</c:v>
                </c:pt>
                <c:pt idx="8">
                  <c:v>20.77</c:v>
                </c:pt>
                <c:pt idx="9">
                  <c:v>0.52</c:v>
                </c:pt>
                <c:pt idx="10">
                  <c:v>3.24</c:v>
                </c:pt>
                <c:pt idx="11">
                  <c:v>21.95</c:v>
                </c:pt>
              </c:numCache>
            </c:numRef>
          </c:val>
          <c:extLst>
            <c:ext xmlns:c16="http://schemas.microsoft.com/office/drawing/2014/chart" uri="{C3380CC4-5D6E-409C-BE32-E72D297353CC}">
              <c16:uniqueId val="{00000005-39BF-4580-8744-11A661E13DC3}"/>
            </c:ext>
          </c:extLst>
        </c:ser>
        <c:dLbls>
          <c:showLegendKey val="0"/>
          <c:showVal val="0"/>
          <c:showCatName val="0"/>
          <c:showSerName val="0"/>
          <c:showPercent val="0"/>
          <c:showBubbleSize val="0"/>
        </c:dLbls>
        <c:axId val="-1143191600"/>
        <c:axId val="-1143193232"/>
      </c:areaChart>
      <c:lineChart>
        <c:grouping val="standard"/>
        <c:varyColors val="0"/>
        <c:ser>
          <c:idx val="0"/>
          <c:order val="0"/>
          <c:tx>
            <c:strRef>
              <c:f>'9. DISPAC'!$J$6</c:f>
              <c:strCache>
                <c:ptCount val="1"/>
                <c:pt idx="0">
                  <c:v>CUV_119</c:v>
                </c:pt>
              </c:strCache>
            </c:strRef>
          </c:tx>
          <c:spPr>
            <a:ln w="38100" cap="rnd">
              <a:solidFill>
                <a:sysClr val="windowText" lastClr="000000"/>
              </a:solidFill>
              <a:round/>
            </a:ln>
            <a:effectLst/>
          </c:spPr>
          <c:marker>
            <c:symbol val="none"/>
          </c:marker>
          <c:cat>
            <c:strRef>
              <c:f>'9. DISPAC'!$A$7:$A$18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'9. DISPAC'!$J$7:$J$18</c:f>
              <c:numCache>
                <c:formatCode>0.00</c:formatCode>
                <c:ptCount val="12"/>
                <c:pt idx="0">
                  <c:v>775.16</c:v>
                </c:pt>
                <c:pt idx="1">
                  <c:v>804.63</c:v>
                </c:pt>
                <c:pt idx="2">
                  <c:v>884.61</c:v>
                </c:pt>
                <c:pt idx="3">
                  <c:v>808.5</c:v>
                </c:pt>
                <c:pt idx="4">
                  <c:v>778.68</c:v>
                </c:pt>
                <c:pt idx="5">
                  <c:v>863.43</c:v>
                </c:pt>
                <c:pt idx="6">
                  <c:v>858.38</c:v>
                </c:pt>
                <c:pt idx="7">
                  <c:v>844.19</c:v>
                </c:pt>
                <c:pt idx="8">
                  <c:v>858.16</c:v>
                </c:pt>
                <c:pt idx="9">
                  <c:v>849.3</c:v>
                </c:pt>
                <c:pt idx="10">
                  <c:v>851.1</c:v>
                </c:pt>
                <c:pt idx="11">
                  <c:v>869.94</c:v>
                </c:pt>
              </c:numCache>
            </c:numRef>
          </c:val>
          <c:smooth val="0"/>
          <c:extLst>
            <c:ext xmlns:c16="http://schemas.microsoft.com/office/drawing/2014/chart" uri="{C3380CC4-5D6E-409C-BE32-E72D297353CC}">
              <c16:uniqueId val="{00000006-39BF-4580-8744-11A661E13DC3}"/>
            </c:ext>
          </c:extLst>
        </c:ser>
        <c:dLbls>
          <c:showLegendKey val="0"/>
          <c:showVal val="0"/>
          <c:showCatName val="0"/>
          <c:showSerName val="0"/>
          <c:showPercent val="0"/>
          <c:showBubbleSize val="0"/>
        </c:dLbls>
        <c:marker val="1"/>
        <c:smooth val="0"/>
        <c:axId val="-1143191600"/>
        <c:axId val="-1143193232"/>
      </c:lineChart>
      <c:catAx>
        <c:axId val="-11431916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400" b="1" i="0" u="none" strike="noStrike" baseline="0">
                <a:solidFill>
                  <a:srgbClr val="333333"/>
                </a:solidFill>
                <a:latin typeface="Calibri"/>
                <a:ea typeface="Calibri"/>
                <a:cs typeface="Calibri"/>
              </a:defRPr>
            </a:pPr>
            <a:endParaRPr lang="es-CO"/>
          </a:p>
        </c:txPr>
        <c:crossAx val="-1143193232"/>
        <c:crosses val="autoZero"/>
        <c:auto val="1"/>
        <c:lblAlgn val="ctr"/>
        <c:lblOffset val="100"/>
        <c:noMultiLvlLbl val="0"/>
      </c:catAx>
      <c:valAx>
        <c:axId val="-1143193232"/>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143191600"/>
        <c:crosses val="autoZero"/>
        <c:crossBetween val="between"/>
      </c:valAx>
      <c:spPr>
        <a:noFill/>
        <a:ln w="25400">
          <a:noFill/>
        </a:ln>
      </c:spPr>
    </c:plotArea>
    <c:legend>
      <c:legendPos val="b"/>
      <c:overlay val="0"/>
      <c:spPr>
        <a:noFill/>
        <a:ln w="25400">
          <a:noFill/>
        </a:ln>
      </c:spPr>
      <c:txPr>
        <a:bodyPr/>
        <a:lstStyle/>
        <a:p>
          <a:pPr>
            <a:defRPr sz="1655"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1"/>
          <c:order val="0"/>
          <c:tx>
            <c:strRef>
              <c:f>'9. DISPAC'!$N$7</c:f>
              <c:strCache>
                <c:ptCount val="1"/>
                <c:pt idx="0">
                  <c:v>Ene-23</c:v>
                </c:pt>
              </c:strCache>
            </c:strRef>
          </c:tx>
          <c:spPr>
            <a:solidFill>
              <a:schemeClr val="accent6">
                <a:tint val="52000"/>
              </a:schemeClr>
            </a:solidFill>
            <a:ln>
              <a:noFill/>
            </a:ln>
            <a:effectLst/>
          </c:spPr>
          <c:invertIfNegative val="0"/>
          <c:cat>
            <c:strRef>
              <c:f>'9. DISPAC'!$Q$6:$U$6</c:f>
              <c:strCache>
                <c:ptCount val="5"/>
                <c:pt idx="0">
                  <c:v>ESTRATO 1</c:v>
                </c:pt>
                <c:pt idx="1">
                  <c:v>ESTRATO 2</c:v>
                </c:pt>
                <c:pt idx="2">
                  <c:v>ESTRATO 3</c:v>
                </c:pt>
                <c:pt idx="3">
                  <c:v>ESTRATO 4</c:v>
                </c:pt>
                <c:pt idx="4">
                  <c:v>ESTRATO 5 y 6, Ind y Com</c:v>
                </c:pt>
              </c:strCache>
            </c:strRef>
          </c:cat>
          <c:val>
            <c:numRef>
              <c:f>'9. DISPAC'!$Q$7:$U$7</c:f>
              <c:numCache>
                <c:formatCode>0.00</c:formatCode>
                <c:ptCount val="5"/>
                <c:pt idx="0">
                  <c:v>317.73</c:v>
                </c:pt>
                <c:pt idx="1">
                  <c:v>397.16</c:v>
                </c:pt>
                <c:pt idx="2">
                  <c:v>675.17</c:v>
                </c:pt>
                <c:pt idx="3">
                  <c:v>794.32</c:v>
                </c:pt>
                <c:pt idx="4">
                  <c:v>953.18399999999997</c:v>
                </c:pt>
              </c:numCache>
            </c:numRef>
          </c:val>
          <c:extLst>
            <c:ext xmlns:c16="http://schemas.microsoft.com/office/drawing/2014/chart" uri="{C3380CC4-5D6E-409C-BE32-E72D297353CC}">
              <c16:uniqueId val="{00000001-5A76-4B55-A75B-AD81EECCEF3C}"/>
            </c:ext>
          </c:extLst>
        </c:ser>
        <c:ser>
          <c:idx val="2"/>
          <c:order val="1"/>
          <c:tx>
            <c:strRef>
              <c:f>'9. DISPAC'!$N$8</c:f>
              <c:strCache>
                <c:ptCount val="1"/>
                <c:pt idx="0">
                  <c:v>Feb-23</c:v>
                </c:pt>
              </c:strCache>
            </c:strRef>
          </c:tx>
          <c:spPr>
            <a:solidFill>
              <a:schemeClr val="accent6">
                <a:tint val="63000"/>
              </a:schemeClr>
            </a:solidFill>
            <a:ln>
              <a:noFill/>
            </a:ln>
            <a:effectLst/>
          </c:spPr>
          <c:invertIfNegative val="0"/>
          <c:cat>
            <c:strRef>
              <c:f>'9. DISPAC'!$Q$6:$U$6</c:f>
              <c:strCache>
                <c:ptCount val="5"/>
                <c:pt idx="0">
                  <c:v>ESTRATO 1</c:v>
                </c:pt>
                <c:pt idx="1">
                  <c:v>ESTRATO 2</c:v>
                </c:pt>
                <c:pt idx="2">
                  <c:v>ESTRATO 3</c:v>
                </c:pt>
                <c:pt idx="3">
                  <c:v>ESTRATO 4</c:v>
                </c:pt>
                <c:pt idx="4">
                  <c:v>ESTRATO 5 y 6, Ind y Com</c:v>
                </c:pt>
              </c:strCache>
            </c:strRef>
          </c:cat>
          <c:val>
            <c:numRef>
              <c:f>'9. DISPAC'!$Q$8:$U$8</c:f>
              <c:numCache>
                <c:formatCode>0.00</c:formatCode>
                <c:ptCount val="5"/>
                <c:pt idx="0">
                  <c:v>324.33</c:v>
                </c:pt>
                <c:pt idx="1">
                  <c:v>405.41</c:v>
                </c:pt>
                <c:pt idx="2">
                  <c:v>689.2</c:v>
                </c:pt>
                <c:pt idx="3">
                  <c:v>810.82</c:v>
                </c:pt>
                <c:pt idx="4">
                  <c:v>972.98400000000004</c:v>
                </c:pt>
              </c:numCache>
            </c:numRef>
          </c:val>
          <c:extLst>
            <c:ext xmlns:c16="http://schemas.microsoft.com/office/drawing/2014/chart" uri="{C3380CC4-5D6E-409C-BE32-E72D297353CC}">
              <c16:uniqueId val="{00000002-5A76-4B55-A75B-AD81EECCEF3C}"/>
            </c:ext>
          </c:extLst>
        </c:ser>
        <c:ser>
          <c:idx val="3"/>
          <c:order val="2"/>
          <c:tx>
            <c:strRef>
              <c:f>'9. DISPAC'!$N$9</c:f>
              <c:strCache>
                <c:ptCount val="1"/>
                <c:pt idx="0">
                  <c:v>Mar-23</c:v>
                </c:pt>
              </c:strCache>
            </c:strRef>
          </c:tx>
          <c:spPr>
            <a:solidFill>
              <a:schemeClr val="accent6">
                <a:tint val="74000"/>
              </a:schemeClr>
            </a:solidFill>
            <a:ln>
              <a:noFill/>
            </a:ln>
            <a:effectLst/>
          </c:spPr>
          <c:invertIfNegative val="0"/>
          <c:cat>
            <c:strRef>
              <c:f>'9. DISPAC'!$Q$6:$U$6</c:f>
              <c:strCache>
                <c:ptCount val="5"/>
                <c:pt idx="0">
                  <c:v>ESTRATO 1</c:v>
                </c:pt>
                <c:pt idx="1">
                  <c:v>ESTRATO 2</c:v>
                </c:pt>
                <c:pt idx="2">
                  <c:v>ESTRATO 3</c:v>
                </c:pt>
                <c:pt idx="3">
                  <c:v>ESTRATO 4</c:v>
                </c:pt>
                <c:pt idx="4">
                  <c:v>ESTRATO 5 y 6, Ind y Com</c:v>
                </c:pt>
              </c:strCache>
            </c:strRef>
          </c:cat>
          <c:val>
            <c:numRef>
              <c:f>'9. DISPAC'!$Q$9:$U$9</c:f>
              <c:numCache>
                <c:formatCode>0.00</c:formatCode>
                <c:ptCount val="5"/>
                <c:pt idx="0">
                  <c:v>330.69</c:v>
                </c:pt>
                <c:pt idx="1">
                  <c:v>413.36</c:v>
                </c:pt>
                <c:pt idx="2">
                  <c:v>702.71</c:v>
                </c:pt>
                <c:pt idx="3">
                  <c:v>826.72</c:v>
                </c:pt>
                <c:pt idx="4">
                  <c:v>992.06</c:v>
                </c:pt>
              </c:numCache>
            </c:numRef>
          </c:val>
          <c:extLst>
            <c:ext xmlns:c16="http://schemas.microsoft.com/office/drawing/2014/chart" uri="{C3380CC4-5D6E-409C-BE32-E72D297353CC}">
              <c16:uniqueId val="{00000003-5A76-4B55-A75B-AD81EECCEF3C}"/>
            </c:ext>
          </c:extLst>
        </c:ser>
        <c:ser>
          <c:idx val="4"/>
          <c:order val="3"/>
          <c:tx>
            <c:strRef>
              <c:f>'9. DISPAC'!$N$10</c:f>
              <c:strCache>
                <c:ptCount val="1"/>
                <c:pt idx="0">
                  <c:v>Abr-23</c:v>
                </c:pt>
              </c:strCache>
            </c:strRef>
          </c:tx>
          <c:spPr>
            <a:solidFill>
              <a:schemeClr val="accent6">
                <a:tint val="84000"/>
              </a:schemeClr>
            </a:solidFill>
            <a:ln>
              <a:noFill/>
            </a:ln>
            <a:effectLst/>
          </c:spPr>
          <c:invertIfNegative val="0"/>
          <c:cat>
            <c:strRef>
              <c:f>'9. DISPAC'!$Q$6:$U$6</c:f>
              <c:strCache>
                <c:ptCount val="5"/>
                <c:pt idx="0">
                  <c:v>ESTRATO 1</c:v>
                </c:pt>
                <c:pt idx="1">
                  <c:v>ESTRATO 2</c:v>
                </c:pt>
                <c:pt idx="2">
                  <c:v>ESTRATO 3</c:v>
                </c:pt>
                <c:pt idx="3">
                  <c:v>ESTRATO 4</c:v>
                </c:pt>
                <c:pt idx="4">
                  <c:v>ESTRATO 5 y 6, Ind y Com</c:v>
                </c:pt>
              </c:strCache>
            </c:strRef>
          </c:cat>
          <c:val>
            <c:numRef>
              <c:f>'9. DISPAC'!$Q$10:$U$10</c:f>
              <c:numCache>
                <c:formatCode>0.00</c:formatCode>
                <c:ptCount val="5"/>
                <c:pt idx="0">
                  <c:v>335.16</c:v>
                </c:pt>
                <c:pt idx="1">
                  <c:v>418.95</c:v>
                </c:pt>
                <c:pt idx="2">
                  <c:v>712.21</c:v>
                </c:pt>
                <c:pt idx="3">
                  <c:v>837.89</c:v>
                </c:pt>
                <c:pt idx="4">
                  <c:v>1005.47</c:v>
                </c:pt>
              </c:numCache>
            </c:numRef>
          </c:val>
          <c:extLst>
            <c:ext xmlns:c16="http://schemas.microsoft.com/office/drawing/2014/chart" uri="{C3380CC4-5D6E-409C-BE32-E72D297353CC}">
              <c16:uniqueId val="{00000004-5A76-4B55-A75B-AD81EECCEF3C}"/>
            </c:ext>
          </c:extLst>
        </c:ser>
        <c:ser>
          <c:idx val="5"/>
          <c:order val="4"/>
          <c:tx>
            <c:strRef>
              <c:f>'9. DISPAC'!$N$11</c:f>
              <c:strCache>
                <c:ptCount val="1"/>
                <c:pt idx="0">
                  <c:v>May-23</c:v>
                </c:pt>
              </c:strCache>
            </c:strRef>
          </c:tx>
          <c:spPr>
            <a:solidFill>
              <a:schemeClr val="accent6">
                <a:tint val="95000"/>
              </a:schemeClr>
            </a:solidFill>
            <a:ln>
              <a:noFill/>
            </a:ln>
            <a:effectLst/>
          </c:spPr>
          <c:invertIfNegative val="0"/>
          <c:cat>
            <c:strRef>
              <c:f>'9. DISPAC'!$Q$6:$U$6</c:f>
              <c:strCache>
                <c:ptCount val="5"/>
                <c:pt idx="0">
                  <c:v>ESTRATO 1</c:v>
                </c:pt>
                <c:pt idx="1">
                  <c:v>ESTRATO 2</c:v>
                </c:pt>
                <c:pt idx="2">
                  <c:v>ESTRATO 3</c:v>
                </c:pt>
                <c:pt idx="3">
                  <c:v>ESTRATO 4</c:v>
                </c:pt>
                <c:pt idx="4">
                  <c:v>ESTRATO 5 y 6, Ind y Com</c:v>
                </c:pt>
              </c:strCache>
            </c:strRef>
          </c:cat>
          <c:val>
            <c:numRef>
              <c:f>'9. DISPAC'!$Q$11:$U$11</c:f>
              <c:numCache>
                <c:formatCode>0.00</c:formatCode>
                <c:ptCount val="5"/>
                <c:pt idx="0">
                  <c:v>338.7</c:v>
                </c:pt>
                <c:pt idx="1">
                  <c:v>423.38</c:v>
                </c:pt>
                <c:pt idx="2">
                  <c:v>719.74</c:v>
                </c:pt>
                <c:pt idx="3">
                  <c:v>846.75</c:v>
                </c:pt>
                <c:pt idx="4">
                  <c:v>1016.1</c:v>
                </c:pt>
              </c:numCache>
            </c:numRef>
          </c:val>
          <c:extLst>
            <c:ext xmlns:c16="http://schemas.microsoft.com/office/drawing/2014/chart" uri="{C3380CC4-5D6E-409C-BE32-E72D297353CC}">
              <c16:uniqueId val="{00000005-5A76-4B55-A75B-AD81EECCEF3C}"/>
            </c:ext>
          </c:extLst>
        </c:ser>
        <c:ser>
          <c:idx val="6"/>
          <c:order val="5"/>
          <c:tx>
            <c:strRef>
              <c:f>'9. DISPAC'!$N$12</c:f>
              <c:strCache>
                <c:ptCount val="1"/>
                <c:pt idx="0">
                  <c:v>Jun-23</c:v>
                </c:pt>
              </c:strCache>
            </c:strRef>
          </c:tx>
          <c:spPr>
            <a:solidFill>
              <a:schemeClr val="accent6">
                <a:shade val="94000"/>
              </a:schemeClr>
            </a:solidFill>
            <a:ln>
              <a:noFill/>
            </a:ln>
            <a:effectLst/>
          </c:spPr>
          <c:invertIfNegative val="0"/>
          <c:cat>
            <c:strRef>
              <c:f>'9. DISPAC'!$Q$6:$U$6</c:f>
              <c:strCache>
                <c:ptCount val="5"/>
                <c:pt idx="0">
                  <c:v>ESTRATO 1</c:v>
                </c:pt>
                <c:pt idx="1">
                  <c:v>ESTRATO 2</c:v>
                </c:pt>
                <c:pt idx="2">
                  <c:v>ESTRATO 3</c:v>
                </c:pt>
                <c:pt idx="3">
                  <c:v>ESTRATO 4</c:v>
                </c:pt>
                <c:pt idx="4">
                  <c:v>ESTRATO 5 y 6, Ind y Com</c:v>
                </c:pt>
              </c:strCache>
            </c:strRef>
          </c:cat>
          <c:val>
            <c:numRef>
              <c:f>'9. DISPAC'!$Q$12:$U$12</c:f>
              <c:numCache>
                <c:formatCode>0.00</c:formatCode>
                <c:ptCount val="5"/>
                <c:pt idx="0">
                  <c:v>341.2</c:v>
                </c:pt>
                <c:pt idx="1">
                  <c:v>426.5</c:v>
                </c:pt>
                <c:pt idx="2">
                  <c:v>725.04</c:v>
                </c:pt>
                <c:pt idx="3">
                  <c:v>852.99</c:v>
                </c:pt>
                <c:pt idx="4">
                  <c:v>1023.59</c:v>
                </c:pt>
              </c:numCache>
            </c:numRef>
          </c:val>
          <c:extLst>
            <c:ext xmlns:c16="http://schemas.microsoft.com/office/drawing/2014/chart" uri="{C3380CC4-5D6E-409C-BE32-E72D297353CC}">
              <c16:uniqueId val="{00000006-5A76-4B55-A75B-AD81EECCEF3C}"/>
            </c:ext>
          </c:extLst>
        </c:ser>
        <c:ser>
          <c:idx val="7"/>
          <c:order val="6"/>
          <c:tx>
            <c:strRef>
              <c:f>'9. DISPAC'!$N$13</c:f>
              <c:strCache>
                <c:ptCount val="1"/>
                <c:pt idx="0">
                  <c:v>Jul-23</c:v>
                </c:pt>
              </c:strCache>
            </c:strRef>
          </c:tx>
          <c:spPr>
            <a:solidFill>
              <a:schemeClr val="accent6">
                <a:shade val="83000"/>
              </a:schemeClr>
            </a:solidFill>
            <a:ln>
              <a:noFill/>
            </a:ln>
            <a:effectLst/>
          </c:spPr>
          <c:invertIfNegative val="0"/>
          <c:cat>
            <c:strRef>
              <c:f>'9. DISPAC'!$Q$6:$U$6</c:f>
              <c:strCache>
                <c:ptCount val="5"/>
                <c:pt idx="0">
                  <c:v>ESTRATO 1</c:v>
                </c:pt>
                <c:pt idx="1">
                  <c:v>ESTRATO 2</c:v>
                </c:pt>
                <c:pt idx="2">
                  <c:v>ESTRATO 3</c:v>
                </c:pt>
                <c:pt idx="3">
                  <c:v>ESTRATO 4</c:v>
                </c:pt>
                <c:pt idx="4">
                  <c:v>ESTRATO 5 y 6, Ind y Com</c:v>
                </c:pt>
              </c:strCache>
            </c:strRef>
          </c:cat>
          <c:val>
            <c:numRef>
              <c:f>'9. DISPAC'!$Q$13:$U$13</c:f>
              <c:numCache>
                <c:formatCode>0.00</c:formatCode>
                <c:ptCount val="5"/>
                <c:pt idx="0">
                  <c:v>343.24</c:v>
                </c:pt>
                <c:pt idx="1">
                  <c:v>429.06</c:v>
                </c:pt>
                <c:pt idx="2">
                  <c:v>729.39</c:v>
                </c:pt>
                <c:pt idx="3">
                  <c:v>858.11</c:v>
                </c:pt>
                <c:pt idx="4">
                  <c:v>1029.73</c:v>
                </c:pt>
              </c:numCache>
            </c:numRef>
          </c:val>
          <c:extLst>
            <c:ext xmlns:c16="http://schemas.microsoft.com/office/drawing/2014/chart" uri="{C3380CC4-5D6E-409C-BE32-E72D297353CC}">
              <c16:uniqueId val="{00000007-5A76-4B55-A75B-AD81EECCEF3C}"/>
            </c:ext>
          </c:extLst>
        </c:ser>
        <c:ser>
          <c:idx val="8"/>
          <c:order val="7"/>
          <c:tx>
            <c:strRef>
              <c:f>'9. DISPAC'!$N$14</c:f>
              <c:strCache>
                <c:ptCount val="1"/>
                <c:pt idx="0">
                  <c:v>Ago-23</c:v>
                </c:pt>
              </c:strCache>
            </c:strRef>
          </c:tx>
          <c:spPr>
            <a:solidFill>
              <a:schemeClr val="accent6">
                <a:shade val="73000"/>
              </a:schemeClr>
            </a:solidFill>
            <a:ln>
              <a:noFill/>
            </a:ln>
            <a:effectLst/>
          </c:spPr>
          <c:invertIfNegative val="0"/>
          <c:cat>
            <c:strRef>
              <c:f>'9. DISPAC'!$Q$6:$U$6</c:f>
              <c:strCache>
                <c:ptCount val="5"/>
                <c:pt idx="0">
                  <c:v>ESTRATO 1</c:v>
                </c:pt>
                <c:pt idx="1">
                  <c:v>ESTRATO 2</c:v>
                </c:pt>
                <c:pt idx="2">
                  <c:v>ESTRATO 3</c:v>
                </c:pt>
                <c:pt idx="3">
                  <c:v>ESTRATO 4</c:v>
                </c:pt>
                <c:pt idx="4">
                  <c:v>ESTRATO 5 y 6, Ind y Com</c:v>
                </c:pt>
              </c:strCache>
            </c:strRef>
          </c:cat>
          <c:val>
            <c:numRef>
              <c:f>'9. DISPAC'!$Q$14:$U$14</c:f>
              <c:numCache>
                <c:formatCode>0.00</c:formatCode>
                <c:ptCount val="5"/>
                <c:pt idx="0">
                  <c:v>345.99</c:v>
                </c:pt>
                <c:pt idx="1">
                  <c:v>432.49</c:v>
                </c:pt>
                <c:pt idx="2">
                  <c:v>735.23</c:v>
                </c:pt>
                <c:pt idx="3">
                  <c:v>864.98</c:v>
                </c:pt>
                <c:pt idx="4">
                  <c:v>1037.9759999999999</c:v>
                </c:pt>
              </c:numCache>
            </c:numRef>
          </c:val>
          <c:extLst>
            <c:ext xmlns:c16="http://schemas.microsoft.com/office/drawing/2014/chart" uri="{C3380CC4-5D6E-409C-BE32-E72D297353CC}">
              <c16:uniqueId val="{00000008-5A76-4B55-A75B-AD81EECCEF3C}"/>
            </c:ext>
          </c:extLst>
        </c:ser>
        <c:ser>
          <c:idx val="9"/>
          <c:order val="8"/>
          <c:tx>
            <c:strRef>
              <c:f>'9. DISPAC'!$N$15</c:f>
              <c:strCache>
                <c:ptCount val="1"/>
                <c:pt idx="0">
                  <c:v>Sep-23</c:v>
                </c:pt>
              </c:strCache>
            </c:strRef>
          </c:tx>
          <c:spPr>
            <a:solidFill>
              <a:schemeClr val="accent6">
                <a:shade val="62000"/>
              </a:schemeClr>
            </a:solidFill>
            <a:ln>
              <a:noFill/>
            </a:ln>
            <a:effectLst/>
          </c:spPr>
          <c:invertIfNegative val="0"/>
          <c:cat>
            <c:strRef>
              <c:f>'9. DISPAC'!$Q$6:$U$6</c:f>
              <c:strCache>
                <c:ptCount val="5"/>
                <c:pt idx="0">
                  <c:v>ESTRATO 1</c:v>
                </c:pt>
                <c:pt idx="1">
                  <c:v>ESTRATO 2</c:v>
                </c:pt>
                <c:pt idx="2">
                  <c:v>ESTRATO 3</c:v>
                </c:pt>
                <c:pt idx="3">
                  <c:v>ESTRATO 4</c:v>
                </c:pt>
                <c:pt idx="4">
                  <c:v>ESTRATO 5 y 6, Ind y Com</c:v>
                </c:pt>
              </c:strCache>
            </c:strRef>
          </c:cat>
          <c:val>
            <c:numRef>
              <c:f>'9. DISPAC'!$Q$15:$U$15</c:f>
              <c:numCache>
                <c:formatCode>0.00</c:formatCode>
                <c:ptCount val="5"/>
                <c:pt idx="0">
                  <c:v>349.45</c:v>
                </c:pt>
                <c:pt idx="1">
                  <c:v>436.81</c:v>
                </c:pt>
                <c:pt idx="2">
                  <c:v>742.58</c:v>
                </c:pt>
                <c:pt idx="3">
                  <c:v>873.62</c:v>
                </c:pt>
                <c:pt idx="4">
                  <c:v>1048.3399999999999</c:v>
                </c:pt>
              </c:numCache>
            </c:numRef>
          </c:val>
          <c:extLst>
            <c:ext xmlns:c16="http://schemas.microsoft.com/office/drawing/2014/chart" uri="{C3380CC4-5D6E-409C-BE32-E72D297353CC}">
              <c16:uniqueId val="{00000009-5A76-4B55-A75B-AD81EECCEF3C}"/>
            </c:ext>
          </c:extLst>
        </c:ser>
        <c:ser>
          <c:idx val="10"/>
          <c:order val="9"/>
          <c:tx>
            <c:strRef>
              <c:f>'9. DISPAC'!$N$16</c:f>
              <c:strCache>
                <c:ptCount val="1"/>
                <c:pt idx="0">
                  <c:v>Oct-23</c:v>
                </c:pt>
              </c:strCache>
            </c:strRef>
          </c:tx>
          <c:spPr>
            <a:solidFill>
              <a:schemeClr val="accent6">
                <a:shade val="51000"/>
              </a:schemeClr>
            </a:solidFill>
            <a:ln>
              <a:noFill/>
            </a:ln>
            <a:effectLst/>
          </c:spPr>
          <c:invertIfNegative val="0"/>
          <c:cat>
            <c:strRef>
              <c:f>'9. DISPAC'!$Q$6:$U$6</c:f>
              <c:strCache>
                <c:ptCount val="5"/>
                <c:pt idx="0">
                  <c:v>ESTRATO 1</c:v>
                </c:pt>
                <c:pt idx="1">
                  <c:v>ESTRATO 2</c:v>
                </c:pt>
                <c:pt idx="2">
                  <c:v>ESTRATO 3</c:v>
                </c:pt>
                <c:pt idx="3">
                  <c:v>ESTRATO 4</c:v>
                </c:pt>
                <c:pt idx="4">
                  <c:v>ESTRATO 5 y 6, Ind y Com</c:v>
                </c:pt>
              </c:strCache>
            </c:strRef>
          </c:cat>
          <c:val>
            <c:numRef>
              <c:f>'9. DISPAC'!$Q$16:$U$16</c:f>
              <c:numCache>
                <c:formatCode>0.00</c:formatCode>
                <c:ptCount val="5"/>
                <c:pt idx="0">
                  <c:v>359.93</c:v>
                </c:pt>
                <c:pt idx="1">
                  <c:v>449.92</c:v>
                </c:pt>
                <c:pt idx="2">
                  <c:v>764.86</c:v>
                </c:pt>
                <c:pt idx="3">
                  <c:v>899.83</c:v>
                </c:pt>
                <c:pt idx="4">
                  <c:v>1079.796</c:v>
                </c:pt>
              </c:numCache>
            </c:numRef>
          </c:val>
          <c:extLst>
            <c:ext xmlns:c16="http://schemas.microsoft.com/office/drawing/2014/chart" uri="{C3380CC4-5D6E-409C-BE32-E72D297353CC}">
              <c16:uniqueId val="{0000000A-5A76-4B55-A75B-AD81EECCEF3C}"/>
            </c:ext>
          </c:extLst>
        </c:ser>
        <c:ser>
          <c:idx val="0"/>
          <c:order val="10"/>
          <c:tx>
            <c:strRef>
              <c:f>'9. DISPAC'!$N$17</c:f>
              <c:strCache>
                <c:ptCount val="1"/>
                <c:pt idx="0">
                  <c:v>Nov-23</c:v>
                </c:pt>
              </c:strCache>
            </c:strRef>
          </c:tx>
          <c:spPr>
            <a:solidFill>
              <a:schemeClr val="accent6">
                <a:lumMod val="75000"/>
              </a:schemeClr>
            </a:solidFill>
            <a:ln>
              <a:solidFill>
                <a:schemeClr val="accent6">
                  <a:lumMod val="75000"/>
                </a:schemeClr>
              </a:solidFill>
            </a:ln>
            <a:effectLst/>
          </c:spPr>
          <c:invertIfNegative val="0"/>
          <c:cat>
            <c:strRef>
              <c:f>'9. DISPAC'!$Q$6:$U$6</c:f>
              <c:strCache>
                <c:ptCount val="5"/>
                <c:pt idx="0">
                  <c:v>ESTRATO 1</c:v>
                </c:pt>
                <c:pt idx="1">
                  <c:v>ESTRATO 2</c:v>
                </c:pt>
                <c:pt idx="2">
                  <c:v>ESTRATO 3</c:v>
                </c:pt>
                <c:pt idx="3">
                  <c:v>ESTRATO 4</c:v>
                </c:pt>
                <c:pt idx="4">
                  <c:v>ESTRATO 5 y 6, Ind y Com</c:v>
                </c:pt>
              </c:strCache>
            </c:strRef>
          </c:cat>
          <c:val>
            <c:numRef>
              <c:f>'9. DISPAC'!$Q$17:$U$17</c:f>
              <c:numCache>
                <c:formatCode>0.00</c:formatCode>
                <c:ptCount val="5"/>
                <c:pt idx="0">
                  <c:v>370.73</c:v>
                </c:pt>
                <c:pt idx="1">
                  <c:v>463.41</c:v>
                </c:pt>
                <c:pt idx="2">
                  <c:v>787.8</c:v>
                </c:pt>
                <c:pt idx="3">
                  <c:v>926.82</c:v>
                </c:pt>
                <c:pt idx="4">
                  <c:v>1112.184</c:v>
                </c:pt>
              </c:numCache>
            </c:numRef>
          </c:val>
          <c:extLst>
            <c:ext xmlns:c16="http://schemas.microsoft.com/office/drawing/2014/chart" uri="{C3380CC4-5D6E-409C-BE32-E72D297353CC}">
              <c16:uniqueId val="{00000000-5EC9-4235-990C-AE8EE0774ABA}"/>
            </c:ext>
          </c:extLst>
        </c:ser>
        <c:ser>
          <c:idx val="11"/>
          <c:order val="11"/>
          <c:tx>
            <c:strRef>
              <c:f>'9. DISPAC'!$N$18</c:f>
              <c:strCache>
                <c:ptCount val="1"/>
                <c:pt idx="0">
                  <c:v>Dic-23</c:v>
                </c:pt>
              </c:strCache>
            </c:strRef>
          </c:tx>
          <c:spPr>
            <a:solidFill>
              <a:schemeClr val="accent6">
                <a:lumMod val="75000"/>
              </a:schemeClr>
            </a:solidFill>
            <a:ln>
              <a:solidFill>
                <a:schemeClr val="accent6">
                  <a:lumMod val="75000"/>
                </a:schemeClr>
              </a:solidFill>
            </a:ln>
            <a:effectLst/>
          </c:spPr>
          <c:invertIfNegative val="0"/>
          <c:cat>
            <c:strRef>
              <c:f>'9. DISPAC'!$Q$6:$U$6</c:f>
              <c:strCache>
                <c:ptCount val="5"/>
                <c:pt idx="0">
                  <c:v>ESTRATO 1</c:v>
                </c:pt>
                <c:pt idx="1">
                  <c:v>ESTRATO 2</c:v>
                </c:pt>
                <c:pt idx="2">
                  <c:v>ESTRATO 3</c:v>
                </c:pt>
                <c:pt idx="3">
                  <c:v>ESTRATO 4</c:v>
                </c:pt>
                <c:pt idx="4">
                  <c:v>ESTRATO 5 y 6, Ind y Com</c:v>
                </c:pt>
              </c:strCache>
            </c:strRef>
          </c:cat>
          <c:val>
            <c:numRef>
              <c:f>'9. DISPAC'!$Q$18:$U$18</c:f>
              <c:numCache>
                <c:formatCode>0.00</c:formatCode>
                <c:ptCount val="5"/>
                <c:pt idx="0">
                  <c:v>383.82</c:v>
                </c:pt>
                <c:pt idx="1">
                  <c:v>479.77</c:v>
                </c:pt>
                <c:pt idx="2">
                  <c:v>815.61</c:v>
                </c:pt>
                <c:pt idx="3">
                  <c:v>959.54</c:v>
                </c:pt>
                <c:pt idx="4">
                  <c:v>1151.4479999999999</c:v>
                </c:pt>
              </c:numCache>
            </c:numRef>
          </c:val>
          <c:extLst>
            <c:ext xmlns:c16="http://schemas.microsoft.com/office/drawing/2014/chart" uri="{C3380CC4-5D6E-409C-BE32-E72D297353CC}">
              <c16:uniqueId val="{00000001-5EC9-4235-990C-AE8EE0774ABA}"/>
            </c:ext>
          </c:extLst>
        </c:ser>
        <c:dLbls>
          <c:showLegendKey val="0"/>
          <c:showVal val="0"/>
          <c:showCatName val="0"/>
          <c:showSerName val="0"/>
          <c:showPercent val="0"/>
          <c:showBubbleSize val="0"/>
        </c:dLbls>
        <c:gapWidth val="150"/>
        <c:axId val="-1143191056"/>
        <c:axId val="-1143204656"/>
      </c:barChart>
      <c:catAx>
        <c:axId val="-1143191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3204656"/>
        <c:crosses val="autoZero"/>
        <c:auto val="1"/>
        <c:lblAlgn val="ctr"/>
        <c:lblOffset val="100"/>
        <c:noMultiLvlLbl val="0"/>
      </c:catAx>
      <c:valAx>
        <c:axId val="-1143204656"/>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3191056"/>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'9. DISPAC'!$J$6</c:f>
              <c:strCache>
                <c:ptCount val="1"/>
                <c:pt idx="0">
                  <c:v>CUV_119</c:v>
                </c:pt>
              </c:strCache>
            </c:strRef>
          </c:tx>
          <c:spPr>
            <a:ln w="28575" cap="rnd">
              <a:solidFill>
                <a:schemeClr val="accent1"/>
              </a:solidFill>
              <a:round/>
            </a:ln>
            <a:effectLst/>
          </c:spPr>
          <c:marker>
            <c:symbol val="none"/>
          </c:marker>
          <c:cat>
            <c:strRef>
              <c:f>'9. DISPAC'!$A$7:$A$18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'9. DISPAC'!$J$7:$J$18</c:f>
              <c:numCache>
                <c:formatCode>0.00</c:formatCode>
                <c:ptCount val="12"/>
                <c:pt idx="0">
                  <c:v>775.16</c:v>
                </c:pt>
                <c:pt idx="1">
                  <c:v>804.63</c:v>
                </c:pt>
                <c:pt idx="2">
                  <c:v>884.61</c:v>
                </c:pt>
                <c:pt idx="3">
                  <c:v>808.5</c:v>
                </c:pt>
                <c:pt idx="4">
                  <c:v>778.68</c:v>
                </c:pt>
                <c:pt idx="5">
                  <c:v>863.43</c:v>
                </c:pt>
                <c:pt idx="6">
                  <c:v>858.38</c:v>
                </c:pt>
                <c:pt idx="7">
                  <c:v>844.19</c:v>
                </c:pt>
                <c:pt idx="8">
                  <c:v>858.16</c:v>
                </c:pt>
                <c:pt idx="9">
                  <c:v>849.3</c:v>
                </c:pt>
                <c:pt idx="10">
                  <c:v>851.1</c:v>
                </c:pt>
                <c:pt idx="11">
                  <c:v>869.94</c:v>
                </c:pt>
              </c:numCache>
            </c:numRef>
          </c:val>
          <c:smooth val="0"/>
          <c:extLst>
            <c:ext xmlns:c16="http://schemas.microsoft.com/office/drawing/2014/chart" uri="{C3380CC4-5D6E-409C-BE32-E72D297353CC}">
              <c16:uniqueId val="{00000000-1D96-4232-A400-AF3F22BFBB83}"/>
            </c:ext>
          </c:extLst>
        </c:ser>
        <c:ser>
          <c:idx val="1"/>
          <c:order val="1"/>
          <c:tx>
            <c:strRef>
              <c:f>'9. DISPAC'!$K$6</c:f>
              <c:strCache>
                <c:ptCount val="1"/>
                <c:pt idx="0">
                  <c:v>CUV_Op</c:v>
                </c:pt>
              </c:strCache>
            </c:strRef>
          </c:tx>
          <c:spPr>
            <a:ln w="28575" cap="rnd">
              <a:solidFill>
                <a:schemeClr val="accent2"/>
              </a:solidFill>
              <a:prstDash val="lgDash"/>
              <a:round/>
            </a:ln>
            <a:effectLst/>
          </c:spPr>
          <c:marker>
            <c:symbol val="none"/>
          </c:marker>
          <c:cat>
            <c:strRef>
              <c:f>'9. DISPAC'!$A$7:$A$18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'9. DISPAC'!$K$7:$K$18</c:f>
              <c:numCache>
                <c:formatCode>0.00</c:formatCode>
                <c:ptCount val="12"/>
                <c:pt idx="0">
                  <c:v>794.32</c:v>
                </c:pt>
                <c:pt idx="1">
                  <c:v>810.82</c:v>
                </c:pt>
                <c:pt idx="2">
                  <c:v>826.72</c:v>
                </c:pt>
                <c:pt idx="3">
                  <c:v>837.89</c:v>
                </c:pt>
                <c:pt idx="4">
                  <c:v>846.75</c:v>
                </c:pt>
                <c:pt idx="5">
                  <c:v>852.99</c:v>
                </c:pt>
                <c:pt idx="6">
                  <c:v>858.11</c:v>
                </c:pt>
                <c:pt idx="7">
                  <c:v>864.98</c:v>
                </c:pt>
                <c:pt idx="8">
                  <c:v>873.62</c:v>
                </c:pt>
                <c:pt idx="9">
                  <c:v>899.83</c:v>
                </c:pt>
                <c:pt idx="10">
                  <c:v>926.82</c:v>
                </c:pt>
                <c:pt idx="11">
                  <c:v>959.54</c:v>
                </c:pt>
              </c:numCache>
            </c:numRef>
          </c:val>
          <c:smooth val="0"/>
          <c:extLst>
            <c:ext xmlns:c16="http://schemas.microsoft.com/office/drawing/2014/chart" uri="{C3380CC4-5D6E-409C-BE32-E72D297353CC}">
              <c16:uniqueId val="{00000001-1D96-4232-A400-AF3F22BFBB83}"/>
            </c:ext>
          </c:extLst>
        </c:ser>
        <c:dLbls>
          <c:showLegendKey val="0"/>
          <c:showVal val="0"/>
          <c:showCatName val="0"/>
          <c:showSerName val="0"/>
          <c:showPercent val="0"/>
          <c:showBubbleSize val="0"/>
        </c:dLbls>
        <c:smooth val="0"/>
        <c:axId val="-1143194864"/>
        <c:axId val="-1143194320"/>
      </c:lineChart>
      <c:catAx>
        <c:axId val="-1143194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43194320"/>
        <c:crosses val="autoZero"/>
        <c:auto val="1"/>
        <c:lblAlgn val="ctr"/>
        <c:lblOffset val="100"/>
        <c:noMultiLvlLbl val="0"/>
      </c:catAx>
      <c:valAx>
        <c:axId val="-1143194320"/>
        <c:scaling>
          <c:orientation val="minMax"/>
          <c:min val="55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s-CO" sz="1800" b="1"/>
                  <a:t>$/kWh</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s-CO"/>
          </a:p>
        </c:txPr>
        <c:crossAx val="-114319486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1"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1"/>
          <c:order val="1"/>
          <c:tx>
            <c:strRef>
              <c:f>'10. EBSA'!$D$6</c:f>
              <c:strCache>
                <c:ptCount val="1"/>
                <c:pt idx="0">
                  <c:v>GM</c:v>
                </c:pt>
              </c:strCache>
            </c:strRef>
          </c:tx>
          <c:spPr>
            <a:solidFill>
              <a:srgbClr val="ED7D31"/>
            </a:solidFill>
            <a:ln w="25400">
              <a:noFill/>
            </a:ln>
          </c:spPr>
          <c:val>
            <c:numRef>
              <c:f>'10. EBSA'!$D$7:$D$18</c:f>
              <c:numCache>
                <c:formatCode>0.00</c:formatCode>
                <c:ptCount val="12"/>
                <c:pt idx="0">
                  <c:v>306.43090000000001</c:v>
                </c:pt>
                <c:pt idx="1">
                  <c:v>311.63529999999997</c:v>
                </c:pt>
                <c:pt idx="2">
                  <c:v>354.09710000000001</c:v>
                </c:pt>
                <c:pt idx="3">
                  <c:v>294.68369999999999</c:v>
                </c:pt>
                <c:pt idx="4">
                  <c:v>277.55040000000002</c:v>
                </c:pt>
                <c:pt idx="5">
                  <c:v>346.25560000000002</c:v>
                </c:pt>
                <c:pt idx="6">
                  <c:v>322.4015</c:v>
                </c:pt>
                <c:pt idx="7">
                  <c:v>331.49419999999998</c:v>
                </c:pt>
                <c:pt idx="8">
                  <c:v>347.96559999999999</c:v>
                </c:pt>
                <c:pt idx="9">
                  <c:v>378.38569999999999</c:v>
                </c:pt>
                <c:pt idx="10">
                  <c:v>377.92450000000002</c:v>
                </c:pt>
                <c:pt idx="11">
                  <c:v>373.1397</c:v>
                </c:pt>
              </c:numCache>
            </c:numRef>
          </c:val>
          <c:extLst>
            <c:ext xmlns:c16="http://schemas.microsoft.com/office/drawing/2014/chart" uri="{C3380CC4-5D6E-409C-BE32-E72D297353CC}">
              <c16:uniqueId val="{00000000-BE57-49B3-BA31-711E3112D332}"/>
            </c:ext>
          </c:extLst>
        </c:ser>
        <c:ser>
          <c:idx val="2"/>
          <c:order val="2"/>
          <c:tx>
            <c:strRef>
              <c:f>'10. EBSA'!$G$6</c:f>
              <c:strCache>
                <c:ptCount val="1"/>
                <c:pt idx="0">
                  <c:v>D</c:v>
                </c:pt>
              </c:strCache>
            </c:strRef>
          </c:tx>
          <c:spPr>
            <a:solidFill>
              <a:srgbClr val="A5A5A5"/>
            </a:solidFill>
            <a:ln w="25400">
              <a:noFill/>
            </a:ln>
          </c:spPr>
          <c:val>
            <c:numRef>
              <c:f>'10. EBSA'!$G$7:$G$18</c:f>
              <c:numCache>
                <c:formatCode>0.00</c:formatCode>
                <c:ptCount val="12"/>
                <c:pt idx="0">
                  <c:v>244.90430000000001</c:v>
                </c:pt>
                <c:pt idx="1">
                  <c:v>248.75579999999999</c:v>
                </c:pt>
                <c:pt idx="2">
                  <c:v>265.99419999999998</c:v>
                </c:pt>
                <c:pt idx="3">
                  <c:v>263.17770000000002</c:v>
                </c:pt>
                <c:pt idx="4">
                  <c:v>253.40090000000001</c:v>
                </c:pt>
                <c:pt idx="5">
                  <c:v>254.3305</c:v>
                </c:pt>
                <c:pt idx="6">
                  <c:v>258.28019999999998</c:v>
                </c:pt>
                <c:pt idx="7">
                  <c:v>252.14279999999999</c:v>
                </c:pt>
                <c:pt idx="8">
                  <c:v>250.00710000000001</c:v>
                </c:pt>
                <c:pt idx="9">
                  <c:v>263.0548</c:v>
                </c:pt>
                <c:pt idx="10">
                  <c:v>261.68180000000001</c:v>
                </c:pt>
                <c:pt idx="11">
                  <c:v>266.43009999999998</c:v>
                </c:pt>
              </c:numCache>
            </c:numRef>
          </c:val>
          <c:extLst>
            <c:ext xmlns:c16="http://schemas.microsoft.com/office/drawing/2014/chart" uri="{C3380CC4-5D6E-409C-BE32-E72D297353CC}">
              <c16:uniqueId val="{00000001-BE57-49B3-BA31-711E3112D332}"/>
            </c:ext>
          </c:extLst>
        </c:ser>
        <c:ser>
          <c:idx val="3"/>
          <c:order val="3"/>
          <c:tx>
            <c:strRef>
              <c:f>'10. EBSA'!$H$6</c:f>
              <c:strCache>
                <c:ptCount val="1"/>
                <c:pt idx="0">
                  <c:v>CV</c:v>
                </c:pt>
              </c:strCache>
            </c:strRef>
          </c:tx>
          <c:spPr>
            <a:solidFill>
              <a:srgbClr val="FFC000"/>
            </a:solidFill>
            <a:ln w="25400">
              <a:noFill/>
            </a:ln>
          </c:spPr>
          <c:val>
            <c:numRef>
              <c:f>'10. EBSA'!$H$7:$H$18</c:f>
              <c:numCache>
                <c:formatCode>0.00</c:formatCode>
                <c:ptCount val="12"/>
                <c:pt idx="0">
                  <c:v>109.4597</c:v>
                </c:pt>
                <c:pt idx="1">
                  <c:v>110.3416</c:v>
                </c:pt>
                <c:pt idx="2">
                  <c:v>109.85809999999999</c:v>
                </c:pt>
                <c:pt idx="3">
                  <c:v>114.9241</c:v>
                </c:pt>
                <c:pt idx="4">
                  <c:v>122.9628</c:v>
                </c:pt>
                <c:pt idx="5">
                  <c:v>112.5316</c:v>
                </c:pt>
                <c:pt idx="6">
                  <c:v>120.04640000000001</c:v>
                </c:pt>
                <c:pt idx="7">
                  <c:v>115.1216</c:v>
                </c:pt>
                <c:pt idx="8">
                  <c:v>115.9432</c:v>
                </c:pt>
                <c:pt idx="9">
                  <c:v>117.8359</c:v>
                </c:pt>
                <c:pt idx="10">
                  <c:v>118.5988</c:v>
                </c:pt>
                <c:pt idx="11">
                  <c:v>117.5896</c:v>
                </c:pt>
              </c:numCache>
            </c:numRef>
          </c:val>
          <c:extLst>
            <c:ext xmlns:c16="http://schemas.microsoft.com/office/drawing/2014/chart" uri="{C3380CC4-5D6E-409C-BE32-E72D297353CC}">
              <c16:uniqueId val="{00000002-BE57-49B3-BA31-711E3112D332}"/>
            </c:ext>
          </c:extLst>
        </c:ser>
        <c:ser>
          <c:idx val="4"/>
          <c:order val="4"/>
          <c:tx>
            <c:strRef>
              <c:f>'10. EBSA'!$F$6</c:f>
              <c:strCache>
                <c:ptCount val="1"/>
                <c:pt idx="0">
                  <c:v>PR</c:v>
                </c:pt>
              </c:strCache>
            </c:strRef>
          </c:tx>
          <c:spPr>
            <a:solidFill>
              <a:srgbClr val="5B9BD5"/>
            </a:solidFill>
            <a:ln w="25400">
              <a:noFill/>
            </a:ln>
          </c:spPr>
          <c:val>
            <c:numRef>
              <c:f>'10. EBSA'!$F$7:$F$18</c:f>
              <c:numCache>
                <c:formatCode>0.00</c:formatCode>
                <c:ptCount val="12"/>
                <c:pt idx="0">
                  <c:v>68.195300000000003</c:v>
                </c:pt>
                <c:pt idx="1">
                  <c:v>68.039299999999997</c:v>
                </c:pt>
                <c:pt idx="2">
                  <c:v>76.214100000000002</c:v>
                </c:pt>
                <c:pt idx="3">
                  <c:v>66.864599999999996</c:v>
                </c:pt>
                <c:pt idx="4">
                  <c:v>62.683799999999998</c:v>
                </c:pt>
                <c:pt idx="5">
                  <c:v>74.904700000000005</c:v>
                </c:pt>
                <c:pt idx="6">
                  <c:v>69.943700000000007</c:v>
                </c:pt>
                <c:pt idx="7">
                  <c:v>73.140600000000006</c:v>
                </c:pt>
                <c:pt idx="8">
                  <c:v>75.352999999999994</c:v>
                </c:pt>
                <c:pt idx="9">
                  <c:v>81.456299999999999</c:v>
                </c:pt>
                <c:pt idx="10">
                  <c:v>80.264099999999999</c:v>
                </c:pt>
                <c:pt idx="11">
                  <c:v>81.848399999999998</c:v>
                </c:pt>
              </c:numCache>
            </c:numRef>
          </c:val>
          <c:extLst>
            <c:ext xmlns:c16="http://schemas.microsoft.com/office/drawing/2014/chart" uri="{C3380CC4-5D6E-409C-BE32-E72D297353CC}">
              <c16:uniqueId val="{00000003-BE57-49B3-BA31-711E3112D332}"/>
            </c:ext>
          </c:extLst>
        </c:ser>
        <c:ser>
          <c:idx val="5"/>
          <c:order val="5"/>
          <c:tx>
            <c:strRef>
              <c:f>'10. EBSA'!$E$6</c:f>
              <c:strCache>
                <c:ptCount val="1"/>
                <c:pt idx="0">
                  <c:v>TM</c:v>
                </c:pt>
              </c:strCache>
            </c:strRef>
          </c:tx>
          <c:spPr>
            <a:solidFill>
              <a:srgbClr val="70AD47"/>
            </a:solidFill>
            <a:ln w="25400">
              <a:noFill/>
            </a:ln>
          </c:spPr>
          <c:val>
            <c:numRef>
              <c:f>'10. EBSA'!$E$7:$E$18</c:f>
              <c:numCache>
                <c:formatCode>0.00</c:formatCode>
                <c:ptCount val="12"/>
                <c:pt idx="0">
                  <c:v>51.973199999999999</c:v>
                </c:pt>
                <c:pt idx="1">
                  <c:v>48.708100000000002</c:v>
                </c:pt>
                <c:pt idx="2">
                  <c:v>52.366900000000001</c:v>
                </c:pt>
                <c:pt idx="3">
                  <c:v>53.521000000000001</c:v>
                </c:pt>
                <c:pt idx="4">
                  <c:v>48.531399999999998</c:v>
                </c:pt>
                <c:pt idx="5">
                  <c:v>50.7029</c:v>
                </c:pt>
                <c:pt idx="6">
                  <c:v>40.870199999999997</c:v>
                </c:pt>
                <c:pt idx="7">
                  <c:v>46.962400000000002</c:v>
                </c:pt>
                <c:pt idx="8">
                  <c:v>47.019500000000001</c:v>
                </c:pt>
                <c:pt idx="9">
                  <c:v>48.599899999999998</c:v>
                </c:pt>
                <c:pt idx="10">
                  <c:v>46.250999999999998</c:v>
                </c:pt>
                <c:pt idx="11">
                  <c:v>51.235199999999999</c:v>
                </c:pt>
              </c:numCache>
            </c:numRef>
          </c:val>
          <c:extLst>
            <c:ext xmlns:c16="http://schemas.microsoft.com/office/drawing/2014/chart" uri="{C3380CC4-5D6E-409C-BE32-E72D297353CC}">
              <c16:uniqueId val="{00000004-BE57-49B3-BA31-711E3112D332}"/>
            </c:ext>
          </c:extLst>
        </c:ser>
        <c:ser>
          <c:idx val="6"/>
          <c:order val="6"/>
          <c:tx>
            <c:strRef>
              <c:f>'10. EBSA'!$I$6</c:f>
              <c:strCache>
                <c:ptCount val="1"/>
                <c:pt idx="0">
                  <c:v>RM</c:v>
                </c:pt>
              </c:strCache>
            </c:strRef>
          </c:tx>
          <c:spPr>
            <a:solidFill>
              <a:schemeClr val="accent1">
                <a:lumMod val="40000"/>
                <a:lumOff val="60000"/>
              </a:schemeClr>
            </a:solidFill>
            <a:ln>
              <a:noFill/>
            </a:ln>
            <a:effectLst/>
          </c:spPr>
          <c:val>
            <c:numRef>
              <c:f>'10. EBSA'!$I$7:$I$18</c:f>
              <c:numCache>
                <c:formatCode>0.00</c:formatCode>
                <c:ptCount val="12"/>
                <c:pt idx="0">
                  <c:v>26.061900000000001</c:v>
                </c:pt>
                <c:pt idx="1">
                  <c:v>15.607200000000001</c:v>
                </c:pt>
                <c:pt idx="2">
                  <c:v>20.180800000000001</c:v>
                </c:pt>
                <c:pt idx="3">
                  <c:v>45.864400000000003</c:v>
                </c:pt>
                <c:pt idx="4">
                  <c:v>28.377800000000001</c:v>
                </c:pt>
                <c:pt idx="5">
                  <c:v>18.455300000000001</c:v>
                </c:pt>
                <c:pt idx="6">
                  <c:v>27.2852</c:v>
                </c:pt>
                <c:pt idx="7">
                  <c:v>9.3279999999999994</c:v>
                </c:pt>
                <c:pt idx="8">
                  <c:v>21.758700000000001</c:v>
                </c:pt>
                <c:pt idx="9">
                  <c:v>0.50209999999999999</c:v>
                </c:pt>
                <c:pt idx="10">
                  <c:v>2.0089999999999999</c:v>
                </c:pt>
                <c:pt idx="11">
                  <c:v>22.4711</c:v>
                </c:pt>
              </c:numCache>
            </c:numRef>
          </c:val>
          <c:extLst>
            <c:ext xmlns:c16="http://schemas.microsoft.com/office/drawing/2014/chart" uri="{C3380CC4-5D6E-409C-BE32-E72D297353CC}">
              <c16:uniqueId val="{00000005-BE57-49B3-BA31-711E3112D332}"/>
            </c:ext>
          </c:extLst>
        </c:ser>
        <c:dLbls>
          <c:showLegendKey val="0"/>
          <c:showVal val="0"/>
          <c:showCatName val="0"/>
          <c:showSerName val="0"/>
          <c:showPercent val="0"/>
          <c:showBubbleSize val="0"/>
        </c:dLbls>
        <c:axId val="-1143201936"/>
        <c:axId val="-1143201392"/>
      </c:areaChart>
      <c:lineChart>
        <c:grouping val="standard"/>
        <c:varyColors val="0"/>
        <c:ser>
          <c:idx val="0"/>
          <c:order val="0"/>
          <c:tx>
            <c:strRef>
              <c:f>'10. EBSA'!$J$6</c:f>
              <c:strCache>
                <c:ptCount val="1"/>
                <c:pt idx="0">
                  <c:v>CUV_119</c:v>
                </c:pt>
              </c:strCache>
            </c:strRef>
          </c:tx>
          <c:spPr>
            <a:ln w="38100" cap="rnd">
              <a:solidFill>
                <a:sysClr val="windowText" lastClr="000000"/>
              </a:solidFill>
              <a:round/>
            </a:ln>
            <a:effectLst/>
          </c:spPr>
          <c:marker>
            <c:symbol val="none"/>
          </c:marker>
          <c:cat>
            <c:strRef>
              <c:f>'10. EBSA'!$A$7:$A$18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'10. EBSA'!$J$7:$J$18</c:f>
              <c:numCache>
                <c:formatCode>0.00</c:formatCode>
                <c:ptCount val="12"/>
                <c:pt idx="0">
                  <c:v>807.02530000000002</c:v>
                </c:pt>
                <c:pt idx="1">
                  <c:v>803.08730000000003</c:v>
                </c:pt>
                <c:pt idx="2">
                  <c:v>878.71119999999996</c:v>
                </c:pt>
                <c:pt idx="3">
                  <c:v>839.04</c:v>
                </c:pt>
                <c:pt idx="4">
                  <c:v>793.50710000000004</c:v>
                </c:pt>
                <c:pt idx="5">
                  <c:v>857.18060000000003</c:v>
                </c:pt>
                <c:pt idx="6">
                  <c:v>838.82719999999995</c:v>
                </c:pt>
                <c:pt idx="7">
                  <c:v>828.18960000000004</c:v>
                </c:pt>
                <c:pt idx="8">
                  <c:v>858.0471</c:v>
                </c:pt>
                <c:pt idx="9">
                  <c:v>889.8347</c:v>
                </c:pt>
                <c:pt idx="10">
                  <c:v>886.72109999999998</c:v>
                </c:pt>
                <c:pt idx="11">
                  <c:v>912.71410000000003</c:v>
                </c:pt>
              </c:numCache>
            </c:numRef>
          </c:val>
          <c:smooth val="0"/>
          <c:extLst>
            <c:ext xmlns:c16="http://schemas.microsoft.com/office/drawing/2014/chart" uri="{C3380CC4-5D6E-409C-BE32-E72D297353CC}">
              <c16:uniqueId val="{00000006-BE57-49B3-BA31-711E3112D332}"/>
            </c:ext>
          </c:extLst>
        </c:ser>
        <c:dLbls>
          <c:showLegendKey val="0"/>
          <c:showVal val="0"/>
          <c:showCatName val="0"/>
          <c:showSerName val="0"/>
          <c:showPercent val="0"/>
          <c:showBubbleSize val="0"/>
        </c:dLbls>
        <c:marker val="1"/>
        <c:smooth val="0"/>
        <c:axId val="-1143201936"/>
        <c:axId val="-1143201392"/>
      </c:lineChart>
      <c:catAx>
        <c:axId val="-114320193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400" b="1" i="0" u="none" strike="noStrike" baseline="0">
                <a:solidFill>
                  <a:srgbClr val="333333"/>
                </a:solidFill>
                <a:latin typeface="Calibri"/>
                <a:ea typeface="Calibri"/>
                <a:cs typeface="Calibri"/>
              </a:defRPr>
            </a:pPr>
            <a:endParaRPr lang="es-CO"/>
          </a:p>
        </c:txPr>
        <c:crossAx val="-1143201392"/>
        <c:crosses val="autoZero"/>
        <c:auto val="1"/>
        <c:lblAlgn val="ctr"/>
        <c:lblOffset val="100"/>
        <c:noMultiLvlLbl val="0"/>
      </c:catAx>
      <c:valAx>
        <c:axId val="-1143201392"/>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143201936"/>
        <c:crosses val="autoZero"/>
        <c:crossBetween val="between"/>
      </c:valAx>
      <c:spPr>
        <a:noFill/>
        <a:ln w="25400">
          <a:noFill/>
        </a:ln>
      </c:spPr>
    </c:plotArea>
    <c:legend>
      <c:legendPos val="b"/>
      <c:overlay val="0"/>
      <c:spPr>
        <a:noFill/>
        <a:ln w="25400">
          <a:noFill/>
        </a:ln>
      </c:spPr>
      <c:txPr>
        <a:bodyPr/>
        <a:lstStyle/>
        <a:p>
          <a:pPr>
            <a:defRPr sz="1655"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4803149606299213" l="0.23622047244094491" r="0.23622047244094491" t="0.74803149606299213" header="0.31496062992125984" footer="0.31496062992125984"/>
    <c:pageSetup orientation="portrait"/>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tx>
            <c:strRef>
              <c:f>'10. EBSA'!$N$7</c:f>
              <c:strCache>
                <c:ptCount val="1"/>
                <c:pt idx="0">
                  <c:v>Ene-23</c:v>
                </c:pt>
              </c:strCache>
            </c:strRef>
          </c:tx>
          <c:spPr>
            <a:solidFill>
              <a:schemeClr val="accent6">
                <a:tint val="41000"/>
              </a:schemeClr>
            </a:solidFill>
            <a:ln>
              <a:noFill/>
            </a:ln>
            <a:effectLst/>
          </c:spPr>
          <c:invertIfNegative val="0"/>
          <c:cat>
            <c:strRef>
              <c:f>'10. EBSA'!$Q$6:$U$6</c:f>
              <c:strCache>
                <c:ptCount val="5"/>
                <c:pt idx="0">
                  <c:v>ESTRATO 1</c:v>
                </c:pt>
                <c:pt idx="1">
                  <c:v>ESTRATO 2</c:v>
                </c:pt>
                <c:pt idx="2">
                  <c:v>ESTRATO 3</c:v>
                </c:pt>
                <c:pt idx="3">
                  <c:v>ESTRATO 4</c:v>
                </c:pt>
                <c:pt idx="4">
                  <c:v>ESTRATO 5 y 6, Ind y Com</c:v>
                </c:pt>
              </c:strCache>
            </c:strRef>
          </c:cat>
          <c:val>
            <c:numRef>
              <c:f>'10. EBSA'!$Q$7:$U$7</c:f>
              <c:numCache>
                <c:formatCode>0.00</c:formatCode>
                <c:ptCount val="5"/>
                <c:pt idx="0">
                  <c:v>311.53460000000001</c:v>
                </c:pt>
                <c:pt idx="1">
                  <c:v>389.41829999999999</c:v>
                </c:pt>
                <c:pt idx="2">
                  <c:v>662.01099999999997</c:v>
                </c:pt>
                <c:pt idx="3">
                  <c:v>778.8365</c:v>
                </c:pt>
                <c:pt idx="4">
                  <c:v>934.60379999999998</c:v>
                </c:pt>
              </c:numCache>
            </c:numRef>
          </c:val>
          <c:extLst>
            <c:ext xmlns:c16="http://schemas.microsoft.com/office/drawing/2014/chart" uri="{C3380CC4-5D6E-409C-BE32-E72D297353CC}">
              <c16:uniqueId val="{00000000-9799-47CC-99ED-5B3DD515809E}"/>
            </c:ext>
          </c:extLst>
        </c:ser>
        <c:ser>
          <c:idx val="1"/>
          <c:order val="1"/>
          <c:tx>
            <c:strRef>
              <c:f>'10. EBSA'!$N$8</c:f>
              <c:strCache>
                <c:ptCount val="1"/>
                <c:pt idx="0">
                  <c:v>Feb-23</c:v>
                </c:pt>
              </c:strCache>
            </c:strRef>
          </c:tx>
          <c:spPr>
            <a:solidFill>
              <a:schemeClr val="accent6">
                <a:tint val="52000"/>
              </a:schemeClr>
            </a:solidFill>
            <a:ln>
              <a:noFill/>
            </a:ln>
            <a:effectLst/>
          </c:spPr>
          <c:invertIfNegative val="0"/>
          <c:cat>
            <c:strRef>
              <c:f>'10. EBSA'!$Q$6:$U$6</c:f>
              <c:strCache>
                <c:ptCount val="5"/>
                <c:pt idx="0">
                  <c:v>ESTRATO 1</c:v>
                </c:pt>
                <c:pt idx="1">
                  <c:v>ESTRATO 2</c:v>
                </c:pt>
                <c:pt idx="2">
                  <c:v>ESTRATO 3</c:v>
                </c:pt>
                <c:pt idx="3">
                  <c:v>ESTRATO 4</c:v>
                </c:pt>
                <c:pt idx="4">
                  <c:v>ESTRATO 5 y 6, Ind y Com</c:v>
                </c:pt>
              </c:strCache>
            </c:strRef>
          </c:cat>
          <c:val>
            <c:numRef>
              <c:f>'10. EBSA'!$Q$8:$U$8</c:f>
              <c:numCache>
                <c:formatCode>0.00</c:formatCode>
                <c:ptCount val="5"/>
                <c:pt idx="0">
                  <c:v>318.0145</c:v>
                </c:pt>
                <c:pt idx="1">
                  <c:v>397.51819999999998</c:v>
                </c:pt>
                <c:pt idx="2">
                  <c:v>675.78089999999997</c:v>
                </c:pt>
                <c:pt idx="3">
                  <c:v>795.03629999999998</c:v>
                </c:pt>
                <c:pt idx="4">
                  <c:v>954.04359999999997</c:v>
                </c:pt>
              </c:numCache>
            </c:numRef>
          </c:val>
          <c:extLst>
            <c:ext xmlns:c16="http://schemas.microsoft.com/office/drawing/2014/chart" uri="{C3380CC4-5D6E-409C-BE32-E72D297353CC}">
              <c16:uniqueId val="{00000001-9799-47CC-99ED-5B3DD515809E}"/>
            </c:ext>
          </c:extLst>
        </c:ser>
        <c:ser>
          <c:idx val="2"/>
          <c:order val="2"/>
          <c:tx>
            <c:strRef>
              <c:f>'10. EBSA'!$N$9</c:f>
              <c:strCache>
                <c:ptCount val="1"/>
                <c:pt idx="0">
                  <c:v>Mar-23</c:v>
                </c:pt>
              </c:strCache>
            </c:strRef>
          </c:tx>
          <c:spPr>
            <a:solidFill>
              <a:schemeClr val="accent6">
                <a:tint val="63000"/>
              </a:schemeClr>
            </a:solidFill>
            <a:ln>
              <a:noFill/>
            </a:ln>
            <a:effectLst/>
          </c:spPr>
          <c:invertIfNegative val="0"/>
          <c:cat>
            <c:strRef>
              <c:f>'10. EBSA'!$Q$6:$U$6</c:f>
              <c:strCache>
                <c:ptCount val="5"/>
                <c:pt idx="0">
                  <c:v>ESTRATO 1</c:v>
                </c:pt>
                <c:pt idx="1">
                  <c:v>ESTRATO 2</c:v>
                </c:pt>
                <c:pt idx="2">
                  <c:v>ESTRATO 3</c:v>
                </c:pt>
                <c:pt idx="3">
                  <c:v>ESTRATO 4</c:v>
                </c:pt>
                <c:pt idx="4">
                  <c:v>ESTRATO 5 y 6, Ind y Com</c:v>
                </c:pt>
              </c:strCache>
            </c:strRef>
          </c:cat>
          <c:val>
            <c:numRef>
              <c:f>'10. EBSA'!$Q$9:$U$9</c:f>
              <c:numCache>
                <c:formatCode>0.00</c:formatCode>
                <c:ptCount val="5"/>
                <c:pt idx="0">
                  <c:v>324.24759999999998</c:v>
                </c:pt>
                <c:pt idx="1">
                  <c:v>405.30950000000001</c:v>
                </c:pt>
                <c:pt idx="2">
                  <c:v>689.02620000000002</c:v>
                </c:pt>
                <c:pt idx="3">
                  <c:v>810.61900000000003</c:v>
                </c:pt>
                <c:pt idx="4">
                  <c:v>972.74279999999999</c:v>
                </c:pt>
              </c:numCache>
            </c:numRef>
          </c:val>
          <c:extLst>
            <c:ext xmlns:c16="http://schemas.microsoft.com/office/drawing/2014/chart" uri="{C3380CC4-5D6E-409C-BE32-E72D297353CC}">
              <c16:uniqueId val="{00000002-9799-47CC-99ED-5B3DD515809E}"/>
            </c:ext>
          </c:extLst>
        </c:ser>
        <c:ser>
          <c:idx val="3"/>
          <c:order val="3"/>
          <c:tx>
            <c:strRef>
              <c:f>'10. EBSA'!$N$10</c:f>
              <c:strCache>
                <c:ptCount val="1"/>
                <c:pt idx="0">
                  <c:v>Abr-23</c:v>
                </c:pt>
              </c:strCache>
            </c:strRef>
          </c:tx>
          <c:spPr>
            <a:solidFill>
              <a:schemeClr val="accent6">
                <a:tint val="74000"/>
              </a:schemeClr>
            </a:solidFill>
            <a:ln>
              <a:noFill/>
            </a:ln>
            <a:effectLst/>
          </c:spPr>
          <c:invertIfNegative val="0"/>
          <c:cat>
            <c:strRef>
              <c:f>'10. EBSA'!$Q$6:$U$6</c:f>
              <c:strCache>
                <c:ptCount val="5"/>
                <c:pt idx="0">
                  <c:v>ESTRATO 1</c:v>
                </c:pt>
                <c:pt idx="1">
                  <c:v>ESTRATO 2</c:v>
                </c:pt>
                <c:pt idx="2">
                  <c:v>ESTRATO 3</c:v>
                </c:pt>
                <c:pt idx="3">
                  <c:v>ESTRATO 4</c:v>
                </c:pt>
                <c:pt idx="4">
                  <c:v>ESTRATO 5 y 6, Ind y Com</c:v>
                </c:pt>
              </c:strCache>
            </c:strRef>
          </c:cat>
          <c:val>
            <c:numRef>
              <c:f>'10. EBSA'!$Q$10:$U$10</c:f>
              <c:numCache>
                <c:formatCode>0.00</c:formatCode>
                <c:ptCount val="5"/>
                <c:pt idx="0">
                  <c:v>328.625</c:v>
                </c:pt>
                <c:pt idx="1">
                  <c:v>410.78120000000001</c:v>
                </c:pt>
                <c:pt idx="2">
                  <c:v>698.32799999999997</c:v>
                </c:pt>
                <c:pt idx="3">
                  <c:v>821.56240000000003</c:v>
                </c:pt>
                <c:pt idx="4">
                  <c:v>985.87490000000003</c:v>
                </c:pt>
              </c:numCache>
            </c:numRef>
          </c:val>
          <c:extLst>
            <c:ext xmlns:c16="http://schemas.microsoft.com/office/drawing/2014/chart" uri="{C3380CC4-5D6E-409C-BE32-E72D297353CC}">
              <c16:uniqueId val="{00000003-9799-47CC-99ED-5B3DD515809E}"/>
            </c:ext>
          </c:extLst>
        </c:ser>
        <c:ser>
          <c:idx val="4"/>
          <c:order val="4"/>
          <c:tx>
            <c:strRef>
              <c:f>'10. EBSA'!$N$11</c:f>
              <c:strCache>
                <c:ptCount val="1"/>
                <c:pt idx="0">
                  <c:v>May-23</c:v>
                </c:pt>
              </c:strCache>
            </c:strRef>
          </c:tx>
          <c:spPr>
            <a:solidFill>
              <a:schemeClr val="accent6">
                <a:tint val="84000"/>
              </a:schemeClr>
            </a:solidFill>
            <a:ln>
              <a:noFill/>
            </a:ln>
            <a:effectLst/>
          </c:spPr>
          <c:invertIfNegative val="0"/>
          <c:cat>
            <c:strRef>
              <c:f>'10. EBSA'!$Q$6:$U$6</c:f>
              <c:strCache>
                <c:ptCount val="5"/>
                <c:pt idx="0">
                  <c:v>ESTRATO 1</c:v>
                </c:pt>
                <c:pt idx="1">
                  <c:v>ESTRATO 2</c:v>
                </c:pt>
                <c:pt idx="2">
                  <c:v>ESTRATO 3</c:v>
                </c:pt>
                <c:pt idx="3">
                  <c:v>ESTRATO 4</c:v>
                </c:pt>
                <c:pt idx="4">
                  <c:v>ESTRATO 5 y 6, Ind y Com</c:v>
                </c:pt>
              </c:strCache>
            </c:strRef>
          </c:cat>
          <c:val>
            <c:numRef>
              <c:f>'10. EBSA'!$Q$11:$U$11</c:f>
              <c:numCache>
                <c:formatCode>0.00</c:formatCode>
                <c:ptCount val="5"/>
                <c:pt idx="0">
                  <c:v>332.17410000000001</c:v>
                </c:pt>
                <c:pt idx="1">
                  <c:v>415.21769999999998</c:v>
                </c:pt>
                <c:pt idx="2">
                  <c:v>705.87</c:v>
                </c:pt>
                <c:pt idx="3">
                  <c:v>830.43529999999998</c:v>
                </c:pt>
                <c:pt idx="4">
                  <c:v>996.52239999999995</c:v>
                </c:pt>
              </c:numCache>
            </c:numRef>
          </c:val>
          <c:extLst>
            <c:ext xmlns:c16="http://schemas.microsoft.com/office/drawing/2014/chart" uri="{C3380CC4-5D6E-409C-BE32-E72D297353CC}">
              <c16:uniqueId val="{00000004-9799-47CC-99ED-5B3DD515809E}"/>
            </c:ext>
          </c:extLst>
        </c:ser>
        <c:ser>
          <c:idx val="5"/>
          <c:order val="5"/>
          <c:tx>
            <c:strRef>
              <c:f>'10. EBSA'!$N$12</c:f>
              <c:strCache>
                <c:ptCount val="1"/>
                <c:pt idx="0">
                  <c:v>Jun-23</c:v>
                </c:pt>
              </c:strCache>
            </c:strRef>
          </c:tx>
          <c:spPr>
            <a:solidFill>
              <a:schemeClr val="accent6">
                <a:tint val="95000"/>
              </a:schemeClr>
            </a:solidFill>
            <a:ln>
              <a:noFill/>
            </a:ln>
            <a:effectLst/>
          </c:spPr>
          <c:invertIfNegative val="0"/>
          <c:cat>
            <c:strRef>
              <c:f>'10. EBSA'!$Q$6:$U$6</c:f>
              <c:strCache>
                <c:ptCount val="5"/>
                <c:pt idx="0">
                  <c:v>ESTRATO 1</c:v>
                </c:pt>
                <c:pt idx="1">
                  <c:v>ESTRATO 2</c:v>
                </c:pt>
                <c:pt idx="2">
                  <c:v>ESTRATO 3</c:v>
                </c:pt>
                <c:pt idx="3">
                  <c:v>ESTRATO 4</c:v>
                </c:pt>
                <c:pt idx="4">
                  <c:v>ESTRATO 5 y 6, Ind y Com</c:v>
                </c:pt>
              </c:strCache>
            </c:strRef>
          </c:cat>
          <c:val>
            <c:numRef>
              <c:f>'10. EBSA'!$Q$12:$U$12</c:f>
              <c:numCache>
                <c:formatCode>0.00</c:formatCode>
                <c:ptCount val="5"/>
                <c:pt idx="0">
                  <c:v>334.59895999999998</c:v>
                </c:pt>
                <c:pt idx="1">
                  <c:v>418.24869999999999</c:v>
                </c:pt>
                <c:pt idx="2">
                  <c:v>711.02278999999999</c:v>
                </c:pt>
                <c:pt idx="3">
                  <c:v>836.49739999999997</c:v>
                </c:pt>
                <c:pt idx="4">
                  <c:v>1003.7969000000001</c:v>
                </c:pt>
              </c:numCache>
            </c:numRef>
          </c:val>
          <c:extLst>
            <c:ext xmlns:c16="http://schemas.microsoft.com/office/drawing/2014/chart" uri="{C3380CC4-5D6E-409C-BE32-E72D297353CC}">
              <c16:uniqueId val="{00000005-9799-47CC-99ED-5B3DD515809E}"/>
            </c:ext>
          </c:extLst>
        </c:ser>
        <c:ser>
          <c:idx val="6"/>
          <c:order val="6"/>
          <c:tx>
            <c:strRef>
              <c:f>'10. EBSA'!$N$13</c:f>
              <c:strCache>
                <c:ptCount val="1"/>
                <c:pt idx="0">
                  <c:v>Jul-23</c:v>
                </c:pt>
              </c:strCache>
            </c:strRef>
          </c:tx>
          <c:spPr>
            <a:solidFill>
              <a:schemeClr val="accent6">
                <a:shade val="94000"/>
              </a:schemeClr>
            </a:solidFill>
            <a:ln>
              <a:noFill/>
            </a:ln>
            <a:effectLst/>
          </c:spPr>
          <c:invertIfNegative val="0"/>
          <c:cat>
            <c:strRef>
              <c:f>'10. EBSA'!$Q$6:$U$6</c:f>
              <c:strCache>
                <c:ptCount val="5"/>
                <c:pt idx="0">
                  <c:v>ESTRATO 1</c:v>
                </c:pt>
                <c:pt idx="1">
                  <c:v>ESTRATO 2</c:v>
                </c:pt>
                <c:pt idx="2">
                  <c:v>ESTRATO 3</c:v>
                </c:pt>
                <c:pt idx="3">
                  <c:v>ESTRATO 4</c:v>
                </c:pt>
                <c:pt idx="4">
                  <c:v>ESTRATO 5 y 6, Ind y Com</c:v>
                </c:pt>
              </c:strCache>
            </c:strRef>
          </c:cat>
          <c:val>
            <c:numRef>
              <c:f>'10. EBSA'!$Q$13:$U$13</c:f>
              <c:numCache>
                <c:formatCode>0.00</c:formatCode>
                <c:ptCount val="5"/>
                <c:pt idx="0">
                  <c:v>336.60656</c:v>
                </c:pt>
                <c:pt idx="1">
                  <c:v>420.75819999999999</c:v>
                </c:pt>
                <c:pt idx="2">
                  <c:v>715.28894000000003</c:v>
                </c:pt>
                <c:pt idx="3">
                  <c:v>841.51639999999998</c:v>
                </c:pt>
                <c:pt idx="4">
                  <c:v>1009.8197</c:v>
                </c:pt>
              </c:numCache>
            </c:numRef>
          </c:val>
          <c:extLst>
            <c:ext xmlns:c16="http://schemas.microsoft.com/office/drawing/2014/chart" uri="{C3380CC4-5D6E-409C-BE32-E72D297353CC}">
              <c16:uniqueId val="{00000006-9799-47CC-99ED-5B3DD515809E}"/>
            </c:ext>
          </c:extLst>
        </c:ser>
        <c:ser>
          <c:idx val="7"/>
          <c:order val="7"/>
          <c:tx>
            <c:strRef>
              <c:f>'10. EBSA'!$N$14</c:f>
              <c:strCache>
                <c:ptCount val="1"/>
                <c:pt idx="0">
                  <c:v>Agos-23</c:v>
                </c:pt>
              </c:strCache>
            </c:strRef>
          </c:tx>
          <c:spPr>
            <a:solidFill>
              <a:schemeClr val="accent6">
                <a:shade val="83000"/>
              </a:schemeClr>
            </a:solidFill>
            <a:ln>
              <a:noFill/>
            </a:ln>
            <a:effectLst/>
          </c:spPr>
          <c:invertIfNegative val="0"/>
          <c:cat>
            <c:strRef>
              <c:f>'10. EBSA'!$Q$6:$U$6</c:f>
              <c:strCache>
                <c:ptCount val="5"/>
                <c:pt idx="0">
                  <c:v>ESTRATO 1</c:v>
                </c:pt>
                <c:pt idx="1">
                  <c:v>ESTRATO 2</c:v>
                </c:pt>
                <c:pt idx="2">
                  <c:v>ESTRATO 3</c:v>
                </c:pt>
                <c:pt idx="3">
                  <c:v>ESTRATO 4</c:v>
                </c:pt>
                <c:pt idx="4">
                  <c:v>ESTRATO 5 y 6, Ind y Com</c:v>
                </c:pt>
              </c:strCache>
            </c:strRef>
          </c:cat>
          <c:val>
            <c:numRef>
              <c:f>'10. EBSA'!$Q$14:$U$14</c:f>
              <c:numCache>
                <c:formatCode>0.00</c:formatCode>
                <c:ptCount val="5"/>
                <c:pt idx="0">
                  <c:v>339.29939999999999</c:v>
                </c:pt>
                <c:pt idx="1">
                  <c:v>424.12430000000001</c:v>
                </c:pt>
                <c:pt idx="2">
                  <c:v>721.01120000000003</c:v>
                </c:pt>
                <c:pt idx="3">
                  <c:v>848.24850000000004</c:v>
                </c:pt>
                <c:pt idx="4">
                  <c:v>1017.8982</c:v>
                </c:pt>
              </c:numCache>
            </c:numRef>
          </c:val>
          <c:extLst>
            <c:ext xmlns:c16="http://schemas.microsoft.com/office/drawing/2014/chart" uri="{C3380CC4-5D6E-409C-BE32-E72D297353CC}">
              <c16:uniqueId val="{00000007-9799-47CC-99ED-5B3DD515809E}"/>
            </c:ext>
          </c:extLst>
        </c:ser>
        <c:ser>
          <c:idx val="8"/>
          <c:order val="8"/>
          <c:tx>
            <c:strRef>
              <c:f>'10. EBSA'!$N$15</c:f>
              <c:strCache>
                <c:ptCount val="1"/>
                <c:pt idx="0">
                  <c:v>Sep-23</c:v>
                </c:pt>
              </c:strCache>
            </c:strRef>
          </c:tx>
          <c:spPr>
            <a:solidFill>
              <a:schemeClr val="accent6">
                <a:shade val="73000"/>
              </a:schemeClr>
            </a:solidFill>
            <a:ln>
              <a:noFill/>
            </a:ln>
            <a:effectLst/>
          </c:spPr>
          <c:invertIfNegative val="0"/>
          <c:cat>
            <c:strRef>
              <c:f>'10. EBSA'!$Q$6:$U$6</c:f>
              <c:strCache>
                <c:ptCount val="5"/>
                <c:pt idx="0">
                  <c:v>ESTRATO 1</c:v>
                </c:pt>
                <c:pt idx="1">
                  <c:v>ESTRATO 2</c:v>
                </c:pt>
                <c:pt idx="2">
                  <c:v>ESTRATO 3</c:v>
                </c:pt>
                <c:pt idx="3">
                  <c:v>ESTRATO 4</c:v>
                </c:pt>
                <c:pt idx="4">
                  <c:v>ESTRATO 5 y 6, Ind y Com</c:v>
                </c:pt>
              </c:strCache>
            </c:strRef>
          </c:cat>
          <c:val>
            <c:numRef>
              <c:f>'10. EBSA'!$Q$15:$U$15</c:f>
              <c:numCache>
                <c:formatCode>0.00</c:formatCode>
                <c:ptCount val="5"/>
                <c:pt idx="0">
                  <c:v>342.69240000000002</c:v>
                </c:pt>
                <c:pt idx="1">
                  <c:v>428.3655</c:v>
                </c:pt>
                <c:pt idx="2">
                  <c:v>728.22135000000003</c:v>
                </c:pt>
                <c:pt idx="3">
                  <c:v>856.73099999999999</c:v>
                </c:pt>
                <c:pt idx="4">
                  <c:v>1028.0771999999999</c:v>
                </c:pt>
              </c:numCache>
            </c:numRef>
          </c:val>
          <c:extLst>
            <c:ext xmlns:c16="http://schemas.microsoft.com/office/drawing/2014/chart" uri="{C3380CC4-5D6E-409C-BE32-E72D297353CC}">
              <c16:uniqueId val="{00000008-9799-47CC-99ED-5B3DD515809E}"/>
            </c:ext>
          </c:extLst>
        </c:ser>
        <c:ser>
          <c:idx val="9"/>
          <c:order val="9"/>
          <c:tx>
            <c:strRef>
              <c:f>'10. EBSA'!$N$16</c:f>
              <c:strCache>
                <c:ptCount val="1"/>
                <c:pt idx="0">
                  <c:v>Oct-23</c:v>
                </c:pt>
              </c:strCache>
            </c:strRef>
          </c:tx>
          <c:spPr>
            <a:solidFill>
              <a:schemeClr val="accent6">
                <a:shade val="62000"/>
              </a:schemeClr>
            </a:solidFill>
            <a:ln>
              <a:noFill/>
            </a:ln>
            <a:effectLst/>
          </c:spPr>
          <c:invertIfNegative val="0"/>
          <c:cat>
            <c:strRef>
              <c:f>'10. EBSA'!$Q$6:$U$6</c:f>
              <c:strCache>
                <c:ptCount val="5"/>
                <c:pt idx="0">
                  <c:v>ESTRATO 1</c:v>
                </c:pt>
                <c:pt idx="1">
                  <c:v>ESTRATO 2</c:v>
                </c:pt>
                <c:pt idx="2">
                  <c:v>ESTRATO 3</c:v>
                </c:pt>
                <c:pt idx="3">
                  <c:v>ESTRATO 4</c:v>
                </c:pt>
                <c:pt idx="4">
                  <c:v>ESTRATO 5 y 6, Ind y Com</c:v>
                </c:pt>
              </c:strCache>
            </c:strRef>
          </c:cat>
          <c:val>
            <c:numRef>
              <c:f>'10. EBSA'!$Q$16:$U$16</c:f>
              <c:numCache>
                <c:formatCode>0.00</c:formatCode>
                <c:ptCount val="5"/>
                <c:pt idx="0">
                  <c:v>349.54629999999997</c:v>
                </c:pt>
                <c:pt idx="1">
                  <c:v>436.93290000000002</c:v>
                </c:pt>
                <c:pt idx="2">
                  <c:v>742.78579999999999</c:v>
                </c:pt>
                <c:pt idx="3">
                  <c:v>873.86569999999995</c:v>
                </c:pt>
                <c:pt idx="4">
                  <c:v>1048.6387999999999</c:v>
                </c:pt>
              </c:numCache>
            </c:numRef>
          </c:val>
          <c:extLst>
            <c:ext xmlns:c16="http://schemas.microsoft.com/office/drawing/2014/chart" uri="{C3380CC4-5D6E-409C-BE32-E72D297353CC}">
              <c16:uniqueId val="{00000009-9799-47CC-99ED-5B3DD515809E}"/>
            </c:ext>
          </c:extLst>
        </c:ser>
        <c:ser>
          <c:idx val="10"/>
          <c:order val="10"/>
          <c:tx>
            <c:strRef>
              <c:f>'10. EBSA'!$N$17</c:f>
              <c:strCache>
                <c:ptCount val="1"/>
                <c:pt idx="0">
                  <c:v>Nov-23</c:v>
                </c:pt>
              </c:strCache>
            </c:strRef>
          </c:tx>
          <c:spPr>
            <a:solidFill>
              <a:schemeClr val="accent6">
                <a:shade val="51000"/>
              </a:schemeClr>
            </a:solidFill>
            <a:ln>
              <a:noFill/>
            </a:ln>
            <a:effectLst/>
          </c:spPr>
          <c:invertIfNegative val="0"/>
          <c:cat>
            <c:strRef>
              <c:f>'10. EBSA'!$Q$6:$U$6</c:f>
              <c:strCache>
                <c:ptCount val="5"/>
                <c:pt idx="0">
                  <c:v>ESTRATO 1</c:v>
                </c:pt>
                <c:pt idx="1">
                  <c:v>ESTRATO 2</c:v>
                </c:pt>
                <c:pt idx="2">
                  <c:v>ESTRATO 3</c:v>
                </c:pt>
                <c:pt idx="3">
                  <c:v>ESTRATO 4</c:v>
                </c:pt>
                <c:pt idx="4">
                  <c:v>ESTRATO 5 y 6, Ind y Com</c:v>
                </c:pt>
              </c:strCache>
            </c:strRef>
          </c:cat>
          <c:val>
            <c:numRef>
              <c:f>'10. EBSA'!$Q$17:$U$17</c:f>
              <c:numCache>
                <c:formatCode>0.00</c:formatCode>
                <c:ptCount val="5"/>
                <c:pt idx="0">
                  <c:v>356.53719999999998</c:v>
                </c:pt>
                <c:pt idx="1">
                  <c:v>445.67149999999998</c:v>
                </c:pt>
                <c:pt idx="2">
                  <c:v>757.64160000000004</c:v>
                </c:pt>
                <c:pt idx="3">
                  <c:v>891.34299999999996</c:v>
                </c:pt>
                <c:pt idx="4">
                  <c:v>1069.6116</c:v>
                </c:pt>
              </c:numCache>
            </c:numRef>
          </c:val>
          <c:extLst>
            <c:ext xmlns:c16="http://schemas.microsoft.com/office/drawing/2014/chart" uri="{C3380CC4-5D6E-409C-BE32-E72D297353CC}">
              <c16:uniqueId val="{0000000A-9799-47CC-99ED-5B3DD515809E}"/>
            </c:ext>
          </c:extLst>
        </c:ser>
        <c:ser>
          <c:idx val="11"/>
          <c:order val="11"/>
          <c:tx>
            <c:strRef>
              <c:f>'10. EBSA'!$N$18</c:f>
              <c:strCache>
                <c:ptCount val="1"/>
                <c:pt idx="0">
                  <c:v>Dic-23</c:v>
                </c:pt>
              </c:strCache>
            </c:strRef>
          </c:tx>
          <c:spPr>
            <a:solidFill>
              <a:schemeClr val="accent6">
                <a:shade val="40000"/>
              </a:schemeClr>
            </a:solidFill>
            <a:ln>
              <a:noFill/>
            </a:ln>
            <a:effectLst/>
          </c:spPr>
          <c:invertIfNegative val="0"/>
          <c:cat>
            <c:strRef>
              <c:f>'10. EBSA'!$Q$6:$U$6</c:f>
              <c:strCache>
                <c:ptCount val="5"/>
                <c:pt idx="0">
                  <c:v>ESTRATO 1</c:v>
                </c:pt>
                <c:pt idx="1">
                  <c:v>ESTRATO 2</c:v>
                </c:pt>
                <c:pt idx="2">
                  <c:v>ESTRATO 3</c:v>
                </c:pt>
                <c:pt idx="3">
                  <c:v>ESTRATO 4</c:v>
                </c:pt>
                <c:pt idx="4">
                  <c:v>ESTRATO 5 y 6, Ind y Com</c:v>
                </c:pt>
              </c:strCache>
            </c:strRef>
          </c:cat>
          <c:val>
            <c:numRef>
              <c:f>'10. EBSA'!$Q$18:$U$18</c:f>
              <c:numCache>
                <c:formatCode>0.00</c:formatCode>
                <c:ptCount val="5"/>
                <c:pt idx="0">
                  <c:v>358.6764</c:v>
                </c:pt>
                <c:pt idx="1">
                  <c:v>448.34550000000002</c:v>
                </c:pt>
                <c:pt idx="2">
                  <c:v>762.18740000000003</c:v>
                </c:pt>
                <c:pt idx="3">
                  <c:v>896.69100000000003</c:v>
                </c:pt>
                <c:pt idx="4">
                  <c:v>1076.0291999999999</c:v>
                </c:pt>
              </c:numCache>
            </c:numRef>
          </c:val>
          <c:extLst>
            <c:ext xmlns:c16="http://schemas.microsoft.com/office/drawing/2014/chart" uri="{C3380CC4-5D6E-409C-BE32-E72D297353CC}">
              <c16:uniqueId val="{0000000B-9799-47CC-99ED-5B3DD515809E}"/>
            </c:ext>
          </c:extLst>
        </c:ser>
        <c:dLbls>
          <c:showLegendKey val="0"/>
          <c:showVal val="0"/>
          <c:showCatName val="0"/>
          <c:showSerName val="0"/>
          <c:showPercent val="0"/>
          <c:showBubbleSize val="0"/>
        </c:dLbls>
        <c:gapWidth val="150"/>
        <c:axId val="-1143205744"/>
        <c:axId val="-1143200304"/>
      </c:barChart>
      <c:catAx>
        <c:axId val="-1143205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3200304"/>
        <c:crosses val="autoZero"/>
        <c:auto val="1"/>
        <c:lblAlgn val="ctr"/>
        <c:lblOffset val="100"/>
        <c:noMultiLvlLbl val="0"/>
      </c:catAx>
      <c:valAx>
        <c:axId val="-1143200304"/>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3205744"/>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'10. EBSA'!$J$6</c:f>
              <c:strCache>
                <c:ptCount val="1"/>
                <c:pt idx="0">
                  <c:v>CUV_119</c:v>
                </c:pt>
              </c:strCache>
            </c:strRef>
          </c:tx>
          <c:spPr>
            <a:ln w="28575" cap="rnd">
              <a:solidFill>
                <a:schemeClr val="accent1"/>
              </a:solidFill>
              <a:round/>
            </a:ln>
            <a:effectLst/>
          </c:spPr>
          <c:marker>
            <c:symbol val="none"/>
          </c:marker>
          <c:cat>
            <c:strRef>
              <c:f>'10. EBSA'!$A$7:$A$18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'10. EBSA'!$J$7:$J$18</c:f>
              <c:numCache>
                <c:formatCode>0.00</c:formatCode>
                <c:ptCount val="12"/>
                <c:pt idx="0">
                  <c:v>807.02530000000002</c:v>
                </c:pt>
                <c:pt idx="1">
                  <c:v>803.08730000000003</c:v>
                </c:pt>
                <c:pt idx="2">
                  <c:v>878.71119999999996</c:v>
                </c:pt>
                <c:pt idx="3">
                  <c:v>839.04</c:v>
                </c:pt>
                <c:pt idx="4">
                  <c:v>793.50710000000004</c:v>
                </c:pt>
                <c:pt idx="5">
                  <c:v>857.18060000000003</c:v>
                </c:pt>
                <c:pt idx="6">
                  <c:v>838.82719999999995</c:v>
                </c:pt>
                <c:pt idx="7">
                  <c:v>828.18960000000004</c:v>
                </c:pt>
                <c:pt idx="8">
                  <c:v>858.0471</c:v>
                </c:pt>
                <c:pt idx="9">
                  <c:v>889.8347</c:v>
                </c:pt>
                <c:pt idx="10">
                  <c:v>886.72109999999998</c:v>
                </c:pt>
                <c:pt idx="11">
                  <c:v>912.71410000000003</c:v>
                </c:pt>
              </c:numCache>
            </c:numRef>
          </c:val>
          <c:smooth val="0"/>
          <c:extLst>
            <c:ext xmlns:c16="http://schemas.microsoft.com/office/drawing/2014/chart" uri="{C3380CC4-5D6E-409C-BE32-E72D297353CC}">
              <c16:uniqueId val="{00000000-D12D-4F9B-9300-5E2829972DC3}"/>
            </c:ext>
          </c:extLst>
        </c:ser>
        <c:ser>
          <c:idx val="1"/>
          <c:order val="1"/>
          <c:tx>
            <c:strRef>
              <c:f>'10. EBSA'!$K$6</c:f>
              <c:strCache>
                <c:ptCount val="1"/>
                <c:pt idx="0">
                  <c:v>CUV_Op</c:v>
                </c:pt>
              </c:strCache>
            </c:strRef>
          </c:tx>
          <c:spPr>
            <a:ln w="28575" cap="rnd">
              <a:solidFill>
                <a:schemeClr val="accent2"/>
              </a:solidFill>
              <a:prstDash val="lgDash"/>
              <a:round/>
            </a:ln>
            <a:effectLst/>
          </c:spPr>
          <c:marker>
            <c:symbol val="none"/>
          </c:marker>
          <c:cat>
            <c:strRef>
              <c:f>'10. EBSA'!$A$7:$A$18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'10. EBSA'!$K$7:$K$18</c:f>
              <c:numCache>
                <c:formatCode>0.00</c:formatCode>
                <c:ptCount val="12"/>
                <c:pt idx="0">
                  <c:v>778.8365</c:v>
                </c:pt>
                <c:pt idx="1">
                  <c:v>795.03629999999998</c:v>
                </c:pt>
                <c:pt idx="2">
                  <c:v>810.61900000000003</c:v>
                </c:pt>
                <c:pt idx="3">
                  <c:v>821.56240000000003</c:v>
                </c:pt>
                <c:pt idx="4">
                  <c:v>830.43529999999998</c:v>
                </c:pt>
                <c:pt idx="5">
                  <c:v>836.49742000000003</c:v>
                </c:pt>
                <c:pt idx="6">
                  <c:v>841.51639999999998</c:v>
                </c:pt>
                <c:pt idx="7">
                  <c:v>848.24850000000004</c:v>
                </c:pt>
                <c:pt idx="8">
                  <c:v>856.73101999999994</c:v>
                </c:pt>
                <c:pt idx="9">
                  <c:v>873.86569999999995</c:v>
                </c:pt>
                <c:pt idx="10">
                  <c:v>891.34299999999996</c:v>
                </c:pt>
                <c:pt idx="11">
                  <c:v>896.69100000000003</c:v>
                </c:pt>
              </c:numCache>
            </c:numRef>
          </c:val>
          <c:smooth val="0"/>
          <c:extLst>
            <c:ext xmlns:c16="http://schemas.microsoft.com/office/drawing/2014/chart" uri="{C3380CC4-5D6E-409C-BE32-E72D297353CC}">
              <c16:uniqueId val="{00000001-D12D-4F9B-9300-5E2829972DC3}"/>
            </c:ext>
          </c:extLst>
        </c:ser>
        <c:dLbls>
          <c:showLegendKey val="0"/>
          <c:showVal val="0"/>
          <c:showCatName val="0"/>
          <c:showSerName val="0"/>
          <c:showPercent val="0"/>
          <c:showBubbleSize val="0"/>
        </c:dLbls>
        <c:smooth val="0"/>
        <c:axId val="-1143196496"/>
        <c:axId val="-1143198128"/>
      </c:lineChart>
      <c:catAx>
        <c:axId val="-1143196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43198128"/>
        <c:crosses val="autoZero"/>
        <c:auto val="1"/>
        <c:lblAlgn val="ctr"/>
        <c:lblOffset val="100"/>
        <c:noMultiLvlLbl val="0"/>
      </c:catAx>
      <c:valAx>
        <c:axId val="-1143198128"/>
        <c:scaling>
          <c:orientation val="minMax"/>
          <c:min val="5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s-CO" sz="1800" b="1"/>
                  <a:t>$/kWh</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s-CO"/>
          </a:p>
        </c:txPr>
        <c:crossAx val="-114319649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1"/>
          <c:order val="1"/>
          <c:tx>
            <c:strRef>
              <c:f>'11. EDEQ'!$D$6</c:f>
              <c:strCache>
                <c:ptCount val="1"/>
                <c:pt idx="0">
                  <c:v>GM</c:v>
                </c:pt>
              </c:strCache>
            </c:strRef>
          </c:tx>
          <c:spPr>
            <a:solidFill>
              <a:srgbClr val="ED7D31"/>
            </a:solidFill>
            <a:ln w="25400">
              <a:noFill/>
            </a:ln>
          </c:spPr>
          <c:val>
            <c:numRef>
              <c:f>'11. EDEQ'!$D$7:$D$18</c:f>
              <c:numCache>
                <c:formatCode>0.00</c:formatCode>
                <c:ptCount val="12"/>
                <c:pt idx="0">
                  <c:v>276.80239999999998</c:v>
                </c:pt>
                <c:pt idx="1">
                  <c:v>327.36219999999997</c:v>
                </c:pt>
                <c:pt idx="2">
                  <c:v>373.28769999999997</c:v>
                </c:pt>
                <c:pt idx="3">
                  <c:v>338.23219999999998</c:v>
                </c:pt>
                <c:pt idx="4">
                  <c:v>276.06049999999999</c:v>
                </c:pt>
                <c:pt idx="5">
                  <c:v>357.72649000000001</c:v>
                </c:pt>
                <c:pt idx="6">
                  <c:v>316.37929000000003</c:v>
                </c:pt>
                <c:pt idx="7">
                  <c:v>338.71379999999999</c:v>
                </c:pt>
                <c:pt idx="8">
                  <c:v>344.79959000000002</c:v>
                </c:pt>
                <c:pt idx="9">
                  <c:v>367.1859</c:v>
                </c:pt>
                <c:pt idx="10">
                  <c:v>368.8356</c:v>
                </c:pt>
                <c:pt idx="11">
                  <c:v>344.08789999999999</c:v>
                </c:pt>
              </c:numCache>
            </c:numRef>
          </c:val>
          <c:extLst>
            <c:ext xmlns:c16="http://schemas.microsoft.com/office/drawing/2014/chart" uri="{C3380CC4-5D6E-409C-BE32-E72D297353CC}">
              <c16:uniqueId val="{00000000-3DB6-4836-8404-00F281445C51}"/>
            </c:ext>
          </c:extLst>
        </c:ser>
        <c:ser>
          <c:idx val="2"/>
          <c:order val="2"/>
          <c:tx>
            <c:strRef>
              <c:f>'11. EDEQ'!$G$6</c:f>
              <c:strCache>
                <c:ptCount val="1"/>
                <c:pt idx="0">
                  <c:v>D</c:v>
                </c:pt>
              </c:strCache>
            </c:strRef>
          </c:tx>
          <c:spPr>
            <a:solidFill>
              <a:srgbClr val="A5A5A5"/>
            </a:solidFill>
            <a:ln w="25400">
              <a:noFill/>
            </a:ln>
          </c:spPr>
          <c:val>
            <c:numRef>
              <c:f>'11. EDEQ'!$G$7:$G$18</c:f>
              <c:numCache>
                <c:formatCode>0.00</c:formatCode>
                <c:ptCount val="12"/>
                <c:pt idx="0">
                  <c:v>289.2747</c:v>
                </c:pt>
                <c:pt idx="1">
                  <c:v>294.99450000000002</c:v>
                </c:pt>
                <c:pt idx="2">
                  <c:v>315.33620000000002</c:v>
                </c:pt>
                <c:pt idx="3">
                  <c:v>315.255</c:v>
                </c:pt>
                <c:pt idx="4">
                  <c:v>300.59379999999999</c:v>
                </c:pt>
                <c:pt idx="5">
                  <c:v>290.15033</c:v>
                </c:pt>
                <c:pt idx="6">
                  <c:v>300.03825999999998</c:v>
                </c:pt>
                <c:pt idx="7">
                  <c:v>299.02210000000002</c:v>
                </c:pt>
                <c:pt idx="8">
                  <c:v>287.59994999999998</c:v>
                </c:pt>
                <c:pt idx="9">
                  <c:v>286.78960000000001</c:v>
                </c:pt>
                <c:pt idx="10">
                  <c:v>298.08350000000002</c:v>
                </c:pt>
                <c:pt idx="11">
                  <c:v>299.40230000000003</c:v>
                </c:pt>
              </c:numCache>
            </c:numRef>
          </c:val>
          <c:extLst>
            <c:ext xmlns:c16="http://schemas.microsoft.com/office/drawing/2014/chart" uri="{C3380CC4-5D6E-409C-BE32-E72D297353CC}">
              <c16:uniqueId val="{00000001-3DB6-4836-8404-00F281445C51}"/>
            </c:ext>
          </c:extLst>
        </c:ser>
        <c:ser>
          <c:idx val="3"/>
          <c:order val="3"/>
          <c:tx>
            <c:strRef>
              <c:f>'11. EDEQ'!$H$6</c:f>
              <c:strCache>
                <c:ptCount val="1"/>
                <c:pt idx="0">
                  <c:v>CV</c:v>
                </c:pt>
              </c:strCache>
            </c:strRef>
          </c:tx>
          <c:spPr>
            <a:solidFill>
              <a:srgbClr val="FFC000"/>
            </a:solidFill>
            <a:ln w="25400">
              <a:noFill/>
            </a:ln>
          </c:spPr>
          <c:val>
            <c:numRef>
              <c:f>'11. EDEQ'!$H$7:$H$18</c:f>
              <c:numCache>
                <c:formatCode>0.00</c:formatCode>
                <c:ptCount val="12"/>
                <c:pt idx="0">
                  <c:v>90.0518</c:v>
                </c:pt>
                <c:pt idx="1">
                  <c:v>85.308000000000007</c:v>
                </c:pt>
                <c:pt idx="2">
                  <c:v>92.867199999999997</c:v>
                </c:pt>
                <c:pt idx="3">
                  <c:v>91.039500000000004</c:v>
                </c:pt>
                <c:pt idx="4">
                  <c:v>98.626400000000004</c:v>
                </c:pt>
                <c:pt idx="5">
                  <c:v>87.624080000000006</c:v>
                </c:pt>
                <c:pt idx="6">
                  <c:v>93.837090000000003</c:v>
                </c:pt>
                <c:pt idx="7">
                  <c:v>88.839200000000005</c:v>
                </c:pt>
                <c:pt idx="8">
                  <c:v>92.757769999999994</c:v>
                </c:pt>
                <c:pt idx="9">
                  <c:v>88.1267</c:v>
                </c:pt>
                <c:pt idx="10">
                  <c:v>93.546499999999995</c:v>
                </c:pt>
                <c:pt idx="11">
                  <c:v>90.270499999999998</c:v>
                </c:pt>
              </c:numCache>
            </c:numRef>
          </c:val>
          <c:extLst>
            <c:ext xmlns:c16="http://schemas.microsoft.com/office/drawing/2014/chart" uri="{C3380CC4-5D6E-409C-BE32-E72D297353CC}">
              <c16:uniqueId val="{00000002-3DB6-4836-8404-00F281445C51}"/>
            </c:ext>
          </c:extLst>
        </c:ser>
        <c:ser>
          <c:idx val="4"/>
          <c:order val="4"/>
          <c:tx>
            <c:strRef>
              <c:f>'11. EDEQ'!$F$6</c:f>
              <c:strCache>
                <c:ptCount val="1"/>
                <c:pt idx="0">
                  <c:v>PR</c:v>
                </c:pt>
              </c:strCache>
            </c:strRef>
          </c:tx>
          <c:spPr>
            <a:solidFill>
              <a:srgbClr val="5B9BD5"/>
            </a:solidFill>
            <a:ln w="25400">
              <a:noFill/>
            </a:ln>
          </c:spPr>
          <c:val>
            <c:numRef>
              <c:f>'11. EDEQ'!$F$7:$F$18</c:f>
              <c:numCache>
                <c:formatCode>0.00</c:formatCode>
                <c:ptCount val="12"/>
                <c:pt idx="0">
                  <c:v>55.779200000000003</c:v>
                </c:pt>
                <c:pt idx="1">
                  <c:v>63.3033</c:v>
                </c:pt>
                <c:pt idx="2">
                  <c:v>70.574399999999997</c:v>
                </c:pt>
                <c:pt idx="3">
                  <c:v>65.292000000000002</c:v>
                </c:pt>
                <c:pt idx="4">
                  <c:v>54.919800000000002</c:v>
                </c:pt>
                <c:pt idx="5">
                  <c:v>66.587289999999996</c:v>
                </c:pt>
                <c:pt idx="6">
                  <c:v>59.792029999999997</c:v>
                </c:pt>
                <c:pt idx="7">
                  <c:v>64.367800000000003</c:v>
                </c:pt>
                <c:pt idx="8">
                  <c:v>65.481930000000006</c:v>
                </c:pt>
                <c:pt idx="9">
                  <c:v>68.076400000000007</c:v>
                </c:pt>
                <c:pt idx="10">
                  <c:v>67.3733</c:v>
                </c:pt>
                <c:pt idx="11">
                  <c:v>65.961299999999994</c:v>
                </c:pt>
              </c:numCache>
            </c:numRef>
          </c:val>
          <c:extLst>
            <c:ext xmlns:c16="http://schemas.microsoft.com/office/drawing/2014/chart" uri="{C3380CC4-5D6E-409C-BE32-E72D297353CC}">
              <c16:uniqueId val="{00000003-3DB6-4836-8404-00F281445C51}"/>
            </c:ext>
          </c:extLst>
        </c:ser>
        <c:ser>
          <c:idx val="5"/>
          <c:order val="5"/>
          <c:tx>
            <c:strRef>
              <c:f>'11. EDEQ'!$E$6</c:f>
              <c:strCache>
                <c:ptCount val="1"/>
                <c:pt idx="0">
                  <c:v>TM</c:v>
                </c:pt>
              </c:strCache>
            </c:strRef>
          </c:tx>
          <c:spPr>
            <a:solidFill>
              <a:srgbClr val="70AD47"/>
            </a:solidFill>
            <a:ln w="25400">
              <a:noFill/>
            </a:ln>
          </c:spPr>
          <c:val>
            <c:numRef>
              <c:f>'11. EDEQ'!$E$7:$E$18</c:f>
              <c:numCache>
                <c:formatCode>0.00</c:formatCode>
                <c:ptCount val="12"/>
                <c:pt idx="0">
                  <c:v>51.973199999999999</c:v>
                </c:pt>
                <c:pt idx="1">
                  <c:v>48.708100000000002</c:v>
                </c:pt>
                <c:pt idx="2">
                  <c:v>52.366900000000001</c:v>
                </c:pt>
                <c:pt idx="3">
                  <c:v>53.521000000000001</c:v>
                </c:pt>
                <c:pt idx="4">
                  <c:v>48.531399999999998</c:v>
                </c:pt>
                <c:pt idx="5">
                  <c:v>50.702910000000003</c:v>
                </c:pt>
                <c:pt idx="6">
                  <c:v>40.870220000000003</c:v>
                </c:pt>
                <c:pt idx="7">
                  <c:v>46.962400000000002</c:v>
                </c:pt>
                <c:pt idx="8">
                  <c:v>47.019509999999997</c:v>
                </c:pt>
                <c:pt idx="9">
                  <c:v>48.599899999999998</c:v>
                </c:pt>
                <c:pt idx="10">
                  <c:v>46.250999999999998</c:v>
                </c:pt>
                <c:pt idx="11">
                  <c:v>51.235199999999999</c:v>
                </c:pt>
              </c:numCache>
            </c:numRef>
          </c:val>
          <c:extLst>
            <c:ext xmlns:c16="http://schemas.microsoft.com/office/drawing/2014/chart" uri="{C3380CC4-5D6E-409C-BE32-E72D297353CC}">
              <c16:uniqueId val="{00000004-3DB6-4836-8404-00F281445C51}"/>
            </c:ext>
          </c:extLst>
        </c:ser>
        <c:ser>
          <c:idx val="6"/>
          <c:order val="6"/>
          <c:tx>
            <c:strRef>
              <c:f>'11. EDEQ'!$I$6</c:f>
              <c:strCache>
                <c:ptCount val="1"/>
                <c:pt idx="0">
                  <c:v>RM</c:v>
                </c:pt>
              </c:strCache>
            </c:strRef>
          </c:tx>
          <c:spPr>
            <a:solidFill>
              <a:schemeClr val="accent1">
                <a:lumMod val="40000"/>
                <a:lumOff val="60000"/>
              </a:schemeClr>
            </a:solidFill>
            <a:ln>
              <a:noFill/>
            </a:ln>
            <a:effectLst/>
          </c:spPr>
          <c:val>
            <c:numRef>
              <c:f>'11. EDEQ'!$I$7:$I$18</c:f>
              <c:numCache>
                <c:formatCode>0.00</c:formatCode>
                <c:ptCount val="12"/>
                <c:pt idx="0">
                  <c:v>20.5352</c:v>
                </c:pt>
                <c:pt idx="1">
                  <c:v>19.188400000000001</c:v>
                </c:pt>
                <c:pt idx="2">
                  <c:v>14.7668</c:v>
                </c:pt>
                <c:pt idx="3">
                  <c:v>35.476599999999998</c:v>
                </c:pt>
                <c:pt idx="4">
                  <c:v>33.545200000000001</c:v>
                </c:pt>
                <c:pt idx="5">
                  <c:v>14.43952</c:v>
                </c:pt>
                <c:pt idx="6">
                  <c:v>22.142769999999999</c:v>
                </c:pt>
                <c:pt idx="7">
                  <c:v>11.844200000000001</c:v>
                </c:pt>
                <c:pt idx="8">
                  <c:v>15.525980000000001</c:v>
                </c:pt>
                <c:pt idx="9">
                  <c:v>0.29749999999999999</c:v>
                </c:pt>
                <c:pt idx="10">
                  <c:v>-0.4153</c:v>
                </c:pt>
                <c:pt idx="11">
                  <c:v>18.257899999999999</c:v>
                </c:pt>
              </c:numCache>
            </c:numRef>
          </c:val>
          <c:extLst>
            <c:ext xmlns:c16="http://schemas.microsoft.com/office/drawing/2014/chart" uri="{C3380CC4-5D6E-409C-BE32-E72D297353CC}">
              <c16:uniqueId val="{00000005-3DB6-4836-8404-00F281445C51}"/>
            </c:ext>
          </c:extLst>
        </c:ser>
        <c:dLbls>
          <c:showLegendKey val="0"/>
          <c:showVal val="0"/>
          <c:showCatName val="0"/>
          <c:showSerName val="0"/>
          <c:showPercent val="0"/>
          <c:showBubbleSize val="0"/>
        </c:dLbls>
        <c:axId val="-1143202480"/>
        <c:axId val="-1143190512"/>
      </c:areaChart>
      <c:lineChart>
        <c:grouping val="standard"/>
        <c:varyColors val="0"/>
        <c:ser>
          <c:idx val="0"/>
          <c:order val="0"/>
          <c:tx>
            <c:strRef>
              <c:f>'11. EDEQ'!$J$6</c:f>
              <c:strCache>
                <c:ptCount val="1"/>
                <c:pt idx="0">
                  <c:v>CUV_119</c:v>
                </c:pt>
              </c:strCache>
            </c:strRef>
          </c:tx>
          <c:spPr>
            <a:ln w="38100" cap="rnd">
              <a:solidFill>
                <a:sysClr val="windowText" lastClr="000000"/>
              </a:solidFill>
              <a:round/>
            </a:ln>
            <a:effectLst/>
          </c:spPr>
          <c:marker>
            <c:symbol val="none"/>
          </c:marker>
          <c:cat>
            <c:strRef>
              <c:f>'11. EDEQ'!$A$7:$A$18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'11. EDEQ'!$J$7:$J$18</c:f>
              <c:numCache>
                <c:formatCode>0.00</c:formatCode>
                <c:ptCount val="12"/>
                <c:pt idx="0">
                  <c:v>784.41650000000004</c:v>
                </c:pt>
                <c:pt idx="1">
                  <c:v>838.86440000000005</c:v>
                </c:pt>
                <c:pt idx="2">
                  <c:v>919.19920000000002</c:v>
                </c:pt>
                <c:pt idx="3">
                  <c:v>898.82060000000001</c:v>
                </c:pt>
                <c:pt idx="4">
                  <c:v>812.27700000000004</c:v>
                </c:pt>
                <c:pt idx="5">
                  <c:v>867.23062000000004</c:v>
                </c:pt>
                <c:pt idx="6">
                  <c:v>833.05966000000001</c:v>
                </c:pt>
                <c:pt idx="7">
                  <c:v>849.74959999999999</c:v>
                </c:pt>
                <c:pt idx="8">
                  <c:v>853.18472999999994</c:v>
                </c:pt>
                <c:pt idx="9">
                  <c:v>859.07590000000005</c:v>
                </c:pt>
                <c:pt idx="10">
                  <c:v>873.67460000000005</c:v>
                </c:pt>
                <c:pt idx="11">
                  <c:v>869.21510000000001</c:v>
                </c:pt>
              </c:numCache>
            </c:numRef>
          </c:val>
          <c:smooth val="0"/>
          <c:extLst>
            <c:ext xmlns:c16="http://schemas.microsoft.com/office/drawing/2014/chart" uri="{C3380CC4-5D6E-409C-BE32-E72D297353CC}">
              <c16:uniqueId val="{00000006-3DB6-4836-8404-00F281445C51}"/>
            </c:ext>
          </c:extLst>
        </c:ser>
        <c:dLbls>
          <c:showLegendKey val="0"/>
          <c:showVal val="0"/>
          <c:showCatName val="0"/>
          <c:showSerName val="0"/>
          <c:showPercent val="0"/>
          <c:showBubbleSize val="0"/>
        </c:dLbls>
        <c:marker val="1"/>
        <c:smooth val="0"/>
        <c:axId val="-1143202480"/>
        <c:axId val="-1143190512"/>
      </c:lineChart>
      <c:catAx>
        <c:axId val="-114320248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400" b="1" i="0" u="none" strike="noStrike" baseline="0">
                <a:solidFill>
                  <a:srgbClr val="333333"/>
                </a:solidFill>
                <a:latin typeface="Calibri"/>
                <a:ea typeface="Calibri"/>
                <a:cs typeface="Calibri"/>
              </a:defRPr>
            </a:pPr>
            <a:endParaRPr lang="es-CO"/>
          </a:p>
        </c:txPr>
        <c:crossAx val="-1143190512"/>
        <c:crosses val="autoZero"/>
        <c:auto val="1"/>
        <c:lblAlgn val="ctr"/>
        <c:lblOffset val="100"/>
        <c:noMultiLvlLbl val="0"/>
      </c:catAx>
      <c:valAx>
        <c:axId val="-1143190512"/>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143202480"/>
        <c:crosses val="autoZero"/>
        <c:crossBetween val="between"/>
      </c:valAx>
      <c:spPr>
        <a:noFill/>
        <a:ln w="25400">
          <a:noFill/>
        </a:ln>
      </c:spPr>
    </c:plotArea>
    <c:legend>
      <c:legendPos val="b"/>
      <c:overlay val="0"/>
      <c:spPr>
        <a:noFill/>
        <a:ln w="25400">
          <a:noFill/>
        </a:ln>
      </c:spPr>
      <c:txPr>
        <a:bodyPr/>
        <a:lstStyle/>
        <a:p>
          <a:pPr>
            <a:defRPr sz="1655"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tx>
            <c:strRef>
              <c:f>'11. EDEQ'!$N$7</c:f>
              <c:strCache>
                <c:ptCount val="1"/>
                <c:pt idx="0">
                  <c:v>Ene-23</c:v>
                </c:pt>
              </c:strCache>
            </c:strRef>
          </c:tx>
          <c:spPr>
            <a:solidFill>
              <a:schemeClr val="accent6">
                <a:tint val="41000"/>
              </a:schemeClr>
            </a:solidFill>
            <a:ln>
              <a:noFill/>
            </a:ln>
            <a:effectLst/>
          </c:spPr>
          <c:invertIfNegative val="0"/>
          <c:cat>
            <c:strRef>
              <c:f>'11. EDEQ'!$Q$6:$U$6</c:f>
              <c:strCache>
                <c:ptCount val="5"/>
                <c:pt idx="0">
                  <c:v>ESTRATO 1</c:v>
                </c:pt>
                <c:pt idx="1">
                  <c:v>ESTRATO 2</c:v>
                </c:pt>
                <c:pt idx="2">
                  <c:v>ESTRATO 3</c:v>
                </c:pt>
                <c:pt idx="3">
                  <c:v>ESTRATO 4</c:v>
                </c:pt>
                <c:pt idx="4">
                  <c:v>ESTRATO 5 y 6, Ind y Com</c:v>
                </c:pt>
              </c:strCache>
            </c:strRef>
          </c:cat>
          <c:val>
            <c:numRef>
              <c:f>'11. EDEQ'!$Q$7:$U$7</c:f>
              <c:numCache>
                <c:formatCode>0.00</c:formatCode>
                <c:ptCount val="5"/>
                <c:pt idx="0">
                  <c:v>301.40730000000002</c:v>
                </c:pt>
                <c:pt idx="1">
                  <c:v>376.75909999999999</c:v>
                </c:pt>
                <c:pt idx="2">
                  <c:v>640.4905</c:v>
                </c:pt>
                <c:pt idx="3">
                  <c:v>753.51819999999998</c:v>
                </c:pt>
                <c:pt idx="4">
                  <c:v>904.22180000000003</c:v>
                </c:pt>
              </c:numCache>
            </c:numRef>
          </c:val>
          <c:extLst>
            <c:ext xmlns:c16="http://schemas.microsoft.com/office/drawing/2014/chart" uri="{C3380CC4-5D6E-409C-BE32-E72D297353CC}">
              <c16:uniqueId val="{00000000-01D6-4107-B315-68D565520106}"/>
            </c:ext>
          </c:extLst>
        </c:ser>
        <c:ser>
          <c:idx val="1"/>
          <c:order val="1"/>
          <c:tx>
            <c:strRef>
              <c:f>'11. EDEQ'!$N$8</c:f>
              <c:strCache>
                <c:ptCount val="1"/>
                <c:pt idx="0">
                  <c:v>Feb-23</c:v>
                </c:pt>
              </c:strCache>
            </c:strRef>
          </c:tx>
          <c:spPr>
            <a:solidFill>
              <a:schemeClr val="accent6">
                <a:tint val="52000"/>
              </a:schemeClr>
            </a:solidFill>
            <a:ln>
              <a:noFill/>
            </a:ln>
            <a:effectLst/>
          </c:spPr>
          <c:invertIfNegative val="0"/>
          <c:cat>
            <c:strRef>
              <c:f>'11. EDEQ'!$Q$6:$U$6</c:f>
              <c:strCache>
                <c:ptCount val="5"/>
                <c:pt idx="0">
                  <c:v>ESTRATO 1</c:v>
                </c:pt>
                <c:pt idx="1">
                  <c:v>ESTRATO 2</c:v>
                </c:pt>
                <c:pt idx="2">
                  <c:v>ESTRATO 3</c:v>
                </c:pt>
                <c:pt idx="3">
                  <c:v>ESTRATO 4</c:v>
                </c:pt>
                <c:pt idx="4">
                  <c:v>ESTRATO 5 y 6, Ind y Com</c:v>
                </c:pt>
              </c:strCache>
            </c:strRef>
          </c:cat>
          <c:val>
            <c:numRef>
              <c:f>'11. EDEQ'!$Q$8:$U$8</c:f>
              <c:numCache>
                <c:formatCode>0.00</c:formatCode>
                <c:ptCount val="5"/>
                <c:pt idx="0">
                  <c:v>306.76440000000002</c:v>
                </c:pt>
                <c:pt idx="1">
                  <c:v>383.4554</c:v>
                </c:pt>
                <c:pt idx="2">
                  <c:v>651.87419999999997</c:v>
                </c:pt>
                <c:pt idx="3">
                  <c:v>766.91089999999997</c:v>
                </c:pt>
                <c:pt idx="4">
                  <c:v>920.29309999999998</c:v>
                </c:pt>
              </c:numCache>
            </c:numRef>
          </c:val>
          <c:extLst>
            <c:ext xmlns:c16="http://schemas.microsoft.com/office/drawing/2014/chart" uri="{C3380CC4-5D6E-409C-BE32-E72D297353CC}">
              <c16:uniqueId val="{00000001-01D6-4107-B315-68D565520106}"/>
            </c:ext>
          </c:extLst>
        </c:ser>
        <c:ser>
          <c:idx val="2"/>
          <c:order val="2"/>
          <c:tx>
            <c:strRef>
              <c:f>'11. EDEQ'!$N$9</c:f>
              <c:strCache>
                <c:ptCount val="1"/>
                <c:pt idx="0">
                  <c:v>Mar-23</c:v>
                </c:pt>
              </c:strCache>
            </c:strRef>
          </c:tx>
          <c:spPr>
            <a:solidFill>
              <a:schemeClr val="accent6">
                <a:tint val="63000"/>
              </a:schemeClr>
            </a:solidFill>
            <a:ln>
              <a:noFill/>
            </a:ln>
            <a:effectLst/>
          </c:spPr>
          <c:invertIfNegative val="0"/>
          <c:cat>
            <c:strRef>
              <c:f>'11. EDEQ'!$Q$6:$U$6</c:f>
              <c:strCache>
                <c:ptCount val="5"/>
                <c:pt idx="0">
                  <c:v>ESTRATO 1</c:v>
                </c:pt>
                <c:pt idx="1">
                  <c:v>ESTRATO 2</c:v>
                </c:pt>
                <c:pt idx="2">
                  <c:v>ESTRATO 3</c:v>
                </c:pt>
                <c:pt idx="3">
                  <c:v>ESTRATO 4</c:v>
                </c:pt>
                <c:pt idx="4">
                  <c:v>ESTRATO 5 y 6, Ind y Com</c:v>
                </c:pt>
              </c:strCache>
            </c:strRef>
          </c:cat>
          <c:val>
            <c:numRef>
              <c:f>'11. EDEQ'!$Q$9:$U$9</c:f>
              <c:numCache>
                <c:formatCode>0.00</c:formatCode>
                <c:ptCount val="5"/>
                <c:pt idx="0">
                  <c:v>311.85840000000002</c:v>
                </c:pt>
                <c:pt idx="1">
                  <c:v>389.8229</c:v>
                </c:pt>
                <c:pt idx="2">
                  <c:v>662.69899999999996</c:v>
                </c:pt>
                <c:pt idx="3">
                  <c:v>779.64589999999998</c:v>
                </c:pt>
                <c:pt idx="4">
                  <c:v>935.57510000000002</c:v>
                </c:pt>
              </c:numCache>
            </c:numRef>
          </c:val>
          <c:extLst>
            <c:ext xmlns:c16="http://schemas.microsoft.com/office/drawing/2014/chart" uri="{C3380CC4-5D6E-409C-BE32-E72D297353CC}">
              <c16:uniqueId val="{00000002-01D6-4107-B315-68D565520106}"/>
            </c:ext>
          </c:extLst>
        </c:ser>
        <c:ser>
          <c:idx val="3"/>
          <c:order val="3"/>
          <c:tx>
            <c:strRef>
              <c:f>'11. EDEQ'!$N$10</c:f>
              <c:strCache>
                <c:ptCount val="1"/>
                <c:pt idx="0">
                  <c:v>Abr-23</c:v>
                </c:pt>
              </c:strCache>
            </c:strRef>
          </c:tx>
          <c:spPr>
            <a:solidFill>
              <a:schemeClr val="accent6">
                <a:tint val="74000"/>
              </a:schemeClr>
            </a:solidFill>
            <a:ln>
              <a:noFill/>
            </a:ln>
            <a:effectLst/>
          </c:spPr>
          <c:invertIfNegative val="0"/>
          <c:cat>
            <c:strRef>
              <c:f>'11. EDEQ'!$Q$6:$U$6</c:f>
              <c:strCache>
                <c:ptCount val="5"/>
                <c:pt idx="0">
                  <c:v>ESTRATO 1</c:v>
                </c:pt>
                <c:pt idx="1">
                  <c:v>ESTRATO 2</c:v>
                </c:pt>
                <c:pt idx="2">
                  <c:v>ESTRATO 3</c:v>
                </c:pt>
                <c:pt idx="3">
                  <c:v>ESTRATO 4</c:v>
                </c:pt>
                <c:pt idx="4">
                  <c:v>ESTRATO 5 y 6, Ind y Com</c:v>
                </c:pt>
              </c:strCache>
            </c:strRef>
          </c:cat>
          <c:val>
            <c:numRef>
              <c:f>'11. EDEQ'!$Q$10:$U$10</c:f>
              <c:numCache>
                <c:formatCode>0.00</c:formatCode>
                <c:ptCount val="5"/>
                <c:pt idx="0">
                  <c:v>315.13479999999998</c:v>
                </c:pt>
                <c:pt idx="1">
                  <c:v>393.91849999999999</c:v>
                </c:pt>
                <c:pt idx="2">
                  <c:v>669.66139999999996</c:v>
                </c:pt>
                <c:pt idx="3">
                  <c:v>787.83699999999999</c:v>
                </c:pt>
                <c:pt idx="4">
                  <c:v>945.40440000000001</c:v>
                </c:pt>
              </c:numCache>
            </c:numRef>
          </c:val>
          <c:extLst>
            <c:ext xmlns:c16="http://schemas.microsoft.com/office/drawing/2014/chart" uri="{C3380CC4-5D6E-409C-BE32-E72D297353CC}">
              <c16:uniqueId val="{00000003-01D6-4107-B315-68D565520106}"/>
            </c:ext>
          </c:extLst>
        </c:ser>
        <c:ser>
          <c:idx val="4"/>
          <c:order val="4"/>
          <c:tx>
            <c:strRef>
              <c:f>'11. EDEQ'!$N$11</c:f>
              <c:strCache>
                <c:ptCount val="1"/>
                <c:pt idx="0">
                  <c:v>May-23</c:v>
                </c:pt>
              </c:strCache>
            </c:strRef>
          </c:tx>
          <c:spPr>
            <a:solidFill>
              <a:schemeClr val="accent6">
                <a:tint val="84000"/>
              </a:schemeClr>
            </a:solidFill>
            <a:ln>
              <a:noFill/>
            </a:ln>
            <a:effectLst/>
          </c:spPr>
          <c:invertIfNegative val="0"/>
          <c:cat>
            <c:strRef>
              <c:f>'11. EDEQ'!$Q$6:$U$6</c:f>
              <c:strCache>
                <c:ptCount val="5"/>
                <c:pt idx="0">
                  <c:v>ESTRATO 1</c:v>
                </c:pt>
                <c:pt idx="1">
                  <c:v>ESTRATO 2</c:v>
                </c:pt>
                <c:pt idx="2">
                  <c:v>ESTRATO 3</c:v>
                </c:pt>
                <c:pt idx="3">
                  <c:v>ESTRATO 4</c:v>
                </c:pt>
                <c:pt idx="4">
                  <c:v>ESTRATO 5 y 6, Ind y Com</c:v>
                </c:pt>
              </c:strCache>
            </c:strRef>
          </c:cat>
          <c:val>
            <c:numRef>
              <c:f>'11. EDEQ'!$Q$11:$U$11</c:f>
              <c:numCache>
                <c:formatCode>0.00</c:formatCode>
                <c:ptCount val="5"/>
                <c:pt idx="0">
                  <c:v>317.59809999999999</c:v>
                </c:pt>
                <c:pt idx="1">
                  <c:v>396.99759999999998</c:v>
                </c:pt>
                <c:pt idx="2">
                  <c:v>674.89589999999998</c:v>
                </c:pt>
                <c:pt idx="3">
                  <c:v>793.99519999999995</c:v>
                </c:pt>
                <c:pt idx="4">
                  <c:v>952.79420000000005</c:v>
                </c:pt>
              </c:numCache>
            </c:numRef>
          </c:val>
          <c:extLst>
            <c:ext xmlns:c16="http://schemas.microsoft.com/office/drawing/2014/chart" uri="{C3380CC4-5D6E-409C-BE32-E72D297353CC}">
              <c16:uniqueId val="{00000004-01D6-4107-B315-68D565520106}"/>
            </c:ext>
          </c:extLst>
        </c:ser>
        <c:ser>
          <c:idx val="5"/>
          <c:order val="5"/>
          <c:tx>
            <c:strRef>
              <c:f>'11. EDEQ'!$N$12</c:f>
              <c:strCache>
                <c:ptCount val="1"/>
                <c:pt idx="0">
                  <c:v>Jun-23</c:v>
                </c:pt>
              </c:strCache>
            </c:strRef>
          </c:tx>
          <c:spPr>
            <a:solidFill>
              <a:schemeClr val="accent6">
                <a:tint val="95000"/>
              </a:schemeClr>
            </a:solidFill>
            <a:ln>
              <a:noFill/>
            </a:ln>
            <a:effectLst/>
          </c:spPr>
          <c:invertIfNegative val="0"/>
          <c:cat>
            <c:strRef>
              <c:f>'11. EDEQ'!$Q$6:$U$6</c:f>
              <c:strCache>
                <c:ptCount val="5"/>
                <c:pt idx="0">
                  <c:v>ESTRATO 1</c:v>
                </c:pt>
                <c:pt idx="1">
                  <c:v>ESTRATO 2</c:v>
                </c:pt>
                <c:pt idx="2">
                  <c:v>ESTRATO 3</c:v>
                </c:pt>
                <c:pt idx="3">
                  <c:v>ESTRATO 4</c:v>
                </c:pt>
                <c:pt idx="4">
                  <c:v>ESTRATO 5 y 6, Ind y Com</c:v>
                </c:pt>
              </c:strCache>
            </c:strRef>
          </c:cat>
          <c:val>
            <c:numRef>
              <c:f>'11. EDEQ'!$Q$12:$U$12</c:f>
              <c:numCache>
                <c:formatCode>0.00</c:formatCode>
                <c:ptCount val="5"/>
                <c:pt idx="0">
                  <c:v>318.98518000000001</c:v>
                </c:pt>
                <c:pt idx="1">
                  <c:v>398.73147999999998</c:v>
                </c:pt>
                <c:pt idx="2">
                  <c:v>677.84351000000004</c:v>
                </c:pt>
                <c:pt idx="3">
                  <c:v>797.46294999999998</c:v>
                </c:pt>
                <c:pt idx="4">
                  <c:v>956.95555000000002</c:v>
                </c:pt>
              </c:numCache>
            </c:numRef>
          </c:val>
          <c:extLst>
            <c:ext xmlns:c16="http://schemas.microsoft.com/office/drawing/2014/chart" uri="{C3380CC4-5D6E-409C-BE32-E72D297353CC}">
              <c16:uniqueId val="{00000005-01D6-4107-B315-68D565520106}"/>
            </c:ext>
          </c:extLst>
        </c:ser>
        <c:ser>
          <c:idx val="6"/>
          <c:order val="6"/>
          <c:tx>
            <c:strRef>
              <c:f>'11. EDEQ'!$N$13</c:f>
              <c:strCache>
                <c:ptCount val="1"/>
                <c:pt idx="0">
                  <c:v>Jul-23</c:v>
                </c:pt>
              </c:strCache>
            </c:strRef>
          </c:tx>
          <c:spPr>
            <a:solidFill>
              <a:schemeClr val="accent6">
                <a:shade val="94000"/>
              </a:schemeClr>
            </a:solidFill>
            <a:ln>
              <a:noFill/>
            </a:ln>
            <a:effectLst/>
          </c:spPr>
          <c:invertIfNegative val="0"/>
          <c:cat>
            <c:strRef>
              <c:f>'11. EDEQ'!$Q$6:$U$6</c:f>
              <c:strCache>
                <c:ptCount val="5"/>
                <c:pt idx="0">
                  <c:v>ESTRATO 1</c:v>
                </c:pt>
                <c:pt idx="1">
                  <c:v>ESTRATO 2</c:v>
                </c:pt>
                <c:pt idx="2">
                  <c:v>ESTRATO 3</c:v>
                </c:pt>
                <c:pt idx="3">
                  <c:v>ESTRATO 4</c:v>
                </c:pt>
                <c:pt idx="4">
                  <c:v>ESTRATO 5 y 6, Ind y Com</c:v>
                </c:pt>
              </c:strCache>
            </c:strRef>
          </c:cat>
          <c:val>
            <c:numRef>
              <c:f>'11. EDEQ'!$Q$13:$U$13</c:f>
              <c:numCache>
                <c:formatCode>0.00</c:formatCode>
                <c:ptCount val="5"/>
                <c:pt idx="0">
                  <c:v>319.94747000000001</c:v>
                </c:pt>
                <c:pt idx="1">
                  <c:v>399.93434000000002</c:v>
                </c:pt>
                <c:pt idx="2">
                  <c:v>679.88837000000001</c:v>
                </c:pt>
                <c:pt idx="3">
                  <c:v>799.86866999999995</c:v>
                </c:pt>
                <c:pt idx="4">
                  <c:v>959.8424</c:v>
                </c:pt>
              </c:numCache>
            </c:numRef>
          </c:val>
          <c:extLst>
            <c:ext xmlns:c16="http://schemas.microsoft.com/office/drawing/2014/chart" uri="{C3380CC4-5D6E-409C-BE32-E72D297353CC}">
              <c16:uniqueId val="{00000006-01D6-4107-B315-68D565520106}"/>
            </c:ext>
          </c:extLst>
        </c:ser>
        <c:ser>
          <c:idx val="7"/>
          <c:order val="7"/>
          <c:tx>
            <c:strRef>
              <c:f>'11. EDEQ'!$N$14</c:f>
              <c:strCache>
                <c:ptCount val="1"/>
                <c:pt idx="0">
                  <c:v>Ago-23</c:v>
                </c:pt>
              </c:strCache>
            </c:strRef>
          </c:tx>
          <c:spPr>
            <a:solidFill>
              <a:schemeClr val="accent6">
                <a:shade val="83000"/>
              </a:schemeClr>
            </a:solidFill>
            <a:ln>
              <a:noFill/>
            </a:ln>
            <a:effectLst/>
          </c:spPr>
          <c:invertIfNegative val="0"/>
          <c:cat>
            <c:strRef>
              <c:f>'11. EDEQ'!$Q$6:$U$6</c:f>
              <c:strCache>
                <c:ptCount val="5"/>
                <c:pt idx="0">
                  <c:v>ESTRATO 1</c:v>
                </c:pt>
                <c:pt idx="1">
                  <c:v>ESTRATO 2</c:v>
                </c:pt>
                <c:pt idx="2">
                  <c:v>ESTRATO 3</c:v>
                </c:pt>
                <c:pt idx="3">
                  <c:v>ESTRATO 4</c:v>
                </c:pt>
                <c:pt idx="4">
                  <c:v>ESTRATO 5 y 6, Ind y Com</c:v>
                </c:pt>
              </c:strCache>
            </c:strRef>
          </c:cat>
          <c:val>
            <c:numRef>
              <c:f>'11. EDEQ'!$Q$14:$U$14</c:f>
              <c:numCache>
                <c:formatCode>0.00</c:formatCode>
                <c:ptCount val="5"/>
                <c:pt idx="0">
                  <c:v>321.5498</c:v>
                </c:pt>
                <c:pt idx="1">
                  <c:v>401.93729999999999</c:v>
                </c:pt>
                <c:pt idx="2">
                  <c:v>683.29340000000002</c:v>
                </c:pt>
                <c:pt idx="3">
                  <c:v>803.87459999999999</c:v>
                </c:pt>
                <c:pt idx="4">
                  <c:v>964.64949999999999</c:v>
                </c:pt>
              </c:numCache>
            </c:numRef>
          </c:val>
          <c:extLst>
            <c:ext xmlns:c16="http://schemas.microsoft.com/office/drawing/2014/chart" uri="{C3380CC4-5D6E-409C-BE32-E72D297353CC}">
              <c16:uniqueId val="{00000007-01D6-4107-B315-68D565520106}"/>
            </c:ext>
          </c:extLst>
        </c:ser>
        <c:ser>
          <c:idx val="8"/>
          <c:order val="8"/>
          <c:tx>
            <c:strRef>
              <c:f>'11. EDEQ'!$N$15</c:f>
              <c:strCache>
                <c:ptCount val="1"/>
                <c:pt idx="0">
                  <c:v>Sep-23</c:v>
                </c:pt>
              </c:strCache>
            </c:strRef>
          </c:tx>
          <c:spPr>
            <a:solidFill>
              <a:schemeClr val="accent6">
                <a:shade val="73000"/>
              </a:schemeClr>
            </a:solidFill>
            <a:ln>
              <a:noFill/>
            </a:ln>
            <a:effectLst/>
          </c:spPr>
          <c:invertIfNegative val="0"/>
          <c:cat>
            <c:strRef>
              <c:f>'11. EDEQ'!$Q$6:$U$6</c:f>
              <c:strCache>
                <c:ptCount val="5"/>
                <c:pt idx="0">
                  <c:v>ESTRATO 1</c:v>
                </c:pt>
                <c:pt idx="1">
                  <c:v>ESTRATO 2</c:v>
                </c:pt>
                <c:pt idx="2">
                  <c:v>ESTRATO 3</c:v>
                </c:pt>
                <c:pt idx="3">
                  <c:v>ESTRATO 4</c:v>
                </c:pt>
                <c:pt idx="4">
                  <c:v>ESTRATO 5 y 6, Ind y Com</c:v>
                </c:pt>
              </c:strCache>
            </c:strRef>
          </c:cat>
          <c:val>
            <c:numRef>
              <c:f>'11. EDEQ'!$Q$15:$U$15</c:f>
              <c:numCache>
                <c:formatCode>0.00</c:formatCode>
                <c:ptCount val="5"/>
                <c:pt idx="0">
                  <c:v>323.79793000000001</c:v>
                </c:pt>
                <c:pt idx="1">
                  <c:v>404.74741999999998</c:v>
                </c:pt>
                <c:pt idx="2">
                  <c:v>688.07060999999999</c:v>
                </c:pt>
                <c:pt idx="3">
                  <c:v>809.49483999999995</c:v>
                </c:pt>
                <c:pt idx="4">
                  <c:v>971.39380000000006</c:v>
                </c:pt>
              </c:numCache>
            </c:numRef>
          </c:val>
          <c:extLst>
            <c:ext xmlns:c16="http://schemas.microsoft.com/office/drawing/2014/chart" uri="{C3380CC4-5D6E-409C-BE32-E72D297353CC}">
              <c16:uniqueId val="{00000008-01D6-4107-B315-68D565520106}"/>
            </c:ext>
          </c:extLst>
        </c:ser>
        <c:ser>
          <c:idx val="9"/>
          <c:order val="9"/>
          <c:tx>
            <c:strRef>
              <c:f>'11. EDEQ'!$N$16</c:f>
              <c:strCache>
                <c:ptCount val="1"/>
                <c:pt idx="0">
                  <c:v>Oct-23</c:v>
                </c:pt>
              </c:strCache>
            </c:strRef>
          </c:tx>
          <c:spPr>
            <a:solidFill>
              <a:schemeClr val="accent6">
                <a:shade val="62000"/>
              </a:schemeClr>
            </a:solidFill>
            <a:ln>
              <a:noFill/>
            </a:ln>
            <a:effectLst/>
          </c:spPr>
          <c:invertIfNegative val="0"/>
          <c:cat>
            <c:strRef>
              <c:f>'11. EDEQ'!$Q$6:$U$6</c:f>
              <c:strCache>
                <c:ptCount val="5"/>
                <c:pt idx="0">
                  <c:v>ESTRATO 1</c:v>
                </c:pt>
                <c:pt idx="1">
                  <c:v>ESTRATO 2</c:v>
                </c:pt>
                <c:pt idx="2">
                  <c:v>ESTRATO 3</c:v>
                </c:pt>
                <c:pt idx="3">
                  <c:v>ESTRATO 4</c:v>
                </c:pt>
                <c:pt idx="4">
                  <c:v>ESTRATO 5 y 6, Ind y Com</c:v>
                </c:pt>
              </c:strCache>
            </c:strRef>
          </c:cat>
          <c:val>
            <c:numRef>
              <c:f>'11. EDEQ'!$Q$16:$U$16</c:f>
              <c:numCache>
                <c:formatCode>0.00</c:formatCode>
                <c:ptCount val="5"/>
                <c:pt idx="0">
                  <c:v>359.41570000000002</c:v>
                </c:pt>
                <c:pt idx="1">
                  <c:v>449.26960000000003</c:v>
                </c:pt>
                <c:pt idx="2">
                  <c:v>763.75840000000005</c:v>
                </c:pt>
                <c:pt idx="3">
                  <c:v>898.53930000000003</c:v>
                </c:pt>
                <c:pt idx="4">
                  <c:v>1078.2471</c:v>
                </c:pt>
              </c:numCache>
            </c:numRef>
          </c:val>
          <c:extLst>
            <c:ext xmlns:c16="http://schemas.microsoft.com/office/drawing/2014/chart" uri="{C3380CC4-5D6E-409C-BE32-E72D297353CC}">
              <c16:uniqueId val="{00000009-01D6-4107-B315-68D565520106}"/>
            </c:ext>
          </c:extLst>
        </c:ser>
        <c:ser>
          <c:idx val="10"/>
          <c:order val="10"/>
          <c:tx>
            <c:strRef>
              <c:f>'11. EDEQ'!$N$17</c:f>
              <c:strCache>
                <c:ptCount val="1"/>
                <c:pt idx="0">
                  <c:v>Nov-23</c:v>
                </c:pt>
              </c:strCache>
            </c:strRef>
          </c:tx>
          <c:spPr>
            <a:solidFill>
              <a:schemeClr val="accent6">
                <a:shade val="51000"/>
              </a:schemeClr>
            </a:solidFill>
            <a:ln>
              <a:noFill/>
            </a:ln>
            <a:effectLst/>
          </c:spPr>
          <c:invertIfNegative val="0"/>
          <c:cat>
            <c:strRef>
              <c:f>'11. EDEQ'!$Q$6:$U$6</c:f>
              <c:strCache>
                <c:ptCount val="5"/>
                <c:pt idx="0">
                  <c:v>ESTRATO 1</c:v>
                </c:pt>
                <c:pt idx="1">
                  <c:v>ESTRATO 2</c:v>
                </c:pt>
                <c:pt idx="2">
                  <c:v>ESTRATO 3</c:v>
                </c:pt>
                <c:pt idx="3">
                  <c:v>ESTRATO 4</c:v>
                </c:pt>
                <c:pt idx="4">
                  <c:v>ESTRATO 5 y 6, Ind y Com</c:v>
                </c:pt>
              </c:strCache>
            </c:strRef>
          </c:cat>
          <c:val>
            <c:numRef>
              <c:f>'11. EDEQ'!$Q$17:$U$17</c:f>
              <c:numCache>
                <c:formatCode>0.00</c:formatCode>
                <c:ptCount val="5"/>
                <c:pt idx="0">
                  <c:v>373.43290000000002</c:v>
                </c:pt>
                <c:pt idx="1">
                  <c:v>466.7912</c:v>
                </c:pt>
                <c:pt idx="2">
                  <c:v>793.54499999999996</c:v>
                </c:pt>
                <c:pt idx="3">
                  <c:v>933.58230000000003</c:v>
                </c:pt>
                <c:pt idx="4">
                  <c:v>1120.2988</c:v>
                </c:pt>
              </c:numCache>
            </c:numRef>
          </c:val>
          <c:extLst>
            <c:ext xmlns:c16="http://schemas.microsoft.com/office/drawing/2014/chart" uri="{C3380CC4-5D6E-409C-BE32-E72D297353CC}">
              <c16:uniqueId val="{0000000A-01D6-4107-B315-68D565520106}"/>
            </c:ext>
          </c:extLst>
        </c:ser>
        <c:ser>
          <c:idx val="11"/>
          <c:order val="11"/>
          <c:tx>
            <c:strRef>
              <c:f>'11. EDEQ'!$N$18</c:f>
              <c:strCache>
                <c:ptCount val="1"/>
                <c:pt idx="0">
                  <c:v>Dic-23</c:v>
                </c:pt>
              </c:strCache>
            </c:strRef>
          </c:tx>
          <c:spPr>
            <a:solidFill>
              <a:schemeClr val="accent6">
                <a:shade val="40000"/>
              </a:schemeClr>
            </a:solidFill>
            <a:ln>
              <a:noFill/>
            </a:ln>
            <a:effectLst/>
          </c:spPr>
          <c:invertIfNegative val="0"/>
          <c:cat>
            <c:strRef>
              <c:f>'11. EDEQ'!$Q$6:$U$6</c:f>
              <c:strCache>
                <c:ptCount val="5"/>
                <c:pt idx="0">
                  <c:v>ESTRATO 1</c:v>
                </c:pt>
                <c:pt idx="1">
                  <c:v>ESTRATO 2</c:v>
                </c:pt>
                <c:pt idx="2">
                  <c:v>ESTRATO 3</c:v>
                </c:pt>
                <c:pt idx="3">
                  <c:v>ESTRATO 4</c:v>
                </c:pt>
                <c:pt idx="4">
                  <c:v>ESTRATO 5 y 6, Ind y Com</c:v>
                </c:pt>
              </c:strCache>
            </c:strRef>
          </c:cat>
          <c:val>
            <c:numRef>
              <c:f>'11. EDEQ'!$Q$18:$U$18</c:f>
              <c:numCache>
                <c:formatCode>0.00</c:formatCode>
                <c:ptCount val="5"/>
                <c:pt idx="0">
                  <c:v>375.67349999999999</c:v>
                </c:pt>
                <c:pt idx="1">
                  <c:v>469.59190000000001</c:v>
                </c:pt>
                <c:pt idx="2">
                  <c:v>798.30619999999999</c:v>
                </c:pt>
                <c:pt idx="3">
                  <c:v>939.18380000000002</c:v>
                </c:pt>
                <c:pt idx="4">
                  <c:v>1127.0206000000001</c:v>
                </c:pt>
              </c:numCache>
            </c:numRef>
          </c:val>
          <c:extLst>
            <c:ext xmlns:c16="http://schemas.microsoft.com/office/drawing/2014/chart" uri="{C3380CC4-5D6E-409C-BE32-E72D297353CC}">
              <c16:uniqueId val="{0000000B-01D6-4107-B315-68D565520106}"/>
            </c:ext>
          </c:extLst>
        </c:ser>
        <c:dLbls>
          <c:showLegendKey val="0"/>
          <c:showVal val="0"/>
          <c:showCatName val="0"/>
          <c:showSerName val="0"/>
          <c:showPercent val="0"/>
          <c:showBubbleSize val="0"/>
        </c:dLbls>
        <c:gapWidth val="150"/>
        <c:axId val="-1143199760"/>
        <c:axId val="-1143192688"/>
      </c:barChart>
      <c:catAx>
        <c:axId val="-1143199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3192688"/>
        <c:crosses val="autoZero"/>
        <c:auto val="1"/>
        <c:lblAlgn val="ctr"/>
        <c:lblOffset val="100"/>
        <c:noMultiLvlLbl val="0"/>
      </c:catAx>
      <c:valAx>
        <c:axId val="-1143192688"/>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3199760"/>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'11. EDEQ'!$J$6</c:f>
              <c:strCache>
                <c:ptCount val="1"/>
                <c:pt idx="0">
                  <c:v>CUV_119</c:v>
                </c:pt>
              </c:strCache>
            </c:strRef>
          </c:tx>
          <c:spPr>
            <a:ln w="28575" cap="rnd">
              <a:solidFill>
                <a:schemeClr val="accent1"/>
              </a:solidFill>
              <a:round/>
            </a:ln>
            <a:effectLst/>
          </c:spPr>
          <c:marker>
            <c:symbol val="none"/>
          </c:marker>
          <c:cat>
            <c:strRef>
              <c:f>'11. EDEQ'!$A$7:$A$18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'11. EDEQ'!$J$7:$J$18</c:f>
              <c:numCache>
                <c:formatCode>0.00</c:formatCode>
                <c:ptCount val="12"/>
                <c:pt idx="0">
                  <c:v>784.41650000000004</c:v>
                </c:pt>
                <c:pt idx="1">
                  <c:v>838.86440000000005</c:v>
                </c:pt>
                <c:pt idx="2">
                  <c:v>919.19920000000002</c:v>
                </c:pt>
                <c:pt idx="3">
                  <c:v>898.82060000000001</c:v>
                </c:pt>
                <c:pt idx="4">
                  <c:v>812.27700000000004</c:v>
                </c:pt>
                <c:pt idx="5">
                  <c:v>867.23062000000004</c:v>
                </c:pt>
                <c:pt idx="6">
                  <c:v>833.05966000000001</c:v>
                </c:pt>
                <c:pt idx="7">
                  <c:v>849.74959999999999</c:v>
                </c:pt>
                <c:pt idx="8">
                  <c:v>853.18472999999994</c:v>
                </c:pt>
                <c:pt idx="9">
                  <c:v>859.07590000000005</c:v>
                </c:pt>
                <c:pt idx="10">
                  <c:v>873.67460000000005</c:v>
                </c:pt>
                <c:pt idx="11">
                  <c:v>869.21510000000001</c:v>
                </c:pt>
              </c:numCache>
            </c:numRef>
          </c:val>
          <c:smooth val="0"/>
          <c:extLst>
            <c:ext xmlns:c16="http://schemas.microsoft.com/office/drawing/2014/chart" uri="{C3380CC4-5D6E-409C-BE32-E72D297353CC}">
              <c16:uniqueId val="{00000000-3ACD-409F-A25A-E43F83D7B9E2}"/>
            </c:ext>
          </c:extLst>
        </c:ser>
        <c:ser>
          <c:idx val="1"/>
          <c:order val="1"/>
          <c:tx>
            <c:strRef>
              <c:f>'11. EDEQ'!$K$6</c:f>
              <c:strCache>
                <c:ptCount val="1"/>
                <c:pt idx="0">
                  <c:v>CUV_Op</c:v>
                </c:pt>
              </c:strCache>
            </c:strRef>
          </c:tx>
          <c:spPr>
            <a:ln w="28575" cap="rnd">
              <a:solidFill>
                <a:schemeClr val="accent2"/>
              </a:solidFill>
              <a:prstDash val="lgDash"/>
              <a:round/>
            </a:ln>
            <a:effectLst/>
          </c:spPr>
          <c:marker>
            <c:symbol val="none"/>
          </c:marker>
          <c:cat>
            <c:strRef>
              <c:f>'11. EDEQ'!$A$7:$A$18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'11. EDEQ'!$K$7:$K$18</c:f>
              <c:numCache>
                <c:formatCode>0.00</c:formatCode>
                <c:ptCount val="12"/>
                <c:pt idx="0">
                  <c:v>753.51819999999998</c:v>
                </c:pt>
                <c:pt idx="1">
                  <c:v>766.91089999999997</c:v>
                </c:pt>
                <c:pt idx="2">
                  <c:v>779.64589999999998</c:v>
                </c:pt>
                <c:pt idx="3">
                  <c:v>787.83699999999999</c:v>
                </c:pt>
                <c:pt idx="4">
                  <c:v>793.99519999999995</c:v>
                </c:pt>
                <c:pt idx="5">
                  <c:v>797.46294999999998</c:v>
                </c:pt>
                <c:pt idx="6">
                  <c:v>799.86866999999995</c:v>
                </c:pt>
                <c:pt idx="7">
                  <c:v>803.87459999999999</c:v>
                </c:pt>
                <c:pt idx="8">
                  <c:v>809.49483999999995</c:v>
                </c:pt>
                <c:pt idx="9">
                  <c:v>898.53930000000003</c:v>
                </c:pt>
                <c:pt idx="10">
                  <c:v>933.58230000000003</c:v>
                </c:pt>
                <c:pt idx="11">
                  <c:v>939.18380000000002</c:v>
                </c:pt>
              </c:numCache>
            </c:numRef>
          </c:val>
          <c:smooth val="0"/>
          <c:extLst>
            <c:ext xmlns:c16="http://schemas.microsoft.com/office/drawing/2014/chart" uri="{C3380CC4-5D6E-409C-BE32-E72D297353CC}">
              <c16:uniqueId val="{00000001-3ACD-409F-A25A-E43F83D7B9E2}"/>
            </c:ext>
          </c:extLst>
        </c:ser>
        <c:dLbls>
          <c:showLegendKey val="0"/>
          <c:showVal val="0"/>
          <c:showCatName val="0"/>
          <c:showSerName val="0"/>
          <c:showPercent val="0"/>
          <c:showBubbleSize val="0"/>
        </c:dLbls>
        <c:smooth val="0"/>
        <c:axId val="-1143199216"/>
        <c:axId val="-1143198672"/>
      </c:lineChart>
      <c:catAx>
        <c:axId val="-1143199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43198672"/>
        <c:crosses val="autoZero"/>
        <c:auto val="1"/>
        <c:lblAlgn val="ctr"/>
        <c:lblOffset val="100"/>
        <c:noMultiLvlLbl val="0"/>
      </c:catAx>
      <c:valAx>
        <c:axId val="-1143198672"/>
        <c:scaling>
          <c:orientation val="minMax"/>
          <c:min val="5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s-CO" sz="1800" b="1"/>
                  <a:t>$/kWh</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s-CO"/>
          </a:p>
        </c:txPr>
        <c:crossAx val="-114319921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1"/>
          <c:order val="1"/>
          <c:tx>
            <c:strRef>
              <c:f>'12. EE Putumayo'!$D$6</c:f>
              <c:strCache>
                <c:ptCount val="1"/>
                <c:pt idx="0">
                  <c:v>GM</c:v>
                </c:pt>
              </c:strCache>
            </c:strRef>
          </c:tx>
          <c:spPr>
            <a:solidFill>
              <a:srgbClr val="ED7D31"/>
            </a:solidFill>
            <a:ln w="25400">
              <a:noFill/>
            </a:ln>
          </c:spPr>
          <c:val>
            <c:numRef>
              <c:f>'12. EE Putumayo'!$D$7:$D$18</c:f>
              <c:numCache>
                <c:formatCode>0.00</c:formatCode>
                <c:ptCount val="12"/>
                <c:pt idx="0">
                  <c:v>324.28566000000001</c:v>
                </c:pt>
                <c:pt idx="1">
                  <c:v>331.63983999999999</c:v>
                </c:pt>
                <c:pt idx="2">
                  <c:v>360.5299</c:v>
                </c:pt>
                <c:pt idx="3">
                  <c:v>314.19238000000001</c:v>
                </c:pt>
                <c:pt idx="4">
                  <c:v>300.43405000000001</c:v>
                </c:pt>
                <c:pt idx="5">
                  <c:v>379.74486000000002</c:v>
                </c:pt>
                <c:pt idx="6">
                  <c:v>338.43007</c:v>
                </c:pt>
                <c:pt idx="7">
                  <c:v>361.38350000000003</c:v>
                </c:pt>
                <c:pt idx="8">
                  <c:v>382.19733000000002</c:v>
                </c:pt>
                <c:pt idx="9">
                  <c:v>323.17899999999997</c:v>
                </c:pt>
                <c:pt idx="10">
                  <c:v>354.58756</c:v>
                </c:pt>
                <c:pt idx="11">
                  <c:v>302.95785000000001</c:v>
                </c:pt>
              </c:numCache>
            </c:numRef>
          </c:val>
          <c:extLst>
            <c:ext xmlns:c16="http://schemas.microsoft.com/office/drawing/2014/chart" uri="{C3380CC4-5D6E-409C-BE32-E72D297353CC}">
              <c16:uniqueId val="{00000000-C8A2-4788-AFD6-9051E3F64432}"/>
            </c:ext>
          </c:extLst>
        </c:ser>
        <c:ser>
          <c:idx val="2"/>
          <c:order val="2"/>
          <c:tx>
            <c:strRef>
              <c:f>'12. EE Putumayo'!$G$6</c:f>
              <c:strCache>
                <c:ptCount val="1"/>
                <c:pt idx="0">
                  <c:v>D</c:v>
                </c:pt>
              </c:strCache>
            </c:strRef>
          </c:tx>
          <c:spPr>
            <a:solidFill>
              <a:srgbClr val="A5A5A5"/>
            </a:solidFill>
            <a:ln w="25400">
              <a:noFill/>
            </a:ln>
          </c:spPr>
          <c:val>
            <c:numRef>
              <c:f>'12. EE Putumayo'!$G$7:$G$18</c:f>
              <c:numCache>
                <c:formatCode>0.00</c:formatCode>
                <c:ptCount val="12"/>
                <c:pt idx="0">
                  <c:v>297.05295000000001</c:v>
                </c:pt>
                <c:pt idx="1">
                  <c:v>297.04939999999999</c:v>
                </c:pt>
                <c:pt idx="2">
                  <c:v>294.52006999999998</c:v>
                </c:pt>
                <c:pt idx="3">
                  <c:v>287.26359000000002</c:v>
                </c:pt>
                <c:pt idx="4">
                  <c:v>285.14312999999999</c:v>
                </c:pt>
                <c:pt idx="5">
                  <c:v>242.59780000000001</c:v>
                </c:pt>
                <c:pt idx="6">
                  <c:v>243.34893</c:v>
                </c:pt>
                <c:pt idx="7">
                  <c:v>241.36492999999999</c:v>
                </c:pt>
                <c:pt idx="8">
                  <c:v>236.10902999999999</c:v>
                </c:pt>
                <c:pt idx="9">
                  <c:v>238.78882999999999</c:v>
                </c:pt>
                <c:pt idx="10">
                  <c:v>265.01787999999999</c:v>
                </c:pt>
                <c:pt idx="11">
                  <c:v>259.31894999999997</c:v>
                </c:pt>
              </c:numCache>
            </c:numRef>
          </c:val>
          <c:extLst>
            <c:ext xmlns:c16="http://schemas.microsoft.com/office/drawing/2014/chart" uri="{C3380CC4-5D6E-409C-BE32-E72D297353CC}">
              <c16:uniqueId val="{00000001-C8A2-4788-AFD6-9051E3F64432}"/>
            </c:ext>
          </c:extLst>
        </c:ser>
        <c:ser>
          <c:idx val="3"/>
          <c:order val="3"/>
          <c:tx>
            <c:strRef>
              <c:f>'12. EE Putumayo'!$H$6</c:f>
              <c:strCache>
                <c:ptCount val="1"/>
                <c:pt idx="0">
                  <c:v>CV</c:v>
                </c:pt>
              </c:strCache>
            </c:strRef>
          </c:tx>
          <c:spPr>
            <a:solidFill>
              <a:srgbClr val="FFC000"/>
            </a:solidFill>
            <a:ln w="25400">
              <a:noFill/>
            </a:ln>
          </c:spPr>
          <c:val>
            <c:numRef>
              <c:f>'12. EE Putumayo'!$H$7:$H$18</c:f>
              <c:numCache>
                <c:formatCode>0.00</c:formatCode>
                <c:ptCount val="12"/>
                <c:pt idx="0">
                  <c:v>91.852810000000005</c:v>
                </c:pt>
                <c:pt idx="1">
                  <c:v>92.832470000000001</c:v>
                </c:pt>
                <c:pt idx="2">
                  <c:v>92.601609999999994</c:v>
                </c:pt>
                <c:pt idx="3">
                  <c:v>99.828530000000001</c:v>
                </c:pt>
                <c:pt idx="4">
                  <c:v>95.958020000000005</c:v>
                </c:pt>
                <c:pt idx="5">
                  <c:v>94.761859999999999</c:v>
                </c:pt>
                <c:pt idx="6">
                  <c:v>96.269890000000004</c:v>
                </c:pt>
                <c:pt idx="7">
                  <c:v>98.230029999999999</c:v>
                </c:pt>
                <c:pt idx="8">
                  <c:v>97.148470000000003</c:v>
                </c:pt>
                <c:pt idx="9">
                  <c:v>96.094449999999995</c:v>
                </c:pt>
                <c:pt idx="10">
                  <c:v>92.736080000000001</c:v>
                </c:pt>
                <c:pt idx="11">
                  <c:v>91.442549999999997</c:v>
                </c:pt>
              </c:numCache>
            </c:numRef>
          </c:val>
          <c:extLst>
            <c:ext xmlns:c16="http://schemas.microsoft.com/office/drawing/2014/chart" uri="{C3380CC4-5D6E-409C-BE32-E72D297353CC}">
              <c16:uniqueId val="{00000002-C8A2-4788-AFD6-9051E3F64432}"/>
            </c:ext>
          </c:extLst>
        </c:ser>
        <c:ser>
          <c:idx val="4"/>
          <c:order val="4"/>
          <c:tx>
            <c:strRef>
              <c:f>'12. EE Putumayo'!$F$6</c:f>
              <c:strCache>
                <c:ptCount val="1"/>
                <c:pt idx="0">
                  <c:v>PR</c:v>
                </c:pt>
              </c:strCache>
            </c:strRef>
          </c:tx>
          <c:spPr>
            <a:solidFill>
              <a:srgbClr val="5B9BD5"/>
            </a:solidFill>
            <a:ln w="25400">
              <a:noFill/>
            </a:ln>
          </c:spPr>
          <c:val>
            <c:numRef>
              <c:f>'12. EE Putumayo'!$F$7:$F$18</c:f>
              <c:numCache>
                <c:formatCode>0.00</c:formatCode>
                <c:ptCount val="12"/>
                <c:pt idx="0">
                  <c:v>66.988950000000003</c:v>
                </c:pt>
                <c:pt idx="1">
                  <c:v>67.137230000000002</c:v>
                </c:pt>
                <c:pt idx="2">
                  <c:v>72.335939999999994</c:v>
                </c:pt>
                <c:pt idx="3">
                  <c:v>91.08081</c:v>
                </c:pt>
                <c:pt idx="4">
                  <c:v>86.523470000000003</c:v>
                </c:pt>
                <c:pt idx="5">
                  <c:v>105.11317</c:v>
                </c:pt>
                <c:pt idx="6">
                  <c:v>94.145740000000004</c:v>
                </c:pt>
                <c:pt idx="7">
                  <c:v>100.21908000000001</c:v>
                </c:pt>
                <c:pt idx="8">
                  <c:v>105.32156999999999</c:v>
                </c:pt>
                <c:pt idx="9">
                  <c:v>91.270830000000004</c:v>
                </c:pt>
                <c:pt idx="10">
                  <c:v>97.784729999999996</c:v>
                </c:pt>
                <c:pt idx="11">
                  <c:v>87.783410000000003</c:v>
                </c:pt>
              </c:numCache>
            </c:numRef>
          </c:val>
          <c:extLst>
            <c:ext xmlns:c16="http://schemas.microsoft.com/office/drawing/2014/chart" uri="{C3380CC4-5D6E-409C-BE32-E72D297353CC}">
              <c16:uniqueId val="{00000003-C8A2-4788-AFD6-9051E3F64432}"/>
            </c:ext>
          </c:extLst>
        </c:ser>
        <c:ser>
          <c:idx val="5"/>
          <c:order val="5"/>
          <c:tx>
            <c:strRef>
              <c:f>'12. EE Putumayo'!$E$6</c:f>
              <c:strCache>
                <c:ptCount val="1"/>
                <c:pt idx="0">
                  <c:v>TM</c:v>
                </c:pt>
              </c:strCache>
            </c:strRef>
          </c:tx>
          <c:spPr>
            <a:solidFill>
              <a:srgbClr val="70AD47"/>
            </a:solidFill>
            <a:ln w="25400">
              <a:noFill/>
            </a:ln>
          </c:spPr>
          <c:val>
            <c:numRef>
              <c:f>'12. EE Putumayo'!$E$7:$E$18</c:f>
              <c:numCache>
                <c:formatCode>0.00</c:formatCode>
                <c:ptCount val="12"/>
                <c:pt idx="0">
                  <c:v>51.973239999999997</c:v>
                </c:pt>
                <c:pt idx="1">
                  <c:v>48.708089999999999</c:v>
                </c:pt>
                <c:pt idx="2">
                  <c:v>52.366930000000004</c:v>
                </c:pt>
                <c:pt idx="3">
                  <c:v>53.521030000000003</c:v>
                </c:pt>
                <c:pt idx="4">
                  <c:v>48.531390000000002</c:v>
                </c:pt>
                <c:pt idx="5">
                  <c:v>50.702910000000003</c:v>
                </c:pt>
                <c:pt idx="6">
                  <c:v>40.870220000000003</c:v>
                </c:pt>
                <c:pt idx="7">
                  <c:v>46.962449999999997</c:v>
                </c:pt>
                <c:pt idx="8">
                  <c:v>47.019509999999997</c:v>
                </c:pt>
                <c:pt idx="9">
                  <c:v>48.59986</c:v>
                </c:pt>
                <c:pt idx="10">
                  <c:v>46.250990000000002</c:v>
                </c:pt>
                <c:pt idx="11">
                  <c:v>51.235199999999999</c:v>
                </c:pt>
              </c:numCache>
            </c:numRef>
          </c:val>
          <c:extLst>
            <c:ext xmlns:c16="http://schemas.microsoft.com/office/drawing/2014/chart" uri="{C3380CC4-5D6E-409C-BE32-E72D297353CC}">
              <c16:uniqueId val="{00000004-C8A2-4788-AFD6-9051E3F64432}"/>
            </c:ext>
          </c:extLst>
        </c:ser>
        <c:ser>
          <c:idx val="6"/>
          <c:order val="6"/>
          <c:tx>
            <c:strRef>
              <c:f>'12. EE Putumayo'!$I$6</c:f>
              <c:strCache>
                <c:ptCount val="1"/>
                <c:pt idx="0">
                  <c:v>RM</c:v>
                </c:pt>
              </c:strCache>
            </c:strRef>
          </c:tx>
          <c:spPr>
            <a:solidFill>
              <a:schemeClr val="accent1">
                <a:lumMod val="40000"/>
                <a:lumOff val="60000"/>
              </a:schemeClr>
            </a:solidFill>
            <a:ln>
              <a:noFill/>
            </a:ln>
            <a:effectLst/>
          </c:spPr>
          <c:val>
            <c:numRef>
              <c:f>'12. EE Putumayo'!$I$7:$I$18</c:f>
              <c:numCache>
                <c:formatCode>0.00</c:formatCode>
                <c:ptCount val="12"/>
                <c:pt idx="0">
                  <c:v>23.137630000000001</c:v>
                </c:pt>
                <c:pt idx="1">
                  <c:v>19.58783</c:v>
                </c:pt>
                <c:pt idx="2">
                  <c:v>17.977309999999999</c:v>
                </c:pt>
                <c:pt idx="3">
                  <c:v>35.302999999999997</c:v>
                </c:pt>
                <c:pt idx="4">
                  <c:v>36.767569999999999</c:v>
                </c:pt>
                <c:pt idx="5">
                  <c:v>14.68807</c:v>
                </c:pt>
                <c:pt idx="6">
                  <c:v>23.79101</c:v>
                </c:pt>
                <c:pt idx="7">
                  <c:v>16.07959</c:v>
                </c:pt>
                <c:pt idx="8">
                  <c:v>17.20468</c:v>
                </c:pt>
                <c:pt idx="9">
                  <c:v>0.34770000000000001</c:v>
                </c:pt>
                <c:pt idx="10">
                  <c:v>2.5974200000000001</c:v>
                </c:pt>
                <c:pt idx="11">
                  <c:v>18.676970000000001</c:v>
                </c:pt>
              </c:numCache>
            </c:numRef>
          </c:val>
          <c:extLst>
            <c:ext xmlns:c16="http://schemas.microsoft.com/office/drawing/2014/chart" uri="{C3380CC4-5D6E-409C-BE32-E72D297353CC}">
              <c16:uniqueId val="{00000005-C8A2-4788-AFD6-9051E3F64432}"/>
            </c:ext>
          </c:extLst>
        </c:ser>
        <c:dLbls>
          <c:showLegendKey val="0"/>
          <c:showVal val="0"/>
          <c:showCatName val="0"/>
          <c:showSerName val="0"/>
          <c:showPercent val="0"/>
          <c:showBubbleSize val="0"/>
        </c:dLbls>
        <c:axId val="-1143195952"/>
        <c:axId val="-1143197584"/>
      </c:areaChart>
      <c:lineChart>
        <c:grouping val="standard"/>
        <c:varyColors val="0"/>
        <c:ser>
          <c:idx val="0"/>
          <c:order val="0"/>
          <c:tx>
            <c:strRef>
              <c:f>'12. EE Putumayo'!$J$6</c:f>
              <c:strCache>
                <c:ptCount val="1"/>
                <c:pt idx="0">
                  <c:v>CUV_119</c:v>
                </c:pt>
              </c:strCache>
            </c:strRef>
          </c:tx>
          <c:spPr>
            <a:ln w="38100" cap="rnd">
              <a:solidFill>
                <a:sysClr val="windowText" lastClr="000000"/>
              </a:solidFill>
              <a:round/>
            </a:ln>
            <a:effectLst/>
          </c:spPr>
          <c:marker>
            <c:symbol val="none"/>
          </c:marker>
          <c:cat>
            <c:strRef>
              <c:f>'12. EE Putumayo'!$A$7:$A$18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'12. EE Putumayo'!$J$7:$J$18</c:f>
              <c:numCache>
                <c:formatCode>0.00</c:formatCode>
                <c:ptCount val="12"/>
                <c:pt idx="0">
                  <c:v>855.29124000000002</c:v>
                </c:pt>
                <c:pt idx="1">
                  <c:v>856.95487000000003</c:v>
                </c:pt>
                <c:pt idx="2">
                  <c:v>890.32685000000004</c:v>
                </c:pt>
                <c:pt idx="3">
                  <c:v>881.18934999999999</c:v>
                </c:pt>
                <c:pt idx="4">
                  <c:v>853.35762</c:v>
                </c:pt>
                <c:pt idx="5">
                  <c:v>887.60866999999996</c:v>
                </c:pt>
                <c:pt idx="6">
                  <c:v>836.85586000000001</c:v>
                </c:pt>
                <c:pt idx="7">
                  <c:v>864.23956999999996</c:v>
                </c:pt>
                <c:pt idx="8">
                  <c:v>885.00058999999999</c:v>
                </c:pt>
                <c:pt idx="9">
                  <c:v>798.28066999999999</c:v>
                </c:pt>
                <c:pt idx="10">
                  <c:v>858.97465</c:v>
                </c:pt>
                <c:pt idx="11">
                  <c:v>811.41494</c:v>
                </c:pt>
              </c:numCache>
            </c:numRef>
          </c:val>
          <c:smooth val="0"/>
          <c:extLst>
            <c:ext xmlns:c16="http://schemas.microsoft.com/office/drawing/2014/chart" uri="{C3380CC4-5D6E-409C-BE32-E72D297353CC}">
              <c16:uniqueId val="{00000006-C8A2-4788-AFD6-9051E3F64432}"/>
            </c:ext>
          </c:extLst>
        </c:ser>
        <c:dLbls>
          <c:showLegendKey val="0"/>
          <c:showVal val="0"/>
          <c:showCatName val="0"/>
          <c:showSerName val="0"/>
          <c:showPercent val="0"/>
          <c:showBubbleSize val="0"/>
        </c:dLbls>
        <c:marker val="1"/>
        <c:smooth val="0"/>
        <c:axId val="-1143195952"/>
        <c:axId val="-1143197584"/>
      </c:lineChart>
      <c:catAx>
        <c:axId val="-114319595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400" b="1" i="0" u="none" strike="noStrike" baseline="0">
                <a:solidFill>
                  <a:srgbClr val="333333"/>
                </a:solidFill>
                <a:latin typeface="Calibri"/>
                <a:ea typeface="Calibri"/>
                <a:cs typeface="Calibri"/>
              </a:defRPr>
            </a:pPr>
            <a:endParaRPr lang="es-CO"/>
          </a:p>
        </c:txPr>
        <c:crossAx val="-1143197584"/>
        <c:crosses val="autoZero"/>
        <c:auto val="1"/>
        <c:lblAlgn val="ctr"/>
        <c:lblOffset val="100"/>
        <c:noMultiLvlLbl val="0"/>
      </c:catAx>
      <c:valAx>
        <c:axId val="-1143197584"/>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143195952"/>
        <c:crosses val="autoZero"/>
        <c:crossBetween val="between"/>
      </c:valAx>
      <c:spPr>
        <a:noFill/>
        <a:ln w="25400">
          <a:noFill/>
        </a:ln>
      </c:spPr>
    </c:plotArea>
    <c:legend>
      <c:legendPos val="b"/>
      <c:overlay val="0"/>
      <c:spPr>
        <a:noFill/>
        <a:ln w="25400">
          <a:noFill/>
        </a:ln>
      </c:spPr>
      <c:txPr>
        <a:bodyPr/>
        <a:lstStyle/>
        <a:p>
          <a:pPr>
            <a:defRPr sz="1655"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tx>
            <c:strRef>
              <c:f>'12. EE Putumayo'!$N$7</c:f>
              <c:strCache>
                <c:ptCount val="1"/>
                <c:pt idx="0">
                  <c:v>Ene-23</c:v>
                </c:pt>
              </c:strCache>
            </c:strRef>
          </c:tx>
          <c:spPr>
            <a:solidFill>
              <a:schemeClr val="accent6">
                <a:tint val="41000"/>
              </a:schemeClr>
            </a:solidFill>
            <a:ln>
              <a:noFill/>
            </a:ln>
            <a:effectLst/>
          </c:spPr>
          <c:invertIfNegative val="0"/>
          <c:cat>
            <c:strRef>
              <c:f>'12. EE Putumayo'!$Q$6:$U$6</c:f>
              <c:strCache>
                <c:ptCount val="5"/>
                <c:pt idx="0">
                  <c:v>ESTRATO 1</c:v>
                </c:pt>
                <c:pt idx="1">
                  <c:v>ESTRATO 2</c:v>
                </c:pt>
                <c:pt idx="2">
                  <c:v>ESTRATO 3</c:v>
                </c:pt>
                <c:pt idx="3">
                  <c:v>ESTRATO 4</c:v>
                </c:pt>
                <c:pt idx="4">
                  <c:v>ESTRATO 5 y 6, Ind y Com</c:v>
                </c:pt>
              </c:strCache>
            </c:strRef>
          </c:cat>
          <c:val>
            <c:numRef>
              <c:f>'12. EE Putumayo'!$Q$7:$U$7</c:f>
              <c:numCache>
                <c:formatCode>0.00</c:formatCode>
                <c:ptCount val="5"/>
                <c:pt idx="0">
                  <c:v>339.42964999999998</c:v>
                </c:pt>
                <c:pt idx="1">
                  <c:v>424.28707000000003</c:v>
                </c:pt>
                <c:pt idx="2">
                  <c:v>721.28801999999996</c:v>
                </c:pt>
                <c:pt idx="3">
                  <c:v>848.57414000000006</c:v>
                </c:pt>
                <c:pt idx="4">
                  <c:v>1018.2889680000001</c:v>
                </c:pt>
              </c:numCache>
            </c:numRef>
          </c:val>
          <c:extLst>
            <c:ext xmlns:c16="http://schemas.microsoft.com/office/drawing/2014/chart" uri="{C3380CC4-5D6E-409C-BE32-E72D297353CC}">
              <c16:uniqueId val="{00000000-3AD4-4B3E-B34D-F785401EB83C}"/>
            </c:ext>
          </c:extLst>
        </c:ser>
        <c:ser>
          <c:idx val="1"/>
          <c:order val="1"/>
          <c:tx>
            <c:strRef>
              <c:f>'12. EE Putumayo'!$N$8</c:f>
              <c:strCache>
                <c:ptCount val="1"/>
                <c:pt idx="0">
                  <c:v>Feb-23</c:v>
                </c:pt>
              </c:strCache>
            </c:strRef>
          </c:tx>
          <c:spPr>
            <a:solidFill>
              <a:schemeClr val="accent6">
                <a:tint val="52000"/>
              </a:schemeClr>
            </a:solidFill>
            <a:ln>
              <a:noFill/>
            </a:ln>
            <a:effectLst/>
          </c:spPr>
          <c:invertIfNegative val="0"/>
          <c:cat>
            <c:strRef>
              <c:f>'12. EE Putumayo'!$Q$6:$U$6</c:f>
              <c:strCache>
                <c:ptCount val="5"/>
                <c:pt idx="0">
                  <c:v>ESTRATO 1</c:v>
                </c:pt>
                <c:pt idx="1">
                  <c:v>ESTRATO 2</c:v>
                </c:pt>
                <c:pt idx="2">
                  <c:v>ESTRATO 3</c:v>
                </c:pt>
                <c:pt idx="3">
                  <c:v>ESTRATO 4</c:v>
                </c:pt>
                <c:pt idx="4">
                  <c:v>ESTRATO 5 y 6, Ind y Com</c:v>
                </c:pt>
              </c:strCache>
            </c:strRef>
          </c:cat>
          <c:val>
            <c:numRef>
              <c:f>'12. EE Putumayo'!$Q$8:$U$8</c:f>
              <c:numCache>
                <c:formatCode>0.00</c:formatCode>
                <c:ptCount val="5"/>
                <c:pt idx="0">
                  <c:v>345.46319999999997</c:v>
                </c:pt>
                <c:pt idx="1">
                  <c:v>431.82900000000001</c:v>
                </c:pt>
                <c:pt idx="2">
                  <c:v>734.10931000000005</c:v>
                </c:pt>
                <c:pt idx="3">
                  <c:v>863.65800999999999</c:v>
                </c:pt>
                <c:pt idx="4">
                  <c:v>1036.3896099999999</c:v>
                </c:pt>
              </c:numCache>
            </c:numRef>
          </c:val>
          <c:extLst>
            <c:ext xmlns:c16="http://schemas.microsoft.com/office/drawing/2014/chart" uri="{C3380CC4-5D6E-409C-BE32-E72D297353CC}">
              <c16:uniqueId val="{00000001-3AD4-4B3E-B34D-F785401EB83C}"/>
            </c:ext>
          </c:extLst>
        </c:ser>
        <c:ser>
          <c:idx val="2"/>
          <c:order val="2"/>
          <c:tx>
            <c:strRef>
              <c:f>'12. EE Putumayo'!$N$9</c:f>
              <c:strCache>
                <c:ptCount val="1"/>
                <c:pt idx="0">
                  <c:v>Mar-23</c:v>
                </c:pt>
              </c:strCache>
            </c:strRef>
          </c:tx>
          <c:spPr>
            <a:solidFill>
              <a:schemeClr val="accent6">
                <a:tint val="63000"/>
              </a:schemeClr>
            </a:solidFill>
            <a:ln>
              <a:noFill/>
            </a:ln>
            <a:effectLst/>
          </c:spPr>
          <c:invertIfNegative val="0"/>
          <c:cat>
            <c:strRef>
              <c:f>'12. EE Putumayo'!$Q$6:$U$6</c:f>
              <c:strCache>
                <c:ptCount val="5"/>
                <c:pt idx="0">
                  <c:v>ESTRATO 1</c:v>
                </c:pt>
                <c:pt idx="1">
                  <c:v>ESTRATO 2</c:v>
                </c:pt>
                <c:pt idx="2">
                  <c:v>ESTRATO 3</c:v>
                </c:pt>
                <c:pt idx="3">
                  <c:v>ESTRATO 4</c:v>
                </c:pt>
                <c:pt idx="4">
                  <c:v>ESTRATO 5 y 6, Ind y Com</c:v>
                </c:pt>
              </c:strCache>
            </c:strRef>
          </c:cat>
          <c:val>
            <c:numRef>
              <c:f>'12. EE Putumayo'!$Q$9:$U$9</c:f>
              <c:numCache>
                <c:formatCode>0.00</c:formatCode>
                <c:ptCount val="5"/>
                <c:pt idx="0">
                  <c:v>351.19983000000002</c:v>
                </c:pt>
                <c:pt idx="1">
                  <c:v>438.99977999999999</c:v>
                </c:pt>
                <c:pt idx="2">
                  <c:v>746.29962999999998</c:v>
                </c:pt>
                <c:pt idx="3">
                  <c:v>877.99956999999995</c:v>
                </c:pt>
                <c:pt idx="4">
                  <c:v>1053.5994800000001</c:v>
                </c:pt>
              </c:numCache>
            </c:numRef>
          </c:val>
          <c:extLst>
            <c:ext xmlns:c16="http://schemas.microsoft.com/office/drawing/2014/chart" uri="{C3380CC4-5D6E-409C-BE32-E72D297353CC}">
              <c16:uniqueId val="{00000002-3AD4-4B3E-B34D-F785401EB83C}"/>
            </c:ext>
          </c:extLst>
        </c:ser>
        <c:ser>
          <c:idx val="3"/>
          <c:order val="3"/>
          <c:tx>
            <c:strRef>
              <c:f>'12. EE Putumayo'!$N$10</c:f>
              <c:strCache>
                <c:ptCount val="1"/>
                <c:pt idx="0">
                  <c:v>Abr-23</c:v>
                </c:pt>
              </c:strCache>
            </c:strRef>
          </c:tx>
          <c:spPr>
            <a:solidFill>
              <a:schemeClr val="accent6">
                <a:tint val="74000"/>
              </a:schemeClr>
            </a:solidFill>
            <a:ln>
              <a:noFill/>
            </a:ln>
            <a:effectLst/>
          </c:spPr>
          <c:invertIfNegative val="0"/>
          <c:cat>
            <c:strRef>
              <c:f>'12. EE Putumayo'!$Q$6:$U$6</c:f>
              <c:strCache>
                <c:ptCount val="5"/>
                <c:pt idx="0">
                  <c:v>ESTRATO 1</c:v>
                </c:pt>
                <c:pt idx="1">
                  <c:v>ESTRATO 2</c:v>
                </c:pt>
                <c:pt idx="2">
                  <c:v>ESTRATO 3</c:v>
                </c:pt>
                <c:pt idx="3">
                  <c:v>ESTRATO 4</c:v>
                </c:pt>
                <c:pt idx="4">
                  <c:v>ESTRATO 5 y 6, Ind y Com</c:v>
                </c:pt>
              </c:strCache>
            </c:strRef>
          </c:cat>
          <c:val>
            <c:numRef>
              <c:f>'12. EE Putumayo'!$Q$10:$U$10</c:f>
              <c:numCache>
                <c:formatCode>0.00</c:formatCode>
                <c:ptCount val="5"/>
                <c:pt idx="0">
                  <c:v>354.88958000000002</c:v>
                </c:pt>
                <c:pt idx="1">
                  <c:v>443.61196999999999</c:v>
                </c:pt>
                <c:pt idx="2">
                  <c:v>754.14035999999999</c:v>
                </c:pt>
                <c:pt idx="3">
                  <c:v>881.18934999999999</c:v>
                </c:pt>
                <c:pt idx="4">
                  <c:v>1064.6687400000001</c:v>
                </c:pt>
              </c:numCache>
            </c:numRef>
          </c:val>
          <c:extLst>
            <c:ext xmlns:c16="http://schemas.microsoft.com/office/drawing/2014/chart" uri="{C3380CC4-5D6E-409C-BE32-E72D297353CC}">
              <c16:uniqueId val="{00000003-3AD4-4B3E-B34D-F785401EB83C}"/>
            </c:ext>
          </c:extLst>
        </c:ser>
        <c:ser>
          <c:idx val="4"/>
          <c:order val="4"/>
          <c:tx>
            <c:strRef>
              <c:f>'12. EE Putumayo'!$N$11</c:f>
              <c:strCache>
                <c:ptCount val="1"/>
                <c:pt idx="0">
                  <c:v>May-23</c:v>
                </c:pt>
              </c:strCache>
            </c:strRef>
          </c:tx>
          <c:spPr>
            <a:solidFill>
              <a:schemeClr val="accent6">
                <a:tint val="84000"/>
              </a:schemeClr>
            </a:solidFill>
            <a:ln>
              <a:noFill/>
            </a:ln>
            <a:effectLst/>
          </c:spPr>
          <c:invertIfNegative val="0"/>
          <c:cat>
            <c:strRef>
              <c:f>'12. EE Putumayo'!$Q$6:$U$6</c:f>
              <c:strCache>
                <c:ptCount val="5"/>
                <c:pt idx="0">
                  <c:v>ESTRATO 1</c:v>
                </c:pt>
                <c:pt idx="1">
                  <c:v>ESTRATO 2</c:v>
                </c:pt>
                <c:pt idx="2">
                  <c:v>ESTRATO 3</c:v>
                </c:pt>
                <c:pt idx="3">
                  <c:v>ESTRATO 4</c:v>
                </c:pt>
                <c:pt idx="4">
                  <c:v>ESTRATO 5 y 6, Ind y Com</c:v>
                </c:pt>
              </c:strCache>
            </c:strRef>
          </c:cat>
          <c:val>
            <c:numRef>
              <c:f>'12. EE Putumayo'!$Q$11:$U$11</c:f>
              <c:numCache>
                <c:formatCode>0.00</c:formatCode>
                <c:ptCount val="5"/>
                <c:pt idx="0">
                  <c:v>357.66363000000001</c:v>
                </c:pt>
                <c:pt idx="1">
                  <c:v>447.07952999999998</c:v>
                </c:pt>
                <c:pt idx="2">
                  <c:v>760.03521000000001</c:v>
                </c:pt>
                <c:pt idx="3">
                  <c:v>894.15907000000004</c:v>
                </c:pt>
                <c:pt idx="4">
                  <c:v>1072.9908800000001</c:v>
                </c:pt>
              </c:numCache>
            </c:numRef>
          </c:val>
          <c:extLst>
            <c:ext xmlns:c16="http://schemas.microsoft.com/office/drawing/2014/chart" uri="{C3380CC4-5D6E-409C-BE32-E72D297353CC}">
              <c16:uniqueId val="{00000004-3AD4-4B3E-B34D-F785401EB83C}"/>
            </c:ext>
          </c:extLst>
        </c:ser>
        <c:ser>
          <c:idx val="5"/>
          <c:order val="5"/>
          <c:tx>
            <c:strRef>
              <c:f>'12. EE Putumayo'!$N$12</c:f>
              <c:strCache>
                <c:ptCount val="1"/>
                <c:pt idx="0">
                  <c:v>Jun-23</c:v>
                </c:pt>
              </c:strCache>
            </c:strRef>
          </c:tx>
          <c:spPr>
            <a:solidFill>
              <a:schemeClr val="accent6">
                <a:tint val="95000"/>
              </a:schemeClr>
            </a:solidFill>
            <a:ln>
              <a:noFill/>
            </a:ln>
            <a:effectLst/>
          </c:spPr>
          <c:invertIfNegative val="0"/>
          <c:cat>
            <c:strRef>
              <c:f>'12. EE Putumayo'!$Q$6:$U$6</c:f>
              <c:strCache>
                <c:ptCount val="5"/>
                <c:pt idx="0">
                  <c:v>ESTRATO 1</c:v>
                </c:pt>
                <c:pt idx="1">
                  <c:v>ESTRATO 2</c:v>
                </c:pt>
                <c:pt idx="2">
                  <c:v>ESTRATO 3</c:v>
                </c:pt>
                <c:pt idx="3">
                  <c:v>ESTRATO 4</c:v>
                </c:pt>
                <c:pt idx="4">
                  <c:v>ESTRATO 5 y 6, Ind y Com</c:v>
                </c:pt>
              </c:strCache>
            </c:strRef>
          </c:cat>
          <c:val>
            <c:numRef>
              <c:f>'12. EE Putumayo'!$Q$12:$U$12</c:f>
              <c:numCache>
                <c:formatCode>0.00</c:formatCode>
                <c:ptCount val="5"/>
                <c:pt idx="0">
                  <c:v>357.66363000000001</c:v>
                </c:pt>
                <c:pt idx="1">
                  <c:v>447.07952999999998</c:v>
                </c:pt>
                <c:pt idx="2">
                  <c:v>760.03521000000001</c:v>
                </c:pt>
                <c:pt idx="3">
                  <c:v>894.15907000000004</c:v>
                </c:pt>
                <c:pt idx="4">
                  <c:v>1072.9908800000001</c:v>
                </c:pt>
              </c:numCache>
            </c:numRef>
          </c:val>
          <c:extLst>
            <c:ext xmlns:c16="http://schemas.microsoft.com/office/drawing/2014/chart" uri="{C3380CC4-5D6E-409C-BE32-E72D297353CC}">
              <c16:uniqueId val="{00000005-3AD4-4B3E-B34D-F785401EB83C}"/>
            </c:ext>
          </c:extLst>
        </c:ser>
        <c:ser>
          <c:idx val="6"/>
          <c:order val="6"/>
          <c:tx>
            <c:strRef>
              <c:f>'12. EE Putumayo'!$N$13</c:f>
              <c:strCache>
                <c:ptCount val="1"/>
                <c:pt idx="0">
                  <c:v>Jul-23</c:v>
                </c:pt>
              </c:strCache>
            </c:strRef>
          </c:tx>
          <c:spPr>
            <a:solidFill>
              <a:schemeClr val="accent6">
                <a:shade val="94000"/>
              </a:schemeClr>
            </a:solidFill>
            <a:ln>
              <a:noFill/>
            </a:ln>
            <a:effectLst/>
          </c:spPr>
          <c:invertIfNegative val="0"/>
          <c:cat>
            <c:strRef>
              <c:f>'12. EE Putumayo'!$Q$6:$U$6</c:f>
              <c:strCache>
                <c:ptCount val="5"/>
                <c:pt idx="0">
                  <c:v>ESTRATO 1</c:v>
                </c:pt>
                <c:pt idx="1">
                  <c:v>ESTRATO 2</c:v>
                </c:pt>
                <c:pt idx="2">
                  <c:v>ESTRATO 3</c:v>
                </c:pt>
                <c:pt idx="3">
                  <c:v>ESTRATO 4</c:v>
                </c:pt>
                <c:pt idx="4">
                  <c:v>ESTRATO 5 y 6, Ind y Com</c:v>
                </c:pt>
              </c:strCache>
            </c:strRef>
          </c:cat>
          <c:val>
            <c:numRef>
              <c:f>'12. EE Putumayo'!$Q$13:$U$13</c:f>
              <c:numCache>
                <c:formatCode>0.00</c:formatCode>
                <c:ptCount val="5"/>
                <c:pt idx="0">
                  <c:v>345.50868000000003</c:v>
                </c:pt>
                <c:pt idx="1">
                  <c:v>431.88585</c:v>
                </c:pt>
                <c:pt idx="2">
                  <c:v>734.20594000000006</c:v>
                </c:pt>
                <c:pt idx="3">
                  <c:v>863.77169000000004</c:v>
                </c:pt>
                <c:pt idx="4">
                  <c:v>1036.52603</c:v>
                </c:pt>
              </c:numCache>
            </c:numRef>
          </c:val>
          <c:extLst>
            <c:ext xmlns:c16="http://schemas.microsoft.com/office/drawing/2014/chart" uri="{C3380CC4-5D6E-409C-BE32-E72D297353CC}">
              <c16:uniqueId val="{00000006-3AD4-4B3E-B34D-F785401EB83C}"/>
            </c:ext>
          </c:extLst>
        </c:ser>
        <c:ser>
          <c:idx val="7"/>
          <c:order val="7"/>
          <c:tx>
            <c:strRef>
              <c:f>'12. EE Putumayo'!$N$14</c:f>
              <c:strCache>
                <c:ptCount val="1"/>
                <c:pt idx="0">
                  <c:v>Ago-23</c:v>
                </c:pt>
              </c:strCache>
            </c:strRef>
          </c:tx>
          <c:spPr>
            <a:solidFill>
              <a:schemeClr val="accent6">
                <a:shade val="83000"/>
              </a:schemeClr>
            </a:solidFill>
            <a:ln>
              <a:noFill/>
            </a:ln>
            <a:effectLst/>
          </c:spPr>
          <c:invertIfNegative val="0"/>
          <c:cat>
            <c:strRef>
              <c:f>'12. EE Putumayo'!$Q$6:$U$6</c:f>
              <c:strCache>
                <c:ptCount val="5"/>
                <c:pt idx="0">
                  <c:v>ESTRATO 1</c:v>
                </c:pt>
                <c:pt idx="1">
                  <c:v>ESTRATO 2</c:v>
                </c:pt>
                <c:pt idx="2">
                  <c:v>ESTRATO 3</c:v>
                </c:pt>
                <c:pt idx="3">
                  <c:v>ESTRATO 4</c:v>
                </c:pt>
                <c:pt idx="4">
                  <c:v>ESTRATO 5 y 6, Ind y Com</c:v>
                </c:pt>
              </c:strCache>
            </c:strRef>
          </c:cat>
          <c:val>
            <c:numRef>
              <c:f>'12. EE Putumayo'!$Q$14:$U$14</c:f>
              <c:numCache>
                <c:formatCode>0.00</c:formatCode>
                <c:ptCount val="5"/>
                <c:pt idx="0">
                  <c:v>346.03383000000002</c:v>
                </c:pt>
                <c:pt idx="1">
                  <c:v>432.54228999999998</c:v>
                </c:pt>
                <c:pt idx="2">
                  <c:v>735.32190000000003</c:v>
                </c:pt>
                <c:pt idx="3">
                  <c:v>865.08459000000005</c:v>
                </c:pt>
                <c:pt idx="4">
                  <c:v>1038.101508</c:v>
                </c:pt>
              </c:numCache>
            </c:numRef>
          </c:val>
          <c:extLst>
            <c:ext xmlns:c16="http://schemas.microsoft.com/office/drawing/2014/chart" uri="{C3380CC4-5D6E-409C-BE32-E72D297353CC}">
              <c16:uniqueId val="{00000007-3AD4-4B3E-B34D-F785401EB83C}"/>
            </c:ext>
          </c:extLst>
        </c:ser>
        <c:ser>
          <c:idx val="8"/>
          <c:order val="8"/>
          <c:tx>
            <c:strRef>
              <c:f>'12. EE Putumayo'!$N$15</c:f>
              <c:strCache>
                <c:ptCount val="1"/>
                <c:pt idx="0">
                  <c:v>Sep-23</c:v>
                </c:pt>
              </c:strCache>
            </c:strRef>
          </c:tx>
          <c:spPr>
            <a:solidFill>
              <a:schemeClr val="accent6">
                <a:shade val="73000"/>
              </a:schemeClr>
            </a:solidFill>
            <a:ln>
              <a:noFill/>
            </a:ln>
            <a:effectLst/>
          </c:spPr>
          <c:invertIfNegative val="0"/>
          <c:cat>
            <c:strRef>
              <c:f>'12. EE Putumayo'!$Q$6:$U$6</c:f>
              <c:strCache>
                <c:ptCount val="5"/>
                <c:pt idx="0">
                  <c:v>ESTRATO 1</c:v>
                </c:pt>
                <c:pt idx="1">
                  <c:v>ESTRATO 2</c:v>
                </c:pt>
                <c:pt idx="2">
                  <c:v>ESTRATO 3</c:v>
                </c:pt>
                <c:pt idx="3">
                  <c:v>ESTRATO 4</c:v>
                </c:pt>
                <c:pt idx="4">
                  <c:v>ESTRATO 5 y 6, Ind y Com</c:v>
                </c:pt>
              </c:strCache>
            </c:strRef>
          </c:cat>
          <c:val>
            <c:numRef>
              <c:f>'12. EE Putumayo'!$Q$15:$U$15</c:f>
              <c:numCache>
                <c:formatCode>0.00</c:formatCode>
                <c:ptCount val="5"/>
                <c:pt idx="0">
                  <c:v>347.76684999999998</c:v>
                </c:pt>
                <c:pt idx="1">
                  <c:v>434.70855999999998</c:v>
                </c:pt>
                <c:pt idx="2">
                  <c:v>739.00454999999999</c:v>
                </c:pt>
                <c:pt idx="3">
                  <c:v>869.41711999999995</c:v>
                </c:pt>
                <c:pt idx="4">
                  <c:v>1043.3005499999999</c:v>
                </c:pt>
              </c:numCache>
            </c:numRef>
          </c:val>
          <c:extLst>
            <c:ext xmlns:c16="http://schemas.microsoft.com/office/drawing/2014/chart" uri="{C3380CC4-5D6E-409C-BE32-E72D297353CC}">
              <c16:uniqueId val="{00000008-3AD4-4B3E-B34D-F785401EB83C}"/>
            </c:ext>
          </c:extLst>
        </c:ser>
        <c:ser>
          <c:idx val="9"/>
          <c:order val="9"/>
          <c:tx>
            <c:strRef>
              <c:f>'12. EE Putumayo'!$N$16</c:f>
              <c:strCache>
                <c:ptCount val="1"/>
                <c:pt idx="0">
                  <c:v>Oct-23</c:v>
                </c:pt>
              </c:strCache>
            </c:strRef>
          </c:tx>
          <c:spPr>
            <a:solidFill>
              <a:schemeClr val="accent6">
                <a:shade val="62000"/>
              </a:schemeClr>
            </a:solidFill>
            <a:ln>
              <a:noFill/>
            </a:ln>
            <a:effectLst/>
          </c:spPr>
          <c:invertIfNegative val="0"/>
          <c:cat>
            <c:strRef>
              <c:f>'12. EE Putumayo'!$Q$6:$U$6</c:f>
              <c:strCache>
                <c:ptCount val="5"/>
                <c:pt idx="0">
                  <c:v>ESTRATO 1</c:v>
                </c:pt>
                <c:pt idx="1">
                  <c:v>ESTRATO 2</c:v>
                </c:pt>
                <c:pt idx="2">
                  <c:v>ESTRATO 3</c:v>
                </c:pt>
                <c:pt idx="3">
                  <c:v>ESTRATO 4</c:v>
                </c:pt>
                <c:pt idx="4">
                  <c:v>ESTRATO 5 y 6, Ind y Com</c:v>
                </c:pt>
              </c:strCache>
            </c:strRef>
          </c:cat>
          <c:val>
            <c:numRef>
              <c:f>'12. EE Putumayo'!$Q$16:$U$16</c:f>
              <c:numCache>
                <c:formatCode>0.00</c:formatCode>
                <c:ptCount val="5"/>
                <c:pt idx="0">
                  <c:v>325.77625</c:v>
                </c:pt>
                <c:pt idx="1">
                  <c:v>407.22032000000002</c:v>
                </c:pt>
                <c:pt idx="2">
                  <c:v>692.27454</c:v>
                </c:pt>
                <c:pt idx="3">
                  <c:v>814.44063000000006</c:v>
                </c:pt>
                <c:pt idx="4">
                  <c:v>977.328756</c:v>
                </c:pt>
              </c:numCache>
            </c:numRef>
          </c:val>
          <c:extLst>
            <c:ext xmlns:c16="http://schemas.microsoft.com/office/drawing/2014/chart" uri="{C3380CC4-5D6E-409C-BE32-E72D297353CC}">
              <c16:uniqueId val="{00000009-3AD4-4B3E-B34D-F785401EB83C}"/>
            </c:ext>
          </c:extLst>
        </c:ser>
        <c:ser>
          <c:idx val="10"/>
          <c:order val="10"/>
          <c:tx>
            <c:strRef>
              <c:f>'12. EE Putumayo'!$N$17</c:f>
              <c:strCache>
                <c:ptCount val="1"/>
                <c:pt idx="0">
                  <c:v>Nov-23</c:v>
                </c:pt>
              </c:strCache>
            </c:strRef>
          </c:tx>
          <c:spPr>
            <a:solidFill>
              <a:schemeClr val="accent6">
                <a:shade val="51000"/>
              </a:schemeClr>
            </a:solidFill>
            <a:ln>
              <a:noFill/>
            </a:ln>
            <a:effectLst/>
          </c:spPr>
          <c:invertIfNegative val="0"/>
          <c:cat>
            <c:strRef>
              <c:f>'12. EE Putumayo'!$Q$6:$U$6</c:f>
              <c:strCache>
                <c:ptCount val="5"/>
                <c:pt idx="0">
                  <c:v>ESTRATO 1</c:v>
                </c:pt>
                <c:pt idx="1">
                  <c:v>ESTRATO 2</c:v>
                </c:pt>
                <c:pt idx="2">
                  <c:v>ESTRATO 3</c:v>
                </c:pt>
                <c:pt idx="3">
                  <c:v>ESTRATO 4</c:v>
                </c:pt>
                <c:pt idx="4">
                  <c:v>ESTRATO 5 y 6, Ind y Com</c:v>
                </c:pt>
              </c:strCache>
            </c:strRef>
          </c:cat>
          <c:val>
            <c:numRef>
              <c:f>'12. EE Putumayo'!$Q$17:$U$17</c:f>
              <c:numCache>
                <c:formatCode>0.00</c:formatCode>
                <c:ptCount val="5"/>
                <c:pt idx="0">
                  <c:v>343.58985999999999</c:v>
                </c:pt>
                <c:pt idx="1">
                  <c:v>429.48732999999999</c:v>
                </c:pt>
                <c:pt idx="2">
                  <c:v>730.12846000000002</c:v>
                </c:pt>
                <c:pt idx="3">
                  <c:v>858.97465</c:v>
                </c:pt>
                <c:pt idx="4">
                  <c:v>1030.7695799999999</c:v>
                </c:pt>
              </c:numCache>
            </c:numRef>
          </c:val>
          <c:extLst>
            <c:ext xmlns:c16="http://schemas.microsoft.com/office/drawing/2014/chart" uri="{C3380CC4-5D6E-409C-BE32-E72D297353CC}">
              <c16:uniqueId val="{0000000A-3AD4-4B3E-B34D-F785401EB83C}"/>
            </c:ext>
          </c:extLst>
        </c:ser>
        <c:ser>
          <c:idx val="11"/>
          <c:order val="11"/>
          <c:tx>
            <c:strRef>
              <c:f>'12. EE Putumayo'!$N$18</c:f>
              <c:strCache>
                <c:ptCount val="1"/>
                <c:pt idx="0">
                  <c:v>Dic-23</c:v>
                </c:pt>
              </c:strCache>
            </c:strRef>
          </c:tx>
          <c:spPr>
            <a:solidFill>
              <a:schemeClr val="accent6">
                <a:shade val="40000"/>
              </a:schemeClr>
            </a:solidFill>
            <a:ln>
              <a:noFill/>
            </a:ln>
            <a:effectLst/>
          </c:spPr>
          <c:invertIfNegative val="0"/>
          <c:cat>
            <c:strRef>
              <c:f>'12. EE Putumayo'!$Q$6:$U$6</c:f>
              <c:strCache>
                <c:ptCount val="5"/>
                <c:pt idx="0">
                  <c:v>ESTRATO 1</c:v>
                </c:pt>
                <c:pt idx="1">
                  <c:v>ESTRATO 2</c:v>
                </c:pt>
                <c:pt idx="2">
                  <c:v>ESTRATO 3</c:v>
                </c:pt>
                <c:pt idx="3">
                  <c:v>ESTRATO 4</c:v>
                </c:pt>
                <c:pt idx="4">
                  <c:v>ESTRATO 5 y 6, Ind y Com</c:v>
                </c:pt>
              </c:strCache>
            </c:strRef>
          </c:cat>
          <c:val>
            <c:numRef>
              <c:f>'12. EE Putumayo'!$Q$18:$U$18</c:f>
              <c:numCache>
                <c:formatCode>0.00</c:formatCode>
                <c:ptCount val="5"/>
                <c:pt idx="0">
                  <c:v>324.56596999999999</c:v>
                </c:pt>
                <c:pt idx="1">
                  <c:v>405.70747</c:v>
                </c:pt>
                <c:pt idx="2">
                  <c:v>689.70270000000005</c:v>
                </c:pt>
                <c:pt idx="3">
                  <c:v>811.41494</c:v>
                </c:pt>
                <c:pt idx="4">
                  <c:v>973.69792799999993</c:v>
                </c:pt>
              </c:numCache>
            </c:numRef>
          </c:val>
          <c:extLst>
            <c:ext xmlns:c16="http://schemas.microsoft.com/office/drawing/2014/chart" uri="{C3380CC4-5D6E-409C-BE32-E72D297353CC}">
              <c16:uniqueId val="{0000000B-3AD4-4B3E-B34D-F785401EB83C}"/>
            </c:ext>
          </c:extLst>
        </c:ser>
        <c:dLbls>
          <c:showLegendKey val="0"/>
          <c:showVal val="0"/>
          <c:showCatName val="0"/>
          <c:showSerName val="0"/>
          <c:showPercent val="0"/>
          <c:showBubbleSize val="0"/>
        </c:dLbls>
        <c:gapWidth val="150"/>
        <c:axId val="-1143192144"/>
        <c:axId val="-1143203024"/>
      </c:barChart>
      <c:catAx>
        <c:axId val="-1143192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3203024"/>
        <c:crosses val="autoZero"/>
        <c:auto val="1"/>
        <c:lblAlgn val="ctr"/>
        <c:lblOffset val="100"/>
        <c:noMultiLvlLbl val="0"/>
      </c:catAx>
      <c:valAx>
        <c:axId val="-1143203024"/>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3192144"/>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'12. EE Putumayo'!$J$6</c:f>
              <c:strCache>
                <c:ptCount val="1"/>
                <c:pt idx="0">
                  <c:v>CUV_119</c:v>
                </c:pt>
              </c:strCache>
            </c:strRef>
          </c:tx>
          <c:spPr>
            <a:ln w="28575" cap="rnd">
              <a:solidFill>
                <a:schemeClr val="accent1"/>
              </a:solidFill>
              <a:round/>
            </a:ln>
            <a:effectLst/>
          </c:spPr>
          <c:marker>
            <c:symbol val="none"/>
          </c:marker>
          <c:cat>
            <c:strRef>
              <c:f>'12. EE Putumayo'!$A$7:$A$18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'12. EE Putumayo'!$J$7:$J$18</c:f>
              <c:numCache>
                <c:formatCode>0.00</c:formatCode>
                <c:ptCount val="12"/>
                <c:pt idx="0">
                  <c:v>855.29124000000002</c:v>
                </c:pt>
                <c:pt idx="1">
                  <c:v>856.95487000000003</c:v>
                </c:pt>
                <c:pt idx="2">
                  <c:v>890.32685000000004</c:v>
                </c:pt>
                <c:pt idx="3">
                  <c:v>881.18934999999999</c:v>
                </c:pt>
                <c:pt idx="4">
                  <c:v>853.35762</c:v>
                </c:pt>
                <c:pt idx="5">
                  <c:v>887.60866999999996</c:v>
                </c:pt>
                <c:pt idx="6">
                  <c:v>836.85586000000001</c:v>
                </c:pt>
                <c:pt idx="7">
                  <c:v>864.23956999999996</c:v>
                </c:pt>
                <c:pt idx="8">
                  <c:v>885.00058999999999</c:v>
                </c:pt>
                <c:pt idx="9">
                  <c:v>798.28066999999999</c:v>
                </c:pt>
                <c:pt idx="10">
                  <c:v>858.97465</c:v>
                </c:pt>
                <c:pt idx="11">
                  <c:v>811.41494</c:v>
                </c:pt>
              </c:numCache>
            </c:numRef>
          </c:val>
          <c:smooth val="0"/>
          <c:extLst>
            <c:ext xmlns:c16="http://schemas.microsoft.com/office/drawing/2014/chart" uri="{C3380CC4-5D6E-409C-BE32-E72D297353CC}">
              <c16:uniqueId val="{00000000-CC2B-4AFF-91A9-BE4BBFA2160B}"/>
            </c:ext>
          </c:extLst>
        </c:ser>
        <c:ser>
          <c:idx val="1"/>
          <c:order val="1"/>
          <c:tx>
            <c:strRef>
              <c:f>'12. EE Putumayo'!$K$6</c:f>
              <c:strCache>
                <c:ptCount val="1"/>
                <c:pt idx="0">
                  <c:v>CUV_Op</c:v>
                </c:pt>
              </c:strCache>
            </c:strRef>
          </c:tx>
          <c:spPr>
            <a:ln w="28575" cap="rnd">
              <a:solidFill>
                <a:schemeClr val="accent2"/>
              </a:solidFill>
              <a:prstDash val="lgDash"/>
              <a:round/>
            </a:ln>
            <a:effectLst/>
          </c:spPr>
          <c:marker>
            <c:symbol val="none"/>
          </c:marker>
          <c:cat>
            <c:strRef>
              <c:f>'12. EE Putumayo'!$A$7:$A$18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'12. EE Putumayo'!$K$7:$K$18</c:f>
              <c:numCache>
                <c:formatCode>0.00</c:formatCode>
                <c:ptCount val="12"/>
                <c:pt idx="0">
                  <c:v>848.57414000000006</c:v>
                </c:pt>
                <c:pt idx="1">
                  <c:v>863.65800999999999</c:v>
                </c:pt>
                <c:pt idx="2">
                  <c:v>877.99956999999995</c:v>
                </c:pt>
                <c:pt idx="3">
                  <c:v>887.22394999999995</c:v>
                </c:pt>
                <c:pt idx="4">
                  <c:v>894.15907000000004</c:v>
                </c:pt>
                <c:pt idx="5">
                  <c:v>894.15907000000004</c:v>
                </c:pt>
                <c:pt idx="6">
                  <c:v>863.77169000000004</c:v>
                </c:pt>
                <c:pt idx="7">
                  <c:v>865.08459000000005</c:v>
                </c:pt>
                <c:pt idx="8">
                  <c:v>869.41711999999995</c:v>
                </c:pt>
                <c:pt idx="9">
                  <c:v>814.44063000000006</c:v>
                </c:pt>
              </c:numCache>
            </c:numRef>
          </c:val>
          <c:smooth val="0"/>
          <c:extLst>
            <c:ext xmlns:c16="http://schemas.microsoft.com/office/drawing/2014/chart" uri="{C3380CC4-5D6E-409C-BE32-E72D297353CC}">
              <c16:uniqueId val="{00000001-CC2B-4AFF-91A9-BE4BBFA2160B}"/>
            </c:ext>
          </c:extLst>
        </c:ser>
        <c:dLbls>
          <c:showLegendKey val="0"/>
          <c:showVal val="0"/>
          <c:showCatName val="0"/>
          <c:showSerName val="0"/>
          <c:showPercent val="0"/>
          <c:showBubbleSize val="0"/>
        </c:dLbls>
        <c:smooth val="0"/>
        <c:axId val="-1143195408"/>
        <c:axId val="-1143205200"/>
      </c:lineChart>
      <c:catAx>
        <c:axId val="-1143195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43205200"/>
        <c:crosses val="autoZero"/>
        <c:auto val="1"/>
        <c:lblAlgn val="ctr"/>
        <c:lblOffset val="100"/>
        <c:noMultiLvlLbl val="0"/>
      </c:catAx>
      <c:valAx>
        <c:axId val="-1143205200"/>
        <c:scaling>
          <c:orientation val="minMax"/>
          <c:min val="5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s-CO" sz="1800" b="1"/>
                  <a:t>$/kWh</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s-CO"/>
          </a:p>
        </c:txPr>
        <c:crossAx val="-114319540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1"/>
          <c:order val="1"/>
          <c:tx>
            <c:strRef>
              <c:f>'13. EEBP'!$D$6</c:f>
              <c:strCache>
                <c:ptCount val="1"/>
                <c:pt idx="0">
                  <c:v>GM</c:v>
                </c:pt>
              </c:strCache>
            </c:strRef>
          </c:tx>
          <c:spPr>
            <a:solidFill>
              <a:srgbClr val="ED7D31"/>
            </a:solidFill>
            <a:ln w="25400">
              <a:noFill/>
            </a:ln>
          </c:spPr>
          <c:val>
            <c:numRef>
              <c:f>'13. EEBP'!$D$7:$D$18</c:f>
              <c:numCache>
                <c:formatCode>0.00</c:formatCode>
                <c:ptCount val="12"/>
                <c:pt idx="0">
                  <c:v>292.97410000000002</c:v>
                </c:pt>
                <c:pt idx="1">
                  <c:v>290.71924999999999</c:v>
                </c:pt>
                <c:pt idx="2">
                  <c:v>295.04273000000001</c:v>
                </c:pt>
                <c:pt idx="3">
                  <c:v>293.43849999999998</c:v>
                </c:pt>
                <c:pt idx="4">
                  <c:v>292.74599000000001</c:v>
                </c:pt>
                <c:pt idx="5">
                  <c:v>374.101</c:v>
                </c:pt>
                <c:pt idx="6">
                  <c:v>369.97307999999998</c:v>
                </c:pt>
                <c:pt idx="7">
                  <c:v>368.67867000000001</c:v>
                </c:pt>
                <c:pt idx="8">
                  <c:v>372.23115999999999</c:v>
                </c:pt>
                <c:pt idx="9">
                  <c:v>377.64267000000001</c:v>
                </c:pt>
                <c:pt idx="10">
                  <c:v>379.53564999999998</c:v>
                </c:pt>
                <c:pt idx="11">
                  <c:v>372.57148000000001</c:v>
                </c:pt>
              </c:numCache>
            </c:numRef>
          </c:val>
          <c:extLst>
            <c:ext xmlns:c16="http://schemas.microsoft.com/office/drawing/2014/chart" uri="{C3380CC4-5D6E-409C-BE32-E72D297353CC}">
              <c16:uniqueId val="{00000000-B076-42A8-B21F-A2AC14626097}"/>
            </c:ext>
          </c:extLst>
        </c:ser>
        <c:ser>
          <c:idx val="2"/>
          <c:order val="2"/>
          <c:tx>
            <c:strRef>
              <c:f>'13. EEBP'!$G$6</c:f>
              <c:strCache>
                <c:ptCount val="1"/>
                <c:pt idx="0">
                  <c:v>D</c:v>
                </c:pt>
              </c:strCache>
            </c:strRef>
          </c:tx>
          <c:spPr>
            <a:solidFill>
              <a:srgbClr val="A5A5A5"/>
            </a:solidFill>
            <a:ln w="25400">
              <a:noFill/>
            </a:ln>
          </c:spPr>
          <c:val>
            <c:numRef>
              <c:f>'13. EEBP'!$G$7:$G$18</c:f>
              <c:numCache>
                <c:formatCode>0.00</c:formatCode>
                <c:ptCount val="12"/>
                <c:pt idx="0">
                  <c:v>297.05295000000001</c:v>
                </c:pt>
                <c:pt idx="1">
                  <c:v>297.04939999999999</c:v>
                </c:pt>
                <c:pt idx="2">
                  <c:v>294.52006999999998</c:v>
                </c:pt>
                <c:pt idx="3">
                  <c:v>287.26359000000002</c:v>
                </c:pt>
                <c:pt idx="4">
                  <c:v>285.14312999999999</c:v>
                </c:pt>
                <c:pt idx="5">
                  <c:v>242.59780000000001</c:v>
                </c:pt>
                <c:pt idx="6">
                  <c:v>243.34893</c:v>
                </c:pt>
                <c:pt idx="7">
                  <c:v>241.36492999999999</c:v>
                </c:pt>
                <c:pt idx="8">
                  <c:v>236.10902999999999</c:v>
                </c:pt>
                <c:pt idx="9">
                  <c:v>238.78882999999999</c:v>
                </c:pt>
                <c:pt idx="10">
                  <c:v>265.01787999999999</c:v>
                </c:pt>
                <c:pt idx="11">
                  <c:v>259.31894999999997</c:v>
                </c:pt>
              </c:numCache>
            </c:numRef>
          </c:val>
          <c:extLst>
            <c:ext xmlns:c16="http://schemas.microsoft.com/office/drawing/2014/chart" uri="{C3380CC4-5D6E-409C-BE32-E72D297353CC}">
              <c16:uniqueId val="{00000001-B076-42A8-B21F-A2AC14626097}"/>
            </c:ext>
          </c:extLst>
        </c:ser>
        <c:ser>
          <c:idx val="3"/>
          <c:order val="3"/>
          <c:tx>
            <c:strRef>
              <c:f>'13. EEBP'!$H$6</c:f>
              <c:strCache>
                <c:ptCount val="1"/>
                <c:pt idx="0">
                  <c:v>CV</c:v>
                </c:pt>
              </c:strCache>
            </c:strRef>
          </c:tx>
          <c:spPr>
            <a:solidFill>
              <a:srgbClr val="FFC000"/>
            </a:solidFill>
            <a:ln w="25400">
              <a:noFill/>
            </a:ln>
          </c:spPr>
          <c:val>
            <c:numRef>
              <c:f>'13. EEBP'!$H$7:$H$18</c:f>
              <c:numCache>
                <c:formatCode>0.00</c:formatCode>
                <c:ptCount val="12"/>
                <c:pt idx="0">
                  <c:v>100.61247</c:v>
                </c:pt>
                <c:pt idx="1">
                  <c:v>102.74567999999999</c:v>
                </c:pt>
                <c:pt idx="2">
                  <c:v>106.77673</c:v>
                </c:pt>
                <c:pt idx="3">
                  <c:v>106.75672</c:v>
                </c:pt>
                <c:pt idx="4">
                  <c:v>117.15768</c:v>
                </c:pt>
                <c:pt idx="5">
                  <c:v>110.95569</c:v>
                </c:pt>
                <c:pt idx="6">
                  <c:v>113.72077</c:v>
                </c:pt>
                <c:pt idx="7">
                  <c:v>116.50713</c:v>
                </c:pt>
                <c:pt idx="8">
                  <c:v>120.35487000000001</c:v>
                </c:pt>
                <c:pt idx="9">
                  <c:v>115.82346</c:v>
                </c:pt>
                <c:pt idx="10">
                  <c:v>112.17121</c:v>
                </c:pt>
                <c:pt idx="11">
                  <c:v>113.19095</c:v>
                </c:pt>
              </c:numCache>
            </c:numRef>
          </c:val>
          <c:extLst>
            <c:ext xmlns:c16="http://schemas.microsoft.com/office/drawing/2014/chart" uri="{C3380CC4-5D6E-409C-BE32-E72D297353CC}">
              <c16:uniqueId val="{00000002-B076-42A8-B21F-A2AC14626097}"/>
            </c:ext>
          </c:extLst>
        </c:ser>
        <c:ser>
          <c:idx val="4"/>
          <c:order val="4"/>
          <c:tx>
            <c:strRef>
              <c:f>'13. EEBP'!$F$6</c:f>
              <c:strCache>
                <c:ptCount val="1"/>
                <c:pt idx="0">
                  <c:v>PR</c:v>
                </c:pt>
              </c:strCache>
            </c:strRef>
          </c:tx>
          <c:spPr>
            <a:solidFill>
              <a:srgbClr val="5B9BD5"/>
            </a:solidFill>
            <a:ln w="25400">
              <a:noFill/>
            </a:ln>
          </c:spPr>
          <c:val>
            <c:numRef>
              <c:f>'13. EEBP'!$F$7:$F$18</c:f>
              <c:numCache>
                <c:formatCode>0.00</c:formatCode>
                <c:ptCount val="12"/>
                <c:pt idx="0">
                  <c:v>53.684959999999997</c:v>
                </c:pt>
                <c:pt idx="1">
                  <c:v>53.004559999999998</c:v>
                </c:pt>
                <c:pt idx="2">
                  <c:v>53.712049999999998</c:v>
                </c:pt>
                <c:pt idx="3">
                  <c:v>53.719920000000002</c:v>
                </c:pt>
                <c:pt idx="4">
                  <c:v>53.083649999999999</c:v>
                </c:pt>
                <c:pt idx="5">
                  <c:v>61.941749999999999</c:v>
                </c:pt>
                <c:pt idx="6">
                  <c:v>52.922879999999999</c:v>
                </c:pt>
                <c:pt idx="7">
                  <c:v>53.458329999999997</c:v>
                </c:pt>
                <c:pt idx="8">
                  <c:v>52.858319999999999</c:v>
                </c:pt>
                <c:pt idx="9">
                  <c:v>53.825719999999997</c:v>
                </c:pt>
                <c:pt idx="10">
                  <c:v>53.227440000000001</c:v>
                </c:pt>
                <c:pt idx="11">
                  <c:v>54.375109999999999</c:v>
                </c:pt>
              </c:numCache>
            </c:numRef>
          </c:val>
          <c:extLst>
            <c:ext xmlns:c16="http://schemas.microsoft.com/office/drawing/2014/chart" uri="{C3380CC4-5D6E-409C-BE32-E72D297353CC}">
              <c16:uniqueId val="{00000003-B076-42A8-B21F-A2AC14626097}"/>
            </c:ext>
          </c:extLst>
        </c:ser>
        <c:ser>
          <c:idx val="5"/>
          <c:order val="5"/>
          <c:tx>
            <c:strRef>
              <c:f>'13. EEBP'!$E$6</c:f>
              <c:strCache>
                <c:ptCount val="1"/>
                <c:pt idx="0">
                  <c:v>TM</c:v>
                </c:pt>
              </c:strCache>
            </c:strRef>
          </c:tx>
          <c:spPr>
            <a:solidFill>
              <a:srgbClr val="70AD47"/>
            </a:solidFill>
            <a:ln w="25400">
              <a:noFill/>
            </a:ln>
          </c:spPr>
          <c:val>
            <c:numRef>
              <c:f>'13. EEBP'!$E$7:$E$18</c:f>
              <c:numCache>
                <c:formatCode>0.00</c:formatCode>
                <c:ptCount val="12"/>
                <c:pt idx="0">
                  <c:v>51.973239999999997</c:v>
                </c:pt>
                <c:pt idx="1">
                  <c:v>48.708089999999999</c:v>
                </c:pt>
                <c:pt idx="2">
                  <c:v>52.366930000000004</c:v>
                </c:pt>
                <c:pt idx="3">
                  <c:v>53.521030000000003</c:v>
                </c:pt>
                <c:pt idx="4">
                  <c:v>48.531390000000002</c:v>
                </c:pt>
                <c:pt idx="5">
                  <c:v>50.702910000000003</c:v>
                </c:pt>
                <c:pt idx="6">
                  <c:v>40.870220000000003</c:v>
                </c:pt>
                <c:pt idx="7">
                  <c:v>46.962449999999997</c:v>
                </c:pt>
                <c:pt idx="8">
                  <c:v>47.019509999999997</c:v>
                </c:pt>
                <c:pt idx="9">
                  <c:v>48.59986</c:v>
                </c:pt>
                <c:pt idx="10">
                  <c:v>46.841479999999997</c:v>
                </c:pt>
                <c:pt idx="11">
                  <c:v>51.29777</c:v>
                </c:pt>
              </c:numCache>
            </c:numRef>
          </c:val>
          <c:extLst>
            <c:ext xmlns:c16="http://schemas.microsoft.com/office/drawing/2014/chart" uri="{C3380CC4-5D6E-409C-BE32-E72D297353CC}">
              <c16:uniqueId val="{00000004-B076-42A8-B21F-A2AC14626097}"/>
            </c:ext>
          </c:extLst>
        </c:ser>
        <c:ser>
          <c:idx val="6"/>
          <c:order val="6"/>
          <c:tx>
            <c:strRef>
              <c:f>'13. EEBP'!$I$6</c:f>
              <c:strCache>
                <c:ptCount val="1"/>
                <c:pt idx="0">
                  <c:v>RM</c:v>
                </c:pt>
              </c:strCache>
            </c:strRef>
          </c:tx>
          <c:spPr>
            <a:solidFill>
              <a:schemeClr val="accent1">
                <a:lumMod val="40000"/>
                <a:lumOff val="60000"/>
              </a:schemeClr>
            </a:solidFill>
            <a:ln>
              <a:noFill/>
            </a:ln>
            <a:effectLst/>
          </c:spPr>
          <c:val>
            <c:numRef>
              <c:f>'13. EEBP'!$I$7:$I$18</c:f>
              <c:numCache>
                <c:formatCode>0.00</c:formatCode>
                <c:ptCount val="12"/>
                <c:pt idx="0">
                  <c:v>22.902280000000001</c:v>
                </c:pt>
                <c:pt idx="1">
                  <c:v>18.973020000000002</c:v>
                </c:pt>
                <c:pt idx="2">
                  <c:v>16.581489999999999</c:v>
                </c:pt>
                <c:pt idx="3">
                  <c:v>38.900239999999997</c:v>
                </c:pt>
                <c:pt idx="4">
                  <c:v>37.438160000000003</c:v>
                </c:pt>
                <c:pt idx="5">
                  <c:v>15.600849999999999</c:v>
                </c:pt>
                <c:pt idx="6">
                  <c:v>23.36412</c:v>
                </c:pt>
                <c:pt idx="7">
                  <c:v>15.128489999999999</c:v>
                </c:pt>
                <c:pt idx="8">
                  <c:v>17.927109999999999</c:v>
                </c:pt>
                <c:pt idx="9">
                  <c:v>-1.6805399999999999</c:v>
                </c:pt>
                <c:pt idx="10">
                  <c:v>3.3063500000000001</c:v>
                </c:pt>
                <c:pt idx="11">
                  <c:v>16.045739999999999</c:v>
                </c:pt>
              </c:numCache>
            </c:numRef>
          </c:val>
          <c:extLst>
            <c:ext xmlns:c16="http://schemas.microsoft.com/office/drawing/2014/chart" uri="{C3380CC4-5D6E-409C-BE32-E72D297353CC}">
              <c16:uniqueId val="{00000005-B076-42A8-B21F-A2AC14626097}"/>
            </c:ext>
          </c:extLst>
        </c:ser>
        <c:dLbls>
          <c:showLegendKey val="0"/>
          <c:showVal val="0"/>
          <c:showCatName val="0"/>
          <c:showSerName val="0"/>
          <c:showPercent val="0"/>
          <c:showBubbleSize val="0"/>
        </c:dLbls>
        <c:axId val="-1143203568"/>
        <c:axId val="-1145498240"/>
      </c:areaChart>
      <c:lineChart>
        <c:grouping val="standard"/>
        <c:varyColors val="0"/>
        <c:ser>
          <c:idx val="0"/>
          <c:order val="0"/>
          <c:tx>
            <c:strRef>
              <c:f>'13. EEBP'!$J$6</c:f>
              <c:strCache>
                <c:ptCount val="1"/>
                <c:pt idx="0">
                  <c:v>CUV_119</c:v>
                </c:pt>
              </c:strCache>
            </c:strRef>
          </c:tx>
          <c:spPr>
            <a:ln w="38100" cap="rnd">
              <a:solidFill>
                <a:sysClr val="windowText" lastClr="000000"/>
              </a:solidFill>
              <a:round/>
            </a:ln>
            <a:effectLst/>
          </c:spPr>
          <c:marker>
            <c:symbol val="none"/>
          </c:marker>
          <c:cat>
            <c:strRef>
              <c:f>'13. EEBP'!$A$7:$A$18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'13. EEBP'!$J$7:$J$18</c:f>
              <c:numCache>
                <c:formatCode>0.00</c:formatCode>
                <c:ptCount val="12"/>
                <c:pt idx="0">
                  <c:v>819.2</c:v>
                </c:pt>
                <c:pt idx="1">
                  <c:v>811.2</c:v>
                </c:pt>
                <c:pt idx="2">
                  <c:v>819</c:v>
                </c:pt>
                <c:pt idx="3">
                  <c:v>833.6</c:v>
                </c:pt>
                <c:pt idx="4">
                  <c:v>834.1</c:v>
                </c:pt>
                <c:pt idx="5">
                  <c:v>855.9</c:v>
                </c:pt>
                <c:pt idx="6">
                  <c:v>844.2</c:v>
                </c:pt>
                <c:pt idx="7">
                  <c:v>842.1</c:v>
                </c:pt>
                <c:pt idx="8">
                  <c:v>846.5</c:v>
                </c:pt>
                <c:pt idx="9">
                  <c:v>833</c:v>
                </c:pt>
                <c:pt idx="10">
                  <c:v>860.1</c:v>
                </c:pt>
                <c:pt idx="11">
                  <c:v>866.8</c:v>
                </c:pt>
              </c:numCache>
            </c:numRef>
          </c:val>
          <c:smooth val="0"/>
          <c:extLst>
            <c:ext xmlns:c16="http://schemas.microsoft.com/office/drawing/2014/chart" uri="{C3380CC4-5D6E-409C-BE32-E72D297353CC}">
              <c16:uniqueId val="{00000006-B076-42A8-B21F-A2AC14626097}"/>
            </c:ext>
          </c:extLst>
        </c:ser>
        <c:dLbls>
          <c:showLegendKey val="0"/>
          <c:showVal val="0"/>
          <c:showCatName val="0"/>
          <c:showSerName val="0"/>
          <c:showPercent val="0"/>
          <c:showBubbleSize val="0"/>
        </c:dLbls>
        <c:marker val="1"/>
        <c:smooth val="0"/>
        <c:axId val="-1143203568"/>
        <c:axId val="-1145498240"/>
      </c:lineChart>
      <c:catAx>
        <c:axId val="-114320356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400" b="1" i="0" u="none" strike="noStrike" baseline="0">
                <a:solidFill>
                  <a:srgbClr val="333333"/>
                </a:solidFill>
                <a:latin typeface="Calibri"/>
                <a:ea typeface="Calibri"/>
                <a:cs typeface="Calibri"/>
              </a:defRPr>
            </a:pPr>
            <a:endParaRPr lang="es-CO"/>
          </a:p>
        </c:txPr>
        <c:crossAx val="-1145498240"/>
        <c:crosses val="autoZero"/>
        <c:auto val="1"/>
        <c:lblAlgn val="ctr"/>
        <c:lblOffset val="100"/>
        <c:noMultiLvlLbl val="0"/>
      </c:catAx>
      <c:valAx>
        <c:axId val="-1145498240"/>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143203568"/>
        <c:crosses val="autoZero"/>
        <c:crossBetween val="between"/>
      </c:valAx>
      <c:spPr>
        <a:noFill/>
        <a:ln w="25400">
          <a:noFill/>
        </a:ln>
      </c:spPr>
    </c:plotArea>
    <c:legend>
      <c:legendPos val="b"/>
      <c:overlay val="0"/>
      <c:spPr>
        <a:noFill/>
        <a:ln w="25400">
          <a:noFill/>
        </a:ln>
      </c:spPr>
      <c:txPr>
        <a:bodyPr/>
        <a:lstStyle/>
        <a:p>
          <a:pPr>
            <a:defRPr sz="1655"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oddFooter>&amp;CSuperintendencia Delegada para Energía y Gas Combustible
Dirección Técnica de Gestión de Energía</c:oddFooter>
    </c:headerFooter>
    <c:pageMargins b="0.75" l="0.7" r="0.7" t="0.75" header="0.3" footer="0.3"/>
    <c:pageSetup orientation="portrait"/>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1"/>
          <c:order val="0"/>
          <c:tx>
            <c:strRef>
              <c:f>'13. EEBP'!$N$7</c:f>
              <c:strCache>
                <c:ptCount val="1"/>
                <c:pt idx="0">
                  <c:v>Ene-23</c:v>
                </c:pt>
              </c:strCache>
            </c:strRef>
          </c:tx>
          <c:spPr>
            <a:solidFill>
              <a:schemeClr val="accent6">
                <a:tint val="52000"/>
              </a:schemeClr>
            </a:solidFill>
            <a:ln>
              <a:noFill/>
            </a:ln>
            <a:effectLst/>
          </c:spPr>
          <c:invertIfNegative val="0"/>
          <c:cat>
            <c:strRef>
              <c:f>'13. EEBP'!$Q$6:$U$6</c:f>
              <c:strCache>
                <c:ptCount val="5"/>
                <c:pt idx="0">
                  <c:v>ESTRATO 1</c:v>
                </c:pt>
                <c:pt idx="1">
                  <c:v>ESTRATO 2</c:v>
                </c:pt>
                <c:pt idx="2">
                  <c:v>ESTRATO 3</c:v>
                </c:pt>
                <c:pt idx="3">
                  <c:v>ESTRATO 4</c:v>
                </c:pt>
                <c:pt idx="4">
                  <c:v>ESTRATO 5 y 6, Ind y Com</c:v>
                </c:pt>
              </c:strCache>
            </c:strRef>
          </c:cat>
          <c:val>
            <c:numRef>
              <c:f>'13. EEBP'!$Q$7:$U$7</c:f>
              <c:numCache>
                <c:formatCode>0.00</c:formatCode>
                <c:ptCount val="5"/>
                <c:pt idx="0">
                  <c:v>327.68</c:v>
                </c:pt>
                <c:pt idx="1">
                  <c:v>409.6</c:v>
                </c:pt>
                <c:pt idx="2">
                  <c:v>696.32</c:v>
                </c:pt>
                <c:pt idx="3">
                  <c:v>819.2</c:v>
                </c:pt>
                <c:pt idx="4">
                  <c:v>983.04</c:v>
                </c:pt>
              </c:numCache>
            </c:numRef>
          </c:val>
          <c:extLst>
            <c:ext xmlns:c16="http://schemas.microsoft.com/office/drawing/2014/chart" uri="{C3380CC4-5D6E-409C-BE32-E72D297353CC}">
              <c16:uniqueId val="{00000001-8F81-4361-8452-EFFA58E0693A}"/>
            </c:ext>
          </c:extLst>
        </c:ser>
        <c:ser>
          <c:idx val="2"/>
          <c:order val="1"/>
          <c:tx>
            <c:strRef>
              <c:f>'13. EEBP'!$N$8</c:f>
              <c:strCache>
                <c:ptCount val="1"/>
                <c:pt idx="0">
                  <c:v>Feb-23</c:v>
                </c:pt>
              </c:strCache>
            </c:strRef>
          </c:tx>
          <c:spPr>
            <a:solidFill>
              <a:schemeClr val="accent6">
                <a:tint val="63000"/>
              </a:schemeClr>
            </a:solidFill>
            <a:ln>
              <a:noFill/>
            </a:ln>
            <a:effectLst/>
          </c:spPr>
          <c:invertIfNegative val="0"/>
          <c:cat>
            <c:strRef>
              <c:f>'13. EEBP'!$Q$6:$U$6</c:f>
              <c:strCache>
                <c:ptCount val="5"/>
                <c:pt idx="0">
                  <c:v>ESTRATO 1</c:v>
                </c:pt>
                <c:pt idx="1">
                  <c:v>ESTRATO 2</c:v>
                </c:pt>
                <c:pt idx="2">
                  <c:v>ESTRATO 3</c:v>
                </c:pt>
                <c:pt idx="3">
                  <c:v>ESTRATO 4</c:v>
                </c:pt>
                <c:pt idx="4">
                  <c:v>ESTRATO 5 y 6, Ind y Com</c:v>
                </c:pt>
              </c:strCache>
            </c:strRef>
          </c:cat>
          <c:val>
            <c:numRef>
              <c:f>'13. EEBP'!$Q$8:$U$8</c:f>
              <c:numCache>
                <c:formatCode>0.00</c:formatCode>
                <c:ptCount val="5"/>
                <c:pt idx="0">
                  <c:v>324.48</c:v>
                </c:pt>
                <c:pt idx="1">
                  <c:v>405.6</c:v>
                </c:pt>
                <c:pt idx="2">
                  <c:v>689.52</c:v>
                </c:pt>
                <c:pt idx="3">
                  <c:v>811.2</c:v>
                </c:pt>
                <c:pt idx="4">
                  <c:v>973.44</c:v>
                </c:pt>
              </c:numCache>
            </c:numRef>
          </c:val>
          <c:extLst>
            <c:ext xmlns:c16="http://schemas.microsoft.com/office/drawing/2014/chart" uri="{C3380CC4-5D6E-409C-BE32-E72D297353CC}">
              <c16:uniqueId val="{00000002-8F81-4361-8452-EFFA58E0693A}"/>
            </c:ext>
          </c:extLst>
        </c:ser>
        <c:ser>
          <c:idx val="3"/>
          <c:order val="2"/>
          <c:tx>
            <c:strRef>
              <c:f>'13. EEBP'!$N$9</c:f>
              <c:strCache>
                <c:ptCount val="1"/>
                <c:pt idx="0">
                  <c:v>Mar-23</c:v>
                </c:pt>
              </c:strCache>
            </c:strRef>
          </c:tx>
          <c:spPr>
            <a:solidFill>
              <a:schemeClr val="accent6">
                <a:tint val="74000"/>
              </a:schemeClr>
            </a:solidFill>
            <a:ln>
              <a:noFill/>
            </a:ln>
            <a:effectLst/>
          </c:spPr>
          <c:invertIfNegative val="0"/>
          <c:cat>
            <c:strRef>
              <c:f>'13. EEBP'!$Q$6:$U$6</c:f>
              <c:strCache>
                <c:ptCount val="5"/>
                <c:pt idx="0">
                  <c:v>ESTRATO 1</c:v>
                </c:pt>
                <c:pt idx="1">
                  <c:v>ESTRATO 2</c:v>
                </c:pt>
                <c:pt idx="2">
                  <c:v>ESTRATO 3</c:v>
                </c:pt>
                <c:pt idx="3">
                  <c:v>ESTRATO 4</c:v>
                </c:pt>
                <c:pt idx="4">
                  <c:v>ESTRATO 5 y 6, Ind y Com</c:v>
                </c:pt>
              </c:strCache>
            </c:strRef>
          </c:cat>
          <c:val>
            <c:numRef>
              <c:f>'13. EEBP'!$Q$9:$U$9</c:f>
              <c:numCache>
                <c:formatCode>0.00</c:formatCode>
                <c:ptCount val="5"/>
                <c:pt idx="0">
                  <c:v>327.60000000000002</c:v>
                </c:pt>
                <c:pt idx="1">
                  <c:v>409.5</c:v>
                </c:pt>
                <c:pt idx="2">
                  <c:v>696.15</c:v>
                </c:pt>
                <c:pt idx="3">
                  <c:v>819</c:v>
                </c:pt>
                <c:pt idx="4">
                  <c:v>982.8</c:v>
                </c:pt>
              </c:numCache>
            </c:numRef>
          </c:val>
          <c:extLst>
            <c:ext xmlns:c16="http://schemas.microsoft.com/office/drawing/2014/chart" uri="{C3380CC4-5D6E-409C-BE32-E72D297353CC}">
              <c16:uniqueId val="{00000003-8F81-4361-8452-EFFA58E0693A}"/>
            </c:ext>
          </c:extLst>
        </c:ser>
        <c:ser>
          <c:idx val="4"/>
          <c:order val="3"/>
          <c:tx>
            <c:strRef>
              <c:f>'13. EEBP'!$N$10</c:f>
              <c:strCache>
                <c:ptCount val="1"/>
                <c:pt idx="0">
                  <c:v>Abr-23</c:v>
                </c:pt>
              </c:strCache>
            </c:strRef>
          </c:tx>
          <c:spPr>
            <a:solidFill>
              <a:schemeClr val="accent6">
                <a:tint val="84000"/>
              </a:schemeClr>
            </a:solidFill>
            <a:ln>
              <a:noFill/>
            </a:ln>
            <a:effectLst/>
          </c:spPr>
          <c:invertIfNegative val="0"/>
          <c:cat>
            <c:strRef>
              <c:f>'13. EEBP'!$Q$6:$U$6</c:f>
              <c:strCache>
                <c:ptCount val="5"/>
                <c:pt idx="0">
                  <c:v>ESTRATO 1</c:v>
                </c:pt>
                <c:pt idx="1">
                  <c:v>ESTRATO 2</c:v>
                </c:pt>
                <c:pt idx="2">
                  <c:v>ESTRATO 3</c:v>
                </c:pt>
                <c:pt idx="3">
                  <c:v>ESTRATO 4</c:v>
                </c:pt>
                <c:pt idx="4">
                  <c:v>ESTRATO 5 y 6, Ind y Com</c:v>
                </c:pt>
              </c:strCache>
            </c:strRef>
          </c:cat>
          <c:val>
            <c:numRef>
              <c:f>'13. EEBP'!$Q$10:$U$10</c:f>
              <c:numCache>
                <c:formatCode>0.00</c:formatCode>
                <c:ptCount val="5"/>
                <c:pt idx="0">
                  <c:v>333.44</c:v>
                </c:pt>
                <c:pt idx="1">
                  <c:v>416.8</c:v>
                </c:pt>
                <c:pt idx="2">
                  <c:v>708.56</c:v>
                </c:pt>
                <c:pt idx="3">
                  <c:v>833.6</c:v>
                </c:pt>
                <c:pt idx="4">
                  <c:v>1000.32</c:v>
                </c:pt>
              </c:numCache>
            </c:numRef>
          </c:val>
          <c:extLst>
            <c:ext xmlns:c16="http://schemas.microsoft.com/office/drawing/2014/chart" uri="{C3380CC4-5D6E-409C-BE32-E72D297353CC}">
              <c16:uniqueId val="{00000004-8F81-4361-8452-EFFA58E0693A}"/>
            </c:ext>
          </c:extLst>
        </c:ser>
        <c:ser>
          <c:idx val="5"/>
          <c:order val="4"/>
          <c:tx>
            <c:strRef>
              <c:f>'13. EEBP'!$N$11</c:f>
              <c:strCache>
                <c:ptCount val="1"/>
                <c:pt idx="0">
                  <c:v>May-23</c:v>
                </c:pt>
              </c:strCache>
            </c:strRef>
          </c:tx>
          <c:spPr>
            <a:solidFill>
              <a:schemeClr val="accent6">
                <a:tint val="95000"/>
              </a:schemeClr>
            </a:solidFill>
            <a:ln>
              <a:noFill/>
            </a:ln>
            <a:effectLst/>
          </c:spPr>
          <c:invertIfNegative val="0"/>
          <c:cat>
            <c:strRef>
              <c:f>'13. EEBP'!$Q$6:$U$6</c:f>
              <c:strCache>
                <c:ptCount val="5"/>
                <c:pt idx="0">
                  <c:v>ESTRATO 1</c:v>
                </c:pt>
                <c:pt idx="1">
                  <c:v>ESTRATO 2</c:v>
                </c:pt>
                <c:pt idx="2">
                  <c:v>ESTRATO 3</c:v>
                </c:pt>
                <c:pt idx="3">
                  <c:v>ESTRATO 4</c:v>
                </c:pt>
                <c:pt idx="4">
                  <c:v>ESTRATO 5 y 6, Ind y Com</c:v>
                </c:pt>
              </c:strCache>
            </c:strRef>
          </c:cat>
          <c:val>
            <c:numRef>
              <c:f>'13. EEBP'!$Q$11:$U$11</c:f>
              <c:numCache>
                <c:formatCode>0.00</c:formatCode>
                <c:ptCount val="5"/>
                <c:pt idx="0">
                  <c:v>333.64</c:v>
                </c:pt>
                <c:pt idx="1">
                  <c:v>417.05</c:v>
                </c:pt>
                <c:pt idx="2">
                  <c:v>708.98</c:v>
                </c:pt>
                <c:pt idx="3">
                  <c:v>834.1</c:v>
                </c:pt>
                <c:pt idx="4">
                  <c:v>1000.92</c:v>
                </c:pt>
              </c:numCache>
            </c:numRef>
          </c:val>
          <c:extLst>
            <c:ext xmlns:c16="http://schemas.microsoft.com/office/drawing/2014/chart" uri="{C3380CC4-5D6E-409C-BE32-E72D297353CC}">
              <c16:uniqueId val="{00000005-8F81-4361-8452-EFFA58E0693A}"/>
            </c:ext>
          </c:extLst>
        </c:ser>
        <c:ser>
          <c:idx val="6"/>
          <c:order val="5"/>
          <c:tx>
            <c:strRef>
              <c:f>'13. EEBP'!$N$12</c:f>
              <c:strCache>
                <c:ptCount val="1"/>
                <c:pt idx="0">
                  <c:v>Jun-23</c:v>
                </c:pt>
              </c:strCache>
            </c:strRef>
          </c:tx>
          <c:spPr>
            <a:solidFill>
              <a:schemeClr val="accent6">
                <a:shade val="94000"/>
              </a:schemeClr>
            </a:solidFill>
            <a:ln>
              <a:noFill/>
            </a:ln>
            <a:effectLst/>
          </c:spPr>
          <c:invertIfNegative val="0"/>
          <c:cat>
            <c:strRef>
              <c:f>'13. EEBP'!$Q$6:$U$6</c:f>
              <c:strCache>
                <c:ptCount val="5"/>
                <c:pt idx="0">
                  <c:v>ESTRATO 1</c:v>
                </c:pt>
                <c:pt idx="1">
                  <c:v>ESTRATO 2</c:v>
                </c:pt>
                <c:pt idx="2">
                  <c:v>ESTRATO 3</c:v>
                </c:pt>
                <c:pt idx="3">
                  <c:v>ESTRATO 4</c:v>
                </c:pt>
                <c:pt idx="4">
                  <c:v>ESTRATO 5 y 6, Ind y Com</c:v>
                </c:pt>
              </c:strCache>
            </c:strRef>
          </c:cat>
          <c:val>
            <c:numRef>
              <c:f>'13. EEBP'!$Q$12:$U$12</c:f>
              <c:numCache>
                <c:formatCode>0.00</c:formatCode>
                <c:ptCount val="5"/>
                <c:pt idx="0">
                  <c:v>335.09</c:v>
                </c:pt>
                <c:pt idx="1">
                  <c:v>427.95</c:v>
                </c:pt>
                <c:pt idx="2">
                  <c:v>727.51</c:v>
                </c:pt>
                <c:pt idx="3">
                  <c:v>855.9</c:v>
                </c:pt>
                <c:pt idx="4">
                  <c:v>1027.08</c:v>
                </c:pt>
              </c:numCache>
            </c:numRef>
          </c:val>
          <c:extLst>
            <c:ext xmlns:c16="http://schemas.microsoft.com/office/drawing/2014/chart" uri="{C3380CC4-5D6E-409C-BE32-E72D297353CC}">
              <c16:uniqueId val="{00000006-8F81-4361-8452-EFFA58E0693A}"/>
            </c:ext>
          </c:extLst>
        </c:ser>
        <c:ser>
          <c:idx val="7"/>
          <c:order val="6"/>
          <c:tx>
            <c:strRef>
              <c:f>'13. EEBP'!$N$13</c:f>
              <c:strCache>
                <c:ptCount val="1"/>
                <c:pt idx="0">
                  <c:v>Jul-23</c:v>
                </c:pt>
              </c:strCache>
            </c:strRef>
          </c:tx>
          <c:spPr>
            <a:solidFill>
              <a:schemeClr val="accent6">
                <a:shade val="83000"/>
              </a:schemeClr>
            </a:solidFill>
            <a:ln>
              <a:noFill/>
            </a:ln>
            <a:effectLst/>
          </c:spPr>
          <c:invertIfNegative val="0"/>
          <c:cat>
            <c:strRef>
              <c:f>'13. EEBP'!$Q$6:$U$6</c:f>
              <c:strCache>
                <c:ptCount val="5"/>
                <c:pt idx="0">
                  <c:v>ESTRATO 1</c:v>
                </c:pt>
                <c:pt idx="1">
                  <c:v>ESTRATO 2</c:v>
                </c:pt>
                <c:pt idx="2">
                  <c:v>ESTRATO 3</c:v>
                </c:pt>
                <c:pt idx="3">
                  <c:v>ESTRATO 4</c:v>
                </c:pt>
                <c:pt idx="4">
                  <c:v>ESTRATO 5 y 6, Ind y Com</c:v>
                </c:pt>
              </c:strCache>
            </c:strRef>
          </c:cat>
          <c:val>
            <c:numRef>
              <c:f>'13. EEBP'!$Q$13:$U$13</c:f>
              <c:numCache>
                <c:formatCode>0.00</c:formatCode>
                <c:ptCount val="5"/>
                <c:pt idx="0">
                  <c:v>330.5</c:v>
                </c:pt>
                <c:pt idx="1">
                  <c:v>422.1</c:v>
                </c:pt>
                <c:pt idx="2">
                  <c:v>717.57</c:v>
                </c:pt>
                <c:pt idx="3">
                  <c:v>844.2</c:v>
                </c:pt>
                <c:pt idx="4">
                  <c:v>1013.0400000000001</c:v>
                </c:pt>
              </c:numCache>
            </c:numRef>
          </c:val>
          <c:extLst>
            <c:ext xmlns:c16="http://schemas.microsoft.com/office/drawing/2014/chart" uri="{C3380CC4-5D6E-409C-BE32-E72D297353CC}">
              <c16:uniqueId val="{00000007-8F81-4361-8452-EFFA58E0693A}"/>
            </c:ext>
          </c:extLst>
        </c:ser>
        <c:ser>
          <c:idx val="8"/>
          <c:order val="7"/>
          <c:tx>
            <c:strRef>
              <c:f>'13. EEBP'!$N$14</c:f>
              <c:strCache>
                <c:ptCount val="1"/>
                <c:pt idx="0">
                  <c:v>Ago-23</c:v>
                </c:pt>
              </c:strCache>
            </c:strRef>
          </c:tx>
          <c:spPr>
            <a:solidFill>
              <a:schemeClr val="accent6">
                <a:shade val="73000"/>
              </a:schemeClr>
            </a:solidFill>
            <a:ln>
              <a:noFill/>
            </a:ln>
            <a:effectLst/>
          </c:spPr>
          <c:invertIfNegative val="0"/>
          <c:cat>
            <c:strRef>
              <c:f>'13. EEBP'!$Q$6:$U$6</c:f>
              <c:strCache>
                <c:ptCount val="5"/>
                <c:pt idx="0">
                  <c:v>ESTRATO 1</c:v>
                </c:pt>
                <c:pt idx="1">
                  <c:v>ESTRATO 2</c:v>
                </c:pt>
                <c:pt idx="2">
                  <c:v>ESTRATO 3</c:v>
                </c:pt>
                <c:pt idx="3">
                  <c:v>ESTRATO 4</c:v>
                </c:pt>
                <c:pt idx="4">
                  <c:v>ESTRATO 5 y 6, Ind y Com</c:v>
                </c:pt>
              </c:strCache>
            </c:strRef>
          </c:cat>
          <c:val>
            <c:numRef>
              <c:f>'13. EEBP'!$Q$14:$U$14</c:f>
              <c:numCache>
                <c:formatCode>0.00</c:formatCode>
                <c:ptCount val="5"/>
                <c:pt idx="0">
                  <c:v>329.67</c:v>
                </c:pt>
                <c:pt idx="1">
                  <c:v>421.05</c:v>
                </c:pt>
                <c:pt idx="2">
                  <c:v>715.78</c:v>
                </c:pt>
                <c:pt idx="3">
                  <c:v>842.1</c:v>
                </c:pt>
                <c:pt idx="4">
                  <c:v>1010.52</c:v>
                </c:pt>
              </c:numCache>
            </c:numRef>
          </c:val>
          <c:extLst>
            <c:ext xmlns:c16="http://schemas.microsoft.com/office/drawing/2014/chart" uri="{C3380CC4-5D6E-409C-BE32-E72D297353CC}">
              <c16:uniqueId val="{00000008-8F81-4361-8452-EFFA58E0693A}"/>
            </c:ext>
          </c:extLst>
        </c:ser>
        <c:ser>
          <c:idx val="9"/>
          <c:order val="8"/>
          <c:tx>
            <c:strRef>
              <c:f>'13. EEBP'!$N$15</c:f>
              <c:strCache>
                <c:ptCount val="1"/>
                <c:pt idx="0">
                  <c:v>Sep-23</c:v>
                </c:pt>
              </c:strCache>
            </c:strRef>
          </c:tx>
          <c:spPr>
            <a:solidFill>
              <a:schemeClr val="accent6">
                <a:shade val="62000"/>
              </a:schemeClr>
            </a:solidFill>
            <a:ln>
              <a:noFill/>
            </a:ln>
            <a:effectLst/>
          </c:spPr>
          <c:invertIfNegative val="0"/>
          <c:cat>
            <c:strRef>
              <c:f>'13. EEBP'!$Q$6:$U$6</c:f>
              <c:strCache>
                <c:ptCount val="5"/>
                <c:pt idx="0">
                  <c:v>ESTRATO 1</c:v>
                </c:pt>
                <c:pt idx="1">
                  <c:v>ESTRATO 2</c:v>
                </c:pt>
                <c:pt idx="2">
                  <c:v>ESTRATO 3</c:v>
                </c:pt>
                <c:pt idx="3">
                  <c:v>ESTRATO 4</c:v>
                </c:pt>
                <c:pt idx="4">
                  <c:v>ESTRATO 5 y 6, Ind y Com</c:v>
                </c:pt>
              </c:strCache>
            </c:strRef>
          </c:cat>
          <c:val>
            <c:numRef>
              <c:f>'13. EEBP'!$Q$15:$U$15</c:f>
              <c:numCache>
                <c:formatCode>0.00</c:formatCode>
                <c:ptCount val="5"/>
                <c:pt idx="0">
                  <c:v>331.39</c:v>
                </c:pt>
                <c:pt idx="1">
                  <c:v>423.25</c:v>
                </c:pt>
                <c:pt idx="2">
                  <c:v>719.52</c:v>
                </c:pt>
                <c:pt idx="3">
                  <c:v>846.5</c:v>
                </c:pt>
                <c:pt idx="4">
                  <c:v>1015.8</c:v>
                </c:pt>
              </c:numCache>
            </c:numRef>
          </c:val>
          <c:extLst>
            <c:ext xmlns:c16="http://schemas.microsoft.com/office/drawing/2014/chart" uri="{C3380CC4-5D6E-409C-BE32-E72D297353CC}">
              <c16:uniqueId val="{00000009-8F81-4361-8452-EFFA58E0693A}"/>
            </c:ext>
          </c:extLst>
        </c:ser>
        <c:ser>
          <c:idx val="10"/>
          <c:order val="9"/>
          <c:tx>
            <c:strRef>
              <c:f>'13. EEBP'!$N$16</c:f>
              <c:strCache>
                <c:ptCount val="1"/>
                <c:pt idx="0">
                  <c:v>Oct-23</c:v>
                </c:pt>
              </c:strCache>
            </c:strRef>
          </c:tx>
          <c:spPr>
            <a:solidFill>
              <a:schemeClr val="accent6">
                <a:shade val="51000"/>
              </a:schemeClr>
            </a:solidFill>
            <a:ln>
              <a:noFill/>
            </a:ln>
            <a:effectLst/>
          </c:spPr>
          <c:invertIfNegative val="0"/>
          <c:cat>
            <c:strRef>
              <c:f>'13. EEBP'!$Q$6:$U$6</c:f>
              <c:strCache>
                <c:ptCount val="5"/>
                <c:pt idx="0">
                  <c:v>ESTRATO 1</c:v>
                </c:pt>
                <c:pt idx="1">
                  <c:v>ESTRATO 2</c:v>
                </c:pt>
                <c:pt idx="2">
                  <c:v>ESTRATO 3</c:v>
                </c:pt>
                <c:pt idx="3">
                  <c:v>ESTRATO 4</c:v>
                </c:pt>
                <c:pt idx="4">
                  <c:v>ESTRATO 5 y 6, Ind y Com</c:v>
                </c:pt>
              </c:strCache>
            </c:strRef>
          </c:cat>
          <c:val>
            <c:numRef>
              <c:f>'13. EEBP'!$Q$16:$U$16</c:f>
              <c:numCache>
                <c:formatCode>0.00</c:formatCode>
                <c:ptCount val="5"/>
                <c:pt idx="0">
                  <c:v>326.10000000000002</c:v>
                </c:pt>
                <c:pt idx="1">
                  <c:v>416.5</c:v>
                </c:pt>
                <c:pt idx="2">
                  <c:v>708.05</c:v>
                </c:pt>
                <c:pt idx="3">
                  <c:v>833</c:v>
                </c:pt>
                <c:pt idx="4">
                  <c:v>999.59999999999991</c:v>
                </c:pt>
              </c:numCache>
            </c:numRef>
          </c:val>
          <c:extLst>
            <c:ext xmlns:c16="http://schemas.microsoft.com/office/drawing/2014/chart" uri="{C3380CC4-5D6E-409C-BE32-E72D297353CC}">
              <c16:uniqueId val="{0000000A-8F81-4361-8452-EFFA58E0693A}"/>
            </c:ext>
          </c:extLst>
        </c:ser>
        <c:ser>
          <c:idx val="0"/>
          <c:order val="10"/>
          <c:tx>
            <c:strRef>
              <c:f>'13. EEBP'!$N$17</c:f>
              <c:strCache>
                <c:ptCount val="1"/>
                <c:pt idx="0">
                  <c:v>Nov-23</c:v>
                </c:pt>
              </c:strCache>
            </c:strRef>
          </c:tx>
          <c:spPr>
            <a:solidFill>
              <a:schemeClr val="accent6">
                <a:lumMod val="75000"/>
              </a:schemeClr>
            </a:solidFill>
            <a:ln>
              <a:solidFill>
                <a:schemeClr val="accent6">
                  <a:lumMod val="75000"/>
                </a:schemeClr>
              </a:solidFill>
            </a:ln>
            <a:effectLst/>
          </c:spPr>
          <c:invertIfNegative val="0"/>
          <c:cat>
            <c:strRef>
              <c:f>'13. EEBP'!$Q$6:$U$6</c:f>
              <c:strCache>
                <c:ptCount val="5"/>
                <c:pt idx="0">
                  <c:v>ESTRATO 1</c:v>
                </c:pt>
                <c:pt idx="1">
                  <c:v>ESTRATO 2</c:v>
                </c:pt>
                <c:pt idx="2">
                  <c:v>ESTRATO 3</c:v>
                </c:pt>
                <c:pt idx="3">
                  <c:v>ESTRATO 4</c:v>
                </c:pt>
                <c:pt idx="4">
                  <c:v>ESTRATO 5 y 6, Ind y Com</c:v>
                </c:pt>
              </c:strCache>
            </c:strRef>
          </c:cat>
          <c:val>
            <c:numRef>
              <c:f>'13. EEBP'!$Q$17:$U$17</c:f>
              <c:numCache>
                <c:formatCode>0.00</c:formatCode>
                <c:ptCount val="5"/>
                <c:pt idx="0">
                  <c:v>344.04</c:v>
                </c:pt>
                <c:pt idx="1">
                  <c:v>430.05</c:v>
                </c:pt>
                <c:pt idx="2">
                  <c:v>731.08</c:v>
                </c:pt>
                <c:pt idx="3">
                  <c:v>860.1</c:v>
                </c:pt>
                <c:pt idx="4">
                  <c:v>1032.1199999999999</c:v>
                </c:pt>
              </c:numCache>
            </c:numRef>
          </c:val>
          <c:extLst>
            <c:ext xmlns:c16="http://schemas.microsoft.com/office/drawing/2014/chart" uri="{C3380CC4-5D6E-409C-BE32-E72D297353CC}">
              <c16:uniqueId val="{00000001-74E2-4CC7-BCC4-8348B4F50212}"/>
            </c:ext>
          </c:extLst>
        </c:ser>
        <c:ser>
          <c:idx val="11"/>
          <c:order val="11"/>
          <c:tx>
            <c:strRef>
              <c:f>'13. EEBP'!$N$18</c:f>
              <c:strCache>
                <c:ptCount val="1"/>
                <c:pt idx="0">
                  <c:v>Dic-23</c:v>
                </c:pt>
              </c:strCache>
            </c:strRef>
          </c:tx>
          <c:spPr>
            <a:solidFill>
              <a:schemeClr val="accent6">
                <a:shade val="40000"/>
              </a:schemeClr>
            </a:solidFill>
            <a:ln>
              <a:noFill/>
            </a:ln>
            <a:effectLst/>
          </c:spPr>
          <c:invertIfNegative val="0"/>
          <c:cat>
            <c:strRef>
              <c:f>'13. EEBP'!$Q$6:$U$6</c:f>
              <c:strCache>
                <c:ptCount val="5"/>
                <c:pt idx="0">
                  <c:v>ESTRATO 1</c:v>
                </c:pt>
                <c:pt idx="1">
                  <c:v>ESTRATO 2</c:v>
                </c:pt>
                <c:pt idx="2">
                  <c:v>ESTRATO 3</c:v>
                </c:pt>
                <c:pt idx="3">
                  <c:v>ESTRATO 4</c:v>
                </c:pt>
                <c:pt idx="4">
                  <c:v>ESTRATO 5 y 6, Ind y Com</c:v>
                </c:pt>
              </c:strCache>
            </c:strRef>
          </c:cat>
          <c:val>
            <c:numRef>
              <c:f>'13. EEBP'!$Q$18:$U$18</c:f>
              <c:numCache>
                <c:formatCode>0.00</c:formatCode>
                <c:ptCount val="5"/>
                <c:pt idx="0">
                  <c:v>345.65</c:v>
                </c:pt>
                <c:pt idx="1">
                  <c:v>432.07</c:v>
                </c:pt>
                <c:pt idx="2">
                  <c:v>736.78</c:v>
                </c:pt>
                <c:pt idx="3">
                  <c:v>866.8</c:v>
                </c:pt>
                <c:pt idx="4">
                  <c:v>1040.1599999999999</c:v>
                </c:pt>
              </c:numCache>
            </c:numRef>
          </c:val>
          <c:extLst>
            <c:ext xmlns:c16="http://schemas.microsoft.com/office/drawing/2014/chart" uri="{C3380CC4-5D6E-409C-BE32-E72D297353CC}">
              <c16:uniqueId val="{00000002-74E2-4CC7-BCC4-8348B4F50212}"/>
            </c:ext>
          </c:extLst>
        </c:ser>
        <c:dLbls>
          <c:showLegendKey val="0"/>
          <c:showVal val="0"/>
          <c:showCatName val="0"/>
          <c:showSerName val="0"/>
          <c:showPercent val="0"/>
          <c:showBubbleSize val="0"/>
        </c:dLbls>
        <c:gapWidth val="150"/>
        <c:axId val="-1145499872"/>
        <c:axId val="-1145506944"/>
      </c:barChart>
      <c:catAx>
        <c:axId val="-1145499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5506944"/>
        <c:crosses val="autoZero"/>
        <c:auto val="1"/>
        <c:lblAlgn val="ctr"/>
        <c:lblOffset val="100"/>
        <c:noMultiLvlLbl val="0"/>
      </c:catAx>
      <c:valAx>
        <c:axId val="-1145506944"/>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5499872"/>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'13. EEBP'!$J$6</c:f>
              <c:strCache>
                <c:ptCount val="1"/>
                <c:pt idx="0">
                  <c:v>CUV_119</c:v>
                </c:pt>
              </c:strCache>
            </c:strRef>
          </c:tx>
          <c:spPr>
            <a:ln w="28575" cap="rnd">
              <a:solidFill>
                <a:schemeClr val="accent1"/>
              </a:solidFill>
              <a:round/>
            </a:ln>
            <a:effectLst/>
          </c:spPr>
          <c:marker>
            <c:symbol val="none"/>
          </c:marker>
          <c:cat>
            <c:strRef>
              <c:f>'13. EEBP'!$A$7:$A$18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'13. EEBP'!$J$7:$J$18</c:f>
              <c:numCache>
                <c:formatCode>0.00</c:formatCode>
                <c:ptCount val="12"/>
                <c:pt idx="0">
                  <c:v>819.2</c:v>
                </c:pt>
                <c:pt idx="1">
                  <c:v>811.2</c:v>
                </c:pt>
                <c:pt idx="2">
                  <c:v>819</c:v>
                </c:pt>
                <c:pt idx="3">
                  <c:v>833.6</c:v>
                </c:pt>
                <c:pt idx="4">
                  <c:v>834.1</c:v>
                </c:pt>
                <c:pt idx="5">
                  <c:v>855.9</c:v>
                </c:pt>
                <c:pt idx="6">
                  <c:v>844.2</c:v>
                </c:pt>
                <c:pt idx="7">
                  <c:v>842.1</c:v>
                </c:pt>
                <c:pt idx="8">
                  <c:v>846.5</c:v>
                </c:pt>
                <c:pt idx="9">
                  <c:v>833</c:v>
                </c:pt>
                <c:pt idx="10">
                  <c:v>860.1</c:v>
                </c:pt>
                <c:pt idx="11">
                  <c:v>866.8</c:v>
                </c:pt>
              </c:numCache>
            </c:numRef>
          </c:val>
          <c:smooth val="0"/>
          <c:extLst>
            <c:ext xmlns:c16="http://schemas.microsoft.com/office/drawing/2014/chart" uri="{C3380CC4-5D6E-409C-BE32-E72D297353CC}">
              <c16:uniqueId val="{00000000-ACD8-49E8-9CB5-06E5128574C7}"/>
            </c:ext>
          </c:extLst>
        </c:ser>
        <c:ser>
          <c:idx val="1"/>
          <c:order val="1"/>
          <c:tx>
            <c:strRef>
              <c:f>'13. EEBP'!$K$6</c:f>
              <c:strCache>
                <c:ptCount val="1"/>
                <c:pt idx="0">
                  <c:v>CUV_Op</c:v>
                </c:pt>
              </c:strCache>
            </c:strRef>
          </c:tx>
          <c:spPr>
            <a:ln w="28575" cap="rnd">
              <a:solidFill>
                <a:schemeClr val="accent2"/>
              </a:solidFill>
              <a:prstDash val="lgDash"/>
              <a:round/>
            </a:ln>
            <a:effectLst/>
          </c:spPr>
          <c:marker>
            <c:symbol val="none"/>
          </c:marker>
          <c:cat>
            <c:strRef>
              <c:f>'13. EEBP'!$A$7:$A$18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'13. EEBP'!$K$7:$K$18</c:f>
              <c:numCache>
                <c:formatCode>0.00</c:formatCode>
                <c:ptCount val="12"/>
              </c:numCache>
            </c:numRef>
          </c:val>
          <c:smooth val="0"/>
          <c:extLst>
            <c:ext xmlns:c16="http://schemas.microsoft.com/office/drawing/2014/chart" uri="{C3380CC4-5D6E-409C-BE32-E72D297353CC}">
              <c16:uniqueId val="{00000001-ACD8-49E8-9CB5-06E5128574C7}"/>
            </c:ext>
          </c:extLst>
        </c:ser>
        <c:dLbls>
          <c:showLegendKey val="0"/>
          <c:showVal val="0"/>
          <c:showCatName val="0"/>
          <c:showSerName val="0"/>
          <c:showPercent val="0"/>
          <c:showBubbleSize val="0"/>
        </c:dLbls>
        <c:smooth val="0"/>
        <c:axId val="-1145506400"/>
        <c:axId val="-1145501504"/>
      </c:lineChart>
      <c:catAx>
        <c:axId val="-1145506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45501504"/>
        <c:crosses val="autoZero"/>
        <c:auto val="1"/>
        <c:lblAlgn val="ctr"/>
        <c:lblOffset val="100"/>
        <c:noMultiLvlLbl val="0"/>
      </c:catAx>
      <c:valAx>
        <c:axId val="-1145501504"/>
        <c:scaling>
          <c:orientation val="minMax"/>
          <c:min val="5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s-CO" sz="1800" b="1"/>
                  <a:t>$/kWh</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s-CO"/>
          </a:p>
        </c:txPr>
        <c:crossAx val="-114550640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1"/>
          <c:order val="1"/>
          <c:tx>
            <c:strRef>
              <c:f>'14. EEP PEREIRA'!$D$6</c:f>
              <c:strCache>
                <c:ptCount val="1"/>
                <c:pt idx="0">
                  <c:v>GM</c:v>
                </c:pt>
              </c:strCache>
            </c:strRef>
          </c:tx>
          <c:spPr>
            <a:solidFill>
              <a:srgbClr val="ED7D31"/>
            </a:solidFill>
            <a:ln w="25400">
              <a:noFill/>
            </a:ln>
          </c:spPr>
          <c:val>
            <c:numRef>
              <c:f>'14. EEP PEREIRA'!$D$7:$D$18</c:f>
              <c:numCache>
                <c:formatCode>0.00</c:formatCode>
                <c:ptCount val="12"/>
                <c:pt idx="0">
                  <c:v>298.64999999999998</c:v>
                </c:pt>
                <c:pt idx="1">
                  <c:v>310.17</c:v>
                </c:pt>
                <c:pt idx="2">
                  <c:v>357.03609999999998</c:v>
                </c:pt>
                <c:pt idx="3">
                  <c:v>298.791</c:v>
                </c:pt>
                <c:pt idx="4">
                  <c:v>279.95999999999998</c:v>
                </c:pt>
                <c:pt idx="5">
                  <c:v>371.27260000000001</c:v>
                </c:pt>
                <c:pt idx="6">
                  <c:v>337.03530000000001</c:v>
                </c:pt>
                <c:pt idx="7">
                  <c:v>340.45</c:v>
                </c:pt>
                <c:pt idx="8">
                  <c:v>354.26679999999999</c:v>
                </c:pt>
                <c:pt idx="9">
                  <c:v>382.69</c:v>
                </c:pt>
                <c:pt idx="10">
                  <c:v>384.82</c:v>
                </c:pt>
                <c:pt idx="11">
                  <c:v>378.17</c:v>
                </c:pt>
              </c:numCache>
            </c:numRef>
          </c:val>
          <c:extLst>
            <c:ext xmlns:c16="http://schemas.microsoft.com/office/drawing/2014/chart" uri="{C3380CC4-5D6E-409C-BE32-E72D297353CC}">
              <c16:uniqueId val="{00000000-BA85-4C27-8007-2FA4105066D5}"/>
            </c:ext>
          </c:extLst>
        </c:ser>
        <c:ser>
          <c:idx val="2"/>
          <c:order val="2"/>
          <c:tx>
            <c:strRef>
              <c:f>'14. EEP PEREIRA'!$G$6</c:f>
              <c:strCache>
                <c:ptCount val="1"/>
                <c:pt idx="0">
                  <c:v>D</c:v>
                </c:pt>
              </c:strCache>
            </c:strRef>
          </c:tx>
          <c:spPr>
            <a:solidFill>
              <a:srgbClr val="A5A5A5"/>
            </a:solidFill>
            <a:ln w="25400">
              <a:noFill/>
            </a:ln>
          </c:spPr>
          <c:val>
            <c:numRef>
              <c:f>'14. EEP PEREIRA'!$G$7:$G$18</c:f>
              <c:numCache>
                <c:formatCode>0.00</c:formatCode>
                <c:ptCount val="12"/>
                <c:pt idx="0">
                  <c:v>289.27</c:v>
                </c:pt>
                <c:pt idx="1">
                  <c:v>294.99</c:v>
                </c:pt>
                <c:pt idx="2">
                  <c:v>315.33620000000002</c:v>
                </c:pt>
                <c:pt idx="3">
                  <c:v>315.255</c:v>
                </c:pt>
                <c:pt idx="4">
                  <c:v>252.37</c:v>
                </c:pt>
                <c:pt idx="5">
                  <c:v>290.15030000000002</c:v>
                </c:pt>
                <c:pt idx="6">
                  <c:v>300.03829999999999</c:v>
                </c:pt>
                <c:pt idx="7">
                  <c:v>299.02</c:v>
                </c:pt>
                <c:pt idx="8">
                  <c:v>287.59989999999999</c:v>
                </c:pt>
                <c:pt idx="9">
                  <c:v>286.79000000000002</c:v>
                </c:pt>
                <c:pt idx="10">
                  <c:v>298.08</c:v>
                </c:pt>
                <c:pt idx="11">
                  <c:v>299.39999999999998</c:v>
                </c:pt>
              </c:numCache>
            </c:numRef>
          </c:val>
          <c:extLst>
            <c:ext xmlns:c16="http://schemas.microsoft.com/office/drawing/2014/chart" uri="{C3380CC4-5D6E-409C-BE32-E72D297353CC}">
              <c16:uniqueId val="{00000001-BA85-4C27-8007-2FA4105066D5}"/>
            </c:ext>
          </c:extLst>
        </c:ser>
        <c:ser>
          <c:idx val="3"/>
          <c:order val="3"/>
          <c:tx>
            <c:strRef>
              <c:f>'14. EEP PEREIRA'!$H$6</c:f>
              <c:strCache>
                <c:ptCount val="1"/>
                <c:pt idx="0">
                  <c:v>CV</c:v>
                </c:pt>
              </c:strCache>
            </c:strRef>
          </c:tx>
          <c:spPr>
            <a:solidFill>
              <a:srgbClr val="FFC000"/>
            </a:solidFill>
            <a:ln w="25400">
              <a:noFill/>
            </a:ln>
          </c:spPr>
          <c:val>
            <c:numRef>
              <c:f>'14. EEP PEREIRA'!$H$7:$H$18</c:f>
              <c:numCache>
                <c:formatCode>0.00</c:formatCode>
                <c:ptCount val="12"/>
                <c:pt idx="0">
                  <c:v>77.69</c:v>
                </c:pt>
                <c:pt idx="1">
                  <c:v>77.36</c:v>
                </c:pt>
                <c:pt idx="2">
                  <c:v>81.302499999999995</c:v>
                </c:pt>
                <c:pt idx="3">
                  <c:v>85.038499999999999</c:v>
                </c:pt>
                <c:pt idx="4">
                  <c:v>80.8</c:v>
                </c:pt>
                <c:pt idx="5">
                  <c:v>84.290099999999995</c:v>
                </c:pt>
                <c:pt idx="6">
                  <c:v>82.606499999999997</c:v>
                </c:pt>
                <c:pt idx="7">
                  <c:v>81.5</c:v>
                </c:pt>
                <c:pt idx="8">
                  <c:v>81.104100000000003</c:v>
                </c:pt>
                <c:pt idx="9">
                  <c:v>90.8</c:v>
                </c:pt>
                <c:pt idx="10">
                  <c:v>91.83</c:v>
                </c:pt>
                <c:pt idx="11">
                  <c:v>94.14</c:v>
                </c:pt>
              </c:numCache>
            </c:numRef>
          </c:val>
          <c:extLst>
            <c:ext xmlns:c16="http://schemas.microsoft.com/office/drawing/2014/chart" uri="{C3380CC4-5D6E-409C-BE32-E72D297353CC}">
              <c16:uniqueId val="{00000002-BA85-4C27-8007-2FA4105066D5}"/>
            </c:ext>
          </c:extLst>
        </c:ser>
        <c:ser>
          <c:idx val="4"/>
          <c:order val="4"/>
          <c:tx>
            <c:strRef>
              <c:f>'14. EEP PEREIRA'!$F$6</c:f>
              <c:strCache>
                <c:ptCount val="1"/>
                <c:pt idx="0">
                  <c:v>PR</c:v>
                </c:pt>
              </c:strCache>
            </c:strRef>
          </c:tx>
          <c:spPr>
            <a:solidFill>
              <a:srgbClr val="5B9BD5"/>
            </a:solidFill>
            <a:ln w="25400">
              <a:noFill/>
            </a:ln>
          </c:spPr>
          <c:val>
            <c:numRef>
              <c:f>'14. EEP PEREIRA'!$F$7:$F$18</c:f>
              <c:numCache>
                <c:formatCode>0.00</c:formatCode>
                <c:ptCount val="12"/>
                <c:pt idx="0">
                  <c:v>57.22</c:v>
                </c:pt>
                <c:pt idx="1">
                  <c:v>58.48</c:v>
                </c:pt>
                <c:pt idx="2">
                  <c:v>65.527699999999996</c:v>
                </c:pt>
                <c:pt idx="3">
                  <c:v>57.329500000000003</c:v>
                </c:pt>
                <c:pt idx="4">
                  <c:v>53.95</c:v>
                </c:pt>
                <c:pt idx="5">
                  <c:v>65.722300000000004</c:v>
                </c:pt>
                <c:pt idx="6">
                  <c:v>60.988700000000001</c:v>
                </c:pt>
                <c:pt idx="7">
                  <c:v>63.29</c:v>
                </c:pt>
                <c:pt idx="8">
                  <c:v>63.241300000000003</c:v>
                </c:pt>
                <c:pt idx="9">
                  <c:v>67.56</c:v>
                </c:pt>
                <c:pt idx="10">
                  <c:v>67.260000000000005</c:v>
                </c:pt>
                <c:pt idx="11">
                  <c:v>67.55</c:v>
                </c:pt>
              </c:numCache>
            </c:numRef>
          </c:val>
          <c:extLst>
            <c:ext xmlns:c16="http://schemas.microsoft.com/office/drawing/2014/chart" uri="{C3380CC4-5D6E-409C-BE32-E72D297353CC}">
              <c16:uniqueId val="{00000003-BA85-4C27-8007-2FA4105066D5}"/>
            </c:ext>
          </c:extLst>
        </c:ser>
        <c:ser>
          <c:idx val="5"/>
          <c:order val="5"/>
          <c:tx>
            <c:strRef>
              <c:f>'14. EEP PEREIRA'!$E$6</c:f>
              <c:strCache>
                <c:ptCount val="1"/>
                <c:pt idx="0">
                  <c:v>TM</c:v>
                </c:pt>
              </c:strCache>
            </c:strRef>
          </c:tx>
          <c:spPr>
            <a:solidFill>
              <a:srgbClr val="70AD47"/>
            </a:solidFill>
            <a:ln w="25400">
              <a:noFill/>
            </a:ln>
          </c:spPr>
          <c:val>
            <c:numRef>
              <c:f>'14. EEP PEREIRA'!$E$7:$E$18</c:f>
              <c:numCache>
                <c:formatCode>0.00</c:formatCode>
                <c:ptCount val="12"/>
                <c:pt idx="0">
                  <c:v>51.97</c:v>
                </c:pt>
                <c:pt idx="1">
                  <c:v>48.71</c:v>
                </c:pt>
                <c:pt idx="2">
                  <c:v>52.366900000000001</c:v>
                </c:pt>
                <c:pt idx="3">
                  <c:v>53.521099999999997</c:v>
                </c:pt>
                <c:pt idx="4">
                  <c:v>48.53</c:v>
                </c:pt>
                <c:pt idx="5">
                  <c:v>50.7029</c:v>
                </c:pt>
                <c:pt idx="6">
                  <c:v>40.870199999999997</c:v>
                </c:pt>
                <c:pt idx="7">
                  <c:v>46.96</c:v>
                </c:pt>
                <c:pt idx="8">
                  <c:v>47.019500000000001</c:v>
                </c:pt>
                <c:pt idx="9">
                  <c:v>48.6</c:v>
                </c:pt>
                <c:pt idx="10">
                  <c:v>46.25</c:v>
                </c:pt>
                <c:pt idx="11">
                  <c:v>51.24</c:v>
                </c:pt>
              </c:numCache>
            </c:numRef>
          </c:val>
          <c:extLst>
            <c:ext xmlns:c16="http://schemas.microsoft.com/office/drawing/2014/chart" uri="{C3380CC4-5D6E-409C-BE32-E72D297353CC}">
              <c16:uniqueId val="{00000004-BA85-4C27-8007-2FA4105066D5}"/>
            </c:ext>
          </c:extLst>
        </c:ser>
        <c:ser>
          <c:idx val="6"/>
          <c:order val="6"/>
          <c:tx>
            <c:strRef>
              <c:f>'14. EEP PEREIRA'!$I$6</c:f>
              <c:strCache>
                <c:ptCount val="1"/>
                <c:pt idx="0">
                  <c:v>RM</c:v>
                </c:pt>
              </c:strCache>
            </c:strRef>
          </c:tx>
          <c:spPr>
            <a:solidFill>
              <a:schemeClr val="accent1">
                <a:lumMod val="40000"/>
                <a:lumOff val="60000"/>
              </a:schemeClr>
            </a:solidFill>
            <a:ln>
              <a:noFill/>
            </a:ln>
            <a:effectLst/>
          </c:spPr>
          <c:val>
            <c:numRef>
              <c:f>'14. EEP PEREIRA'!$I$7:$I$18</c:f>
              <c:numCache>
                <c:formatCode>0.00</c:formatCode>
                <c:ptCount val="12"/>
                <c:pt idx="0">
                  <c:v>20.57</c:v>
                </c:pt>
                <c:pt idx="1">
                  <c:v>19.45</c:v>
                </c:pt>
                <c:pt idx="2">
                  <c:v>16.558</c:v>
                </c:pt>
                <c:pt idx="3">
                  <c:v>33.658000000000001</c:v>
                </c:pt>
                <c:pt idx="4">
                  <c:v>35.72</c:v>
                </c:pt>
                <c:pt idx="5">
                  <c:v>15.463100000000001</c:v>
                </c:pt>
                <c:pt idx="6">
                  <c:v>22.288900000000002</c:v>
                </c:pt>
                <c:pt idx="7">
                  <c:v>12.19</c:v>
                </c:pt>
                <c:pt idx="8">
                  <c:v>16.2742</c:v>
                </c:pt>
                <c:pt idx="9">
                  <c:v>-2.0099999999999998</c:v>
                </c:pt>
                <c:pt idx="10">
                  <c:v>2.1800000000000002</c:v>
                </c:pt>
                <c:pt idx="11">
                  <c:v>20.13</c:v>
                </c:pt>
              </c:numCache>
            </c:numRef>
          </c:val>
          <c:extLst>
            <c:ext xmlns:c16="http://schemas.microsoft.com/office/drawing/2014/chart" uri="{C3380CC4-5D6E-409C-BE32-E72D297353CC}">
              <c16:uniqueId val="{00000005-BA85-4C27-8007-2FA4105066D5}"/>
            </c:ext>
          </c:extLst>
        </c:ser>
        <c:dLbls>
          <c:showLegendKey val="0"/>
          <c:showVal val="0"/>
          <c:showCatName val="0"/>
          <c:showSerName val="0"/>
          <c:showPercent val="0"/>
          <c:showBubbleSize val="0"/>
        </c:dLbls>
        <c:axId val="-1145503136"/>
        <c:axId val="-1145500960"/>
      </c:areaChart>
      <c:lineChart>
        <c:grouping val="standard"/>
        <c:varyColors val="0"/>
        <c:ser>
          <c:idx val="0"/>
          <c:order val="0"/>
          <c:tx>
            <c:strRef>
              <c:f>'14. EEP PEREIRA'!$J$6</c:f>
              <c:strCache>
                <c:ptCount val="1"/>
                <c:pt idx="0">
                  <c:v>CUV_119</c:v>
                </c:pt>
              </c:strCache>
            </c:strRef>
          </c:tx>
          <c:spPr>
            <a:ln w="38100" cap="rnd">
              <a:solidFill>
                <a:sysClr val="windowText" lastClr="000000"/>
              </a:solidFill>
              <a:round/>
            </a:ln>
            <a:effectLst/>
          </c:spPr>
          <c:marker>
            <c:symbol val="none"/>
          </c:marker>
          <c:cat>
            <c:strRef>
              <c:f>'14. EEP PEREIRA'!$A$7:$A$18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'14. EEP PEREIRA'!$J$7:$J$18</c:f>
              <c:numCache>
                <c:formatCode>0.00</c:formatCode>
                <c:ptCount val="12"/>
                <c:pt idx="0">
                  <c:v>795.38</c:v>
                </c:pt>
                <c:pt idx="1">
                  <c:v>809.17</c:v>
                </c:pt>
                <c:pt idx="2">
                  <c:v>888.12739999999997</c:v>
                </c:pt>
                <c:pt idx="3">
                  <c:v>843.59310000000005</c:v>
                </c:pt>
                <c:pt idx="4">
                  <c:v>751.33</c:v>
                </c:pt>
                <c:pt idx="5">
                  <c:v>877.60130000000004</c:v>
                </c:pt>
                <c:pt idx="6">
                  <c:v>843.8279</c:v>
                </c:pt>
                <c:pt idx="7">
                  <c:v>843.42</c:v>
                </c:pt>
                <c:pt idx="8">
                  <c:v>849.50580000000002</c:v>
                </c:pt>
                <c:pt idx="9">
                  <c:v>874.42</c:v>
                </c:pt>
                <c:pt idx="10">
                  <c:v>890.43</c:v>
                </c:pt>
                <c:pt idx="11">
                  <c:v>910.62</c:v>
                </c:pt>
              </c:numCache>
            </c:numRef>
          </c:val>
          <c:smooth val="0"/>
          <c:extLst>
            <c:ext xmlns:c16="http://schemas.microsoft.com/office/drawing/2014/chart" uri="{C3380CC4-5D6E-409C-BE32-E72D297353CC}">
              <c16:uniqueId val="{00000006-BA85-4C27-8007-2FA4105066D5}"/>
            </c:ext>
          </c:extLst>
        </c:ser>
        <c:dLbls>
          <c:showLegendKey val="0"/>
          <c:showVal val="0"/>
          <c:showCatName val="0"/>
          <c:showSerName val="0"/>
          <c:showPercent val="0"/>
          <c:showBubbleSize val="0"/>
        </c:dLbls>
        <c:marker val="1"/>
        <c:smooth val="0"/>
        <c:axId val="-1145503136"/>
        <c:axId val="-1145500960"/>
      </c:lineChart>
      <c:catAx>
        <c:axId val="-114550313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400" b="1" i="0" u="none" strike="noStrike" baseline="0">
                <a:solidFill>
                  <a:srgbClr val="333333"/>
                </a:solidFill>
                <a:latin typeface="Calibri"/>
                <a:ea typeface="Calibri"/>
                <a:cs typeface="Calibri"/>
              </a:defRPr>
            </a:pPr>
            <a:endParaRPr lang="es-CO"/>
          </a:p>
        </c:txPr>
        <c:crossAx val="-1145500960"/>
        <c:crosses val="autoZero"/>
        <c:auto val="1"/>
        <c:lblAlgn val="ctr"/>
        <c:lblOffset val="100"/>
        <c:noMultiLvlLbl val="0"/>
      </c:catAx>
      <c:valAx>
        <c:axId val="-1145500960"/>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145503136"/>
        <c:crosses val="autoZero"/>
        <c:crossBetween val="between"/>
      </c:valAx>
      <c:spPr>
        <a:noFill/>
        <a:ln w="25400">
          <a:noFill/>
        </a:ln>
      </c:spPr>
    </c:plotArea>
    <c:legend>
      <c:legendPos val="b"/>
      <c:overlay val="0"/>
      <c:spPr>
        <a:noFill/>
        <a:ln w="25400">
          <a:noFill/>
        </a:ln>
      </c:spPr>
      <c:txPr>
        <a:bodyPr/>
        <a:lstStyle/>
        <a:p>
          <a:pPr>
            <a:defRPr sz="1655"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1"/>
          <c:order val="0"/>
          <c:tx>
            <c:strRef>
              <c:f>'14. EEP PEREIRA'!$N$7</c:f>
              <c:strCache>
                <c:ptCount val="1"/>
                <c:pt idx="0">
                  <c:v>Ene-23</c:v>
                </c:pt>
              </c:strCache>
            </c:strRef>
          </c:tx>
          <c:spPr>
            <a:solidFill>
              <a:schemeClr val="accent6">
                <a:tint val="52000"/>
              </a:schemeClr>
            </a:solidFill>
            <a:ln>
              <a:noFill/>
            </a:ln>
            <a:effectLst/>
          </c:spPr>
          <c:invertIfNegative val="0"/>
          <c:cat>
            <c:strRef>
              <c:f>'14. EEP PEREIRA'!$Q$6:$U$6</c:f>
              <c:strCache>
                <c:ptCount val="5"/>
                <c:pt idx="0">
                  <c:v>ESTRATO 1</c:v>
                </c:pt>
                <c:pt idx="1">
                  <c:v>ESTRATO 2</c:v>
                </c:pt>
                <c:pt idx="2">
                  <c:v>ESTRATO 3</c:v>
                </c:pt>
                <c:pt idx="3">
                  <c:v>ESTRATO 4</c:v>
                </c:pt>
                <c:pt idx="4">
                  <c:v>ESTRATO 5 y 6, Ind y Com</c:v>
                </c:pt>
              </c:strCache>
            </c:strRef>
          </c:cat>
          <c:val>
            <c:numRef>
              <c:f>'14. EEP PEREIRA'!$Q$7:$U$7</c:f>
              <c:numCache>
                <c:formatCode>0.00</c:formatCode>
                <c:ptCount val="5"/>
                <c:pt idx="0">
                  <c:v>326.87</c:v>
                </c:pt>
                <c:pt idx="1">
                  <c:v>408.59</c:v>
                </c:pt>
                <c:pt idx="2">
                  <c:v>694.6</c:v>
                </c:pt>
                <c:pt idx="3">
                  <c:v>817.17</c:v>
                </c:pt>
                <c:pt idx="4">
                  <c:v>980.61</c:v>
                </c:pt>
              </c:numCache>
            </c:numRef>
          </c:val>
          <c:extLst>
            <c:ext xmlns:c16="http://schemas.microsoft.com/office/drawing/2014/chart" uri="{C3380CC4-5D6E-409C-BE32-E72D297353CC}">
              <c16:uniqueId val="{00000001-30A1-406A-B08D-A6284B4C5352}"/>
            </c:ext>
          </c:extLst>
        </c:ser>
        <c:ser>
          <c:idx val="2"/>
          <c:order val="1"/>
          <c:tx>
            <c:strRef>
              <c:f>'14. EEP PEREIRA'!$N$8</c:f>
              <c:strCache>
                <c:ptCount val="1"/>
                <c:pt idx="0">
                  <c:v>Feb-23</c:v>
                </c:pt>
              </c:strCache>
            </c:strRef>
          </c:tx>
          <c:spPr>
            <a:solidFill>
              <a:schemeClr val="accent6">
                <a:tint val="63000"/>
              </a:schemeClr>
            </a:solidFill>
            <a:ln>
              <a:noFill/>
            </a:ln>
            <a:effectLst/>
          </c:spPr>
          <c:invertIfNegative val="0"/>
          <c:cat>
            <c:strRef>
              <c:f>'14. EEP PEREIRA'!$Q$6:$U$6</c:f>
              <c:strCache>
                <c:ptCount val="5"/>
                <c:pt idx="0">
                  <c:v>ESTRATO 1</c:v>
                </c:pt>
                <c:pt idx="1">
                  <c:v>ESTRATO 2</c:v>
                </c:pt>
                <c:pt idx="2">
                  <c:v>ESTRATO 3</c:v>
                </c:pt>
                <c:pt idx="3">
                  <c:v>ESTRATO 4</c:v>
                </c:pt>
                <c:pt idx="4">
                  <c:v>ESTRATO 5 y 6, Ind y Com</c:v>
                </c:pt>
              </c:strCache>
            </c:strRef>
          </c:cat>
          <c:val>
            <c:numRef>
              <c:f>'14. EEP PEREIRA'!$Q$8:$U$8</c:f>
              <c:numCache>
                <c:formatCode>0.00</c:formatCode>
                <c:ptCount val="5"/>
                <c:pt idx="0">
                  <c:v>332.68</c:v>
                </c:pt>
                <c:pt idx="1">
                  <c:v>415.85</c:v>
                </c:pt>
                <c:pt idx="2">
                  <c:v>706.94</c:v>
                </c:pt>
                <c:pt idx="3">
                  <c:v>831.7</c:v>
                </c:pt>
                <c:pt idx="4">
                  <c:v>998.04</c:v>
                </c:pt>
              </c:numCache>
            </c:numRef>
          </c:val>
          <c:extLst>
            <c:ext xmlns:c16="http://schemas.microsoft.com/office/drawing/2014/chart" uri="{C3380CC4-5D6E-409C-BE32-E72D297353CC}">
              <c16:uniqueId val="{00000002-30A1-406A-B08D-A6284B4C5352}"/>
            </c:ext>
          </c:extLst>
        </c:ser>
        <c:ser>
          <c:idx val="3"/>
          <c:order val="2"/>
          <c:tx>
            <c:strRef>
              <c:f>'14. EEP PEREIRA'!$N$9</c:f>
              <c:strCache>
                <c:ptCount val="1"/>
                <c:pt idx="0">
                  <c:v>Mar-23</c:v>
                </c:pt>
              </c:strCache>
            </c:strRef>
          </c:tx>
          <c:spPr>
            <a:solidFill>
              <a:schemeClr val="accent6">
                <a:tint val="74000"/>
              </a:schemeClr>
            </a:solidFill>
            <a:ln>
              <a:noFill/>
            </a:ln>
            <a:effectLst/>
          </c:spPr>
          <c:invertIfNegative val="0"/>
          <c:cat>
            <c:strRef>
              <c:f>'14. EEP PEREIRA'!$Q$6:$U$6</c:f>
              <c:strCache>
                <c:ptCount val="5"/>
                <c:pt idx="0">
                  <c:v>ESTRATO 1</c:v>
                </c:pt>
                <c:pt idx="1">
                  <c:v>ESTRATO 2</c:v>
                </c:pt>
                <c:pt idx="2">
                  <c:v>ESTRATO 3</c:v>
                </c:pt>
                <c:pt idx="3">
                  <c:v>ESTRATO 4</c:v>
                </c:pt>
                <c:pt idx="4">
                  <c:v>ESTRATO 5 y 6, Ind y Com</c:v>
                </c:pt>
              </c:strCache>
            </c:strRef>
          </c:cat>
          <c:val>
            <c:numRef>
              <c:f>'14. EEP PEREIRA'!$Q$9:$U$9</c:f>
              <c:numCache>
                <c:formatCode>0.00</c:formatCode>
                <c:ptCount val="5"/>
                <c:pt idx="0">
                  <c:v>338.20600000000002</c:v>
                </c:pt>
                <c:pt idx="1">
                  <c:v>422.75749999999999</c:v>
                </c:pt>
                <c:pt idx="2">
                  <c:v>718.68400999999994</c:v>
                </c:pt>
                <c:pt idx="3">
                  <c:v>845.51059999999995</c:v>
                </c:pt>
                <c:pt idx="4">
                  <c:v>1014.61272</c:v>
                </c:pt>
              </c:numCache>
            </c:numRef>
          </c:val>
          <c:extLst>
            <c:ext xmlns:c16="http://schemas.microsoft.com/office/drawing/2014/chart" uri="{C3380CC4-5D6E-409C-BE32-E72D297353CC}">
              <c16:uniqueId val="{00000003-30A1-406A-B08D-A6284B4C5352}"/>
            </c:ext>
          </c:extLst>
        </c:ser>
        <c:ser>
          <c:idx val="4"/>
          <c:order val="3"/>
          <c:tx>
            <c:strRef>
              <c:f>'14. EEP PEREIRA'!$N$10</c:f>
              <c:strCache>
                <c:ptCount val="1"/>
                <c:pt idx="0">
                  <c:v>Abr-23</c:v>
                </c:pt>
              </c:strCache>
            </c:strRef>
          </c:tx>
          <c:spPr>
            <a:solidFill>
              <a:schemeClr val="accent6">
                <a:tint val="84000"/>
              </a:schemeClr>
            </a:solidFill>
            <a:ln>
              <a:noFill/>
            </a:ln>
            <a:effectLst/>
          </c:spPr>
          <c:invertIfNegative val="0"/>
          <c:cat>
            <c:strRef>
              <c:f>'14. EEP PEREIRA'!$Q$6:$U$6</c:f>
              <c:strCache>
                <c:ptCount val="5"/>
                <c:pt idx="0">
                  <c:v>ESTRATO 1</c:v>
                </c:pt>
                <c:pt idx="1">
                  <c:v>ESTRATO 2</c:v>
                </c:pt>
                <c:pt idx="2">
                  <c:v>ESTRATO 3</c:v>
                </c:pt>
                <c:pt idx="3">
                  <c:v>ESTRATO 4</c:v>
                </c:pt>
                <c:pt idx="4">
                  <c:v>ESTRATO 5 y 6, Ind y Com</c:v>
                </c:pt>
              </c:strCache>
            </c:strRef>
          </c:cat>
          <c:val>
            <c:numRef>
              <c:f>'14. EEP PEREIRA'!$Q$10:$U$10</c:f>
              <c:numCache>
                <c:formatCode>0.00</c:formatCode>
                <c:ptCount val="5"/>
                <c:pt idx="0">
                  <c:v>341.75920000000002</c:v>
                </c:pt>
                <c:pt idx="1">
                  <c:v>427.19900000000001</c:v>
                </c:pt>
                <c:pt idx="2">
                  <c:v>726.23737000000006</c:v>
                </c:pt>
                <c:pt idx="3">
                  <c:v>854.39689999999996</c:v>
                </c:pt>
                <c:pt idx="4">
                  <c:v>1025.27628</c:v>
                </c:pt>
              </c:numCache>
            </c:numRef>
          </c:val>
          <c:extLst>
            <c:ext xmlns:c16="http://schemas.microsoft.com/office/drawing/2014/chart" uri="{C3380CC4-5D6E-409C-BE32-E72D297353CC}">
              <c16:uniqueId val="{00000004-30A1-406A-B08D-A6284B4C5352}"/>
            </c:ext>
          </c:extLst>
        </c:ser>
        <c:ser>
          <c:idx val="5"/>
          <c:order val="4"/>
          <c:tx>
            <c:strRef>
              <c:f>'14. EEP PEREIRA'!$N$11</c:f>
              <c:strCache>
                <c:ptCount val="1"/>
                <c:pt idx="0">
                  <c:v>May-23</c:v>
                </c:pt>
              </c:strCache>
            </c:strRef>
          </c:tx>
          <c:spPr>
            <a:solidFill>
              <a:schemeClr val="accent6">
                <a:tint val="95000"/>
              </a:schemeClr>
            </a:solidFill>
            <a:ln>
              <a:noFill/>
            </a:ln>
            <a:effectLst/>
          </c:spPr>
          <c:invertIfNegative val="0"/>
          <c:cat>
            <c:strRef>
              <c:f>'14. EEP PEREIRA'!$Q$6:$U$6</c:f>
              <c:strCache>
                <c:ptCount val="5"/>
                <c:pt idx="0">
                  <c:v>ESTRATO 1</c:v>
                </c:pt>
                <c:pt idx="1">
                  <c:v>ESTRATO 2</c:v>
                </c:pt>
                <c:pt idx="2">
                  <c:v>ESTRATO 3</c:v>
                </c:pt>
                <c:pt idx="3">
                  <c:v>ESTRATO 4</c:v>
                </c:pt>
                <c:pt idx="4">
                  <c:v>ESTRATO 5 y 6, Ind y Com</c:v>
                </c:pt>
              </c:strCache>
            </c:strRef>
          </c:cat>
          <c:val>
            <c:numRef>
              <c:f>'14. EEP PEREIRA'!$Q$11:$U$11</c:f>
              <c:numCache>
                <c:formatCode>0.00</c:formatCode>
                <c:ptCount val="5"/>
                <c:pt idx="0">
                  <c:v>344.43</c:v>
                </c:pt>
                <c:pt idx="1">
                  <c:v>430.54</c:v>
                </c:pt>
                <c:pt idx="2">
                  <c:v>731.92</c:v>
                </c:pt>
                <c:pt idx="3">
                  <c:v>861.08</c:v>
                </c:pt>
                <c:pt idx="4">
                  <c:v>1033.29</c:v>
                </c:pt>
              </c:numCache>
            </c:numRef>
          </c:val>
          <c:extLst>
            <c:ext xmlns:c16="http://schemas.microsoft.com/office/drawing/2014/chart" uri="{C3380CC4-5D6E-409C-BE32-E72D297353CC}">
              <c16:uniqueId val="{00000005-30A1-406A-B08D-A6284B4C5352}"/>
            </c:ext>
          </c:extLst>
        </c:ser>
        <c:ser>
          <c:idx val="6"/>
          <c:order val="5"/>
          <c:tx>
            <c:strRef>
              <c:f>'14. EEP PEREIRA'!$N$12</c:f>
              <c:strCache>
                <c:ptCount val="1"/>
                <c:pt idx="0">
                  <c:v>Jun-23</c:v>
                </c:pt>
              </c:strCache>
            </c:strRef>
          </c:tx>
          <c:spPr>
            <a:solidFill>
              <a:schemeClr val="accent6">
                <a:shade val="94000"/>
              </a:schemeClr>
            </a:solidFill>
            <a:ln>
              <a:noFill/>
            </a:ln>
            <a:effectLst/>
          </c:spPr>
          <c:invertIfNegative val="0"/>
          <c:cat>
            <c:strRef>
              <c:f>'14. EEP PEREIRA'!$Q$6:$U$6</c:f>
              <c:strCache>
                <c:ptCount val="5"/>
                <c:pt idx="0">
                  <c:v>ESTRATO 1</c:v>
                </c:pt>
                <c:pt idx="1">
                  <c:v>ESTRATO 2</c:v>
                </c:pt>
                <c:pt idx="2">
                  <c:v>ESTRATO 3</c:v>
                </c:pt>
                <c:pt idx="3">
                  <c:v>ESTRATO 4</c:v>
                </c:pt>
                <c:pt idx="4">
                  <c:v>ESTRATO 5 y 6, Ind y Com</c:v>
                </c:pt>
              </c:strCache>
            </c:strRef>
          </c:cat>
          <c:val>
            <c:numRef>
              <c:f>'14. EEP PEREIRA'!$Q$12:$U$12</c:f>
              <c:numCache>
                <c:formatCode>0.00</c:formatCode>
                <c:ptCount val="5"/>
                <c:pt idx="0">
                  <c:v>345.93650000000002</c:v>
                </c:pt>
                <c:pt idx="1">
                  <c:v>432.42059999999998</c:v>
                </c:pt>
                <c:pt idx="2">
                  <c:v>735.11501999999996</c:v>
                </c:pt>
                <c:pt idx="3">
                  <c:v>864.84119999999996</c:v>
                </c:pt>
                <c:pt idx="4">
                  <c:v>1037.80944</c:v>
                </c:pt>
              </c:numCache>
            </c:numRef>
          </c:val>
          <c:extLst>
            <c:ext xmlns:c16="http://schemas.microsoft.com/office/drawing/2014/chart" uri="{C3380CC4-5D6E-409C-BE32-E72D297353CC}">
              <c16:uniqueId val="{00000006-30A1-406A-B08D-A6284B4C5352}"/>
            </c:ext>
          </c:extLst>
        </c:ser>
        <c:ser>
          <c:idx val="7"/>
          <c:order val="6"/>
          <c:tx>
            <c:strRef>
              <c:f>'14. EEP PEREIRA'!$N$13</c:f>
              <c:strCache>
                <c:ptCount val="1"/>
                <c:pt idx="0">
                  <c:v>Jul-23</c:v>
                </c:pt>
              </c:strCache>
            </c:strRef>
          </c:tx>
          <c:spPr>
            <a:solidFill>
              <a:schemeClr val="accent6">
                <a:shade val="83000"/>
              </a:schemeClr>
            </a:solidFill>
            <a:ln>
              <a:noFill/>
            </a:ln>
            <a:effectLst/>
          </c:spPr>
          <c:invertIfNegative val="0"/>
          <c:cat>
            <c:strRef>
              <c:f>'14. EEP PEREIRA'!$Q$6:$U$6</c:f>
              <c:strCache>
                <c:ptCount val="5"/>
                <c:pt idx="0">
                  <c:v>ESTRATO 1</c:v>
                </c:pt>
                <c:pt idx="1">
                  <c:v>ESTRATO 2</c:v>
                </c:pt>
                <c:pt idx="2">
                  <c:v>ESTRATO 3</c:v>
                </c:pt>
                <c:pt idx="3">
                  <c:v>ESTRATO 4</c:v>
                </c:pt>
                <c:pt idx="4">
                  <c:v>ESTRATO 5 y 6, Ind y Com</c:v>
                </c:pt>
              </c:strCache>
            </c:strRef>
          </c:cat>
          <c:val>
            <c:numRef>
              <c:f>'14. EEP PEREIRA'!$Q$13:$U$13</c:f>
              <c:numCache>
                <c:formatCode>0.00</c:formatCode>
                <c:ptCount val="5"/>
                <c:pt idx="0">
                  <c:v>346.97430000000003</c:v>
                </c:pt>
                <c:pt idx="1">
                  <c:v>433.71789999999999</c:v>
                </c:pt>
                <c:pt idx="2">
                  <c:v>737.32034999999996</c:v>
                </c:pt>
                <c:pt idx="3">
                  <c:v>867.4357</c:v>
                </c:pt>
                <c:pt idx="4">
                  <c:v>1040.92284</c:v>
                </c:pt>
              </c:numCache>
            </c:numRef>
          </c:val>
          <c:extLst>
            <c:ext xmlns:c16="http://schemas.microsoft.com/office/drawing/2014/chart" uri="{C3380CC4-5D6E-409C-BE32-E72D297353CC}">
              <c16:uniqueId val="{00000007-30A1-406A-B08D-A6284B4C5352}"/>
            </c:ext>
          </c:extLst>
        </c:ser>
        <c:ser>
          <c:idx val="8"/>
          <c:order val="7"/>
          <c:tx>
            <c:strRef>
              <c:f>'14. EEP PEREIRA'!$N$14</c:f>
              <c:strCache>
                <c:ptCount val="1"/>
                <c:pt idx="0">
                  <c:v>Ago-23</c:v>
                </c:pt>
              </c:strCache>
            </c:strRef>
          </c:tx>
          <c:spPr>
            <a:solidFill>
              <a:schemeClr val="accent6">
                <a:shade val="73000"/>
              </a:schemeClr>
            </a:solidFill>
            <a:ln>
              <a:noFill/>
            </a:ln>
            <a:effectLst/>
          </c:spPr>
          <c:invertIfNegative val="0"/>
          <c:cat>
            <c:strRef>
              <c:f>'14. EEP PEREIRA'!$Q$6:$U$6</c:f>
              <c:strCache>
                <c:ptCount val="5"/>
                <c:pt idx="0">
                  <c:v>ESTRATO 1</c:v>
                </c:pt>
                <c:pt idx="1">
                  <c:v>ESTRATO 2</c:v>
                </c:pt>
                <c:pt idx="2">
                  <c:v>ESTRATO 3</c:v>
                </c:pt>
                <c:pt idx="3">
                  <c:v>ESTRATO 4</c:v>
                </c:pt>
                <c:pt idx="4">
                  <c:v>ESTRATO 5 y 6, Ind y Com</c:v>
                </c:pt>
              </c:strCache>
            </c:strRef>
          </c:cat>
          <c:val>
            <c:numRef>
              <c:f>'14. EEP PEREIRA'!$Q$14:$U$14</c:f>
              <c:numCache>
                <c:formatCode>0.00</c:formatCode>
                <c:ptCount val="5"/>
                <c:pt idx="0">
                  <c:v>348.71</c:v>
                </c:pt>
                <c:pt idx="1">
                  <c:v>435.89</c:v>
                </c:pt>
                <c:pt idx="2">
                  <c:v>741.01</c:v>
                </c:pt>
                <c:pt idx="3">
                  <c:v>871.78</c:v>
                </c:pt>
                <c:pt idx="4">
                  <c:v>1046.136</c:v>
                </c:pt>
              </c:numCache>
            </c:numRef>
          </c:val>
          <c:extLst>
            <c:ext xmlns:c16="http://schemas.microsoft.com/office/drawing/2014/chart" uri="{C3380CC4-5D6E-409C-BE32-E72D297353CC}">
              <c16:uniqueId val="{00000008-30A1-406A-B08D-A6284B4C5352}"/>
            </c:ext>
          </c:extLst>
        </c:ser>
        <c:ser>
          <c:idx val="9"/>
          <c:order val="8"/>
          <c:tx>
            <c:strRef>
              <c:f>'14. EEP PEREIRA'!$N$15</c:f>
              <c:strCache>
                <c:ptCount val="1"/>
                <c:pt idx="0">
                  <c:v>Sep-23</c:v>
                </c:pt>
              </c:strCache>
            </c:strRef>
          </c:tx>
          <c:spPr>
            <a:solidFill>
              <a:schemeClr val="accent6">
                <a:shade val="62000"/>
              </a:schemeClr>
            </a:solidFill>
            <a:ln>
              <a:noFill/>
            </a:ln>
            <a:effectLst/>
          </c:spPr>
          <c:invertIfNegative val="0"/>
          <c:cat>
            <c:strRef>
              <c:f>'14. EEP PEREIRA'!$Q$6:$U$6</c:f>
              <c:strCache>
                <c:ptCount val="5"/>
                <c:pt idx="0">
                  <c:v>ESTRATO 1</c:v>
                </c:pt>
                <c:pt idx="1">
                  <c:v>ESTRATO 2</c:v>
                </c:pt>
                <c:pt idx="2">
                  <c:v>ESTRATO 3</c:v>
                </c:pt>
                <c:pt idx="3">
                  <c:v>ESTRATO 4</c:v>
                </c:pt>
                <c:pt idx="4">
                  <c:v>ESTRATO 5 y 6, Ind y Com</c:v>
                </c:pt>
              </c:strCache>
            </c:strRef>
          </c:cat>
          <c:val>
            <c:numRef>
              <c:f>'14. EEP PEREIRA'!$Q$15:$U$15</c:f>
              <c:numCache>
                <c:formatCode>0.00</c:formatCode>
                <c:ptCount val="5"/>
                <c:pt idx="0">
                  <c:v>351.1506</c:v>
                </c:pt>
                <c:pt idx="1">
                  <c:v>438.93830000000003</c:v>
                </c:pt>
                <c:pt idx="2">
                  <c:v>746.19408999999996</c:v>
                </c:pt>
                <c:pt idx="3">
                  <c:v>877.87540000000001</c:v>
                </c:pt>
                <c:pt idx="4">
                  <c:v>1053.45048</c:v>
                </c:pt>
              </c:numCache>
            </c:numRef>
          </c:val>
          <c:extLst>
            <c:ext xmlns:c16="http://schemas.microsoft.com/office/drawing/2014/chart" uri="{C3380CC4-5D6E-409C-BE32-E72D297353CC}">
              <c16:uniqueId val="{00000009-30A1-406A-B08D-A6284B4C5352}"/>
            </c:ext>
          </c:extLst>
        </c:ser>
        <c:ser>
          <c:idx val="10"/>
          <c:order val="9"/>
          <c:tx>
            <c:strRef>
              <c:f>'14. EEP PEREIRA'!$N$16</c:f>
              <c:strCache>
                <c:ptCount val="1"/>
                <c:pt idx="0">
                  <c:v>Oct-23</c:v>
                </c:pt>
              </c:strCache>
            </c:strRef>
          </c:tx>
          <c:spPr>
            <a:solidFill>
              <a:schemeClr val="accent6">
                <a:shade val="51000"/>
              </a:schemeClr>
            </a:solidFill>
            <a:ln>
              <a:noFill/>
            </a:ln>
            <a:effectLst/>
          </c:spPr>
          <c:invertIfNegative val="0"/>
          <c:cat>
            <c:strRef>
              <c:f>'14. EEP PEREIRA'!$Q$6:$U$6</c:f>
              <c:strCache>
                <c:ptCount val="5"/>
                <c:pt idx="0">
                  <c:v>ESTRATO 1</c:v>
                </c:pt>
                <c:pt idx="1">
                  <c:v>ESTRATO 2</c:v>
                </c:pt>
                <c:pt idx="2">
                  <c:v>ESTRATO 3</c:v>
                </c:pt>
                <c:pt idx="3">
                  <c:v>ESTRATO 4</c:v>
                </c:pt>
                <c:pt idx="4">
                  <c:v>ESTRATO 5 y 6, Ind y Com</c:v>
                </c:pt>
              </c:strCache>
            </c:strRef>
          </c:cat>
          <c:val>
            <c:numRef>
              <c:f>'14. EEP PEREIRA'!$Q$16:$U$16</c:f>
              <c:numCache>
                <c:formatCode>0.00</c:formatCode>
                <c:ptCount val="5"/>
                <c:pt idx="0">
                  <c:v>388.37</c:v>
                </c:pt>
                <c:pt idx="1">
                  <c:v>485.47</c:v>
                </c:pt>
                <c:pt idx="2">
                  <c:v>825.29</c:v>
                </c:pt>
                <c:pt idx="3">
                  <c:v>970.93</c:v>
                </c:pt>
                <c:pt idx="4">
                  <c:v>1165.116</c:v>
                </c:pt>
              </c:numCache>
            </c:numRef>
          </c:val>
          <c:extLst>
            <c:ext xmlns:c16="http://schemas.microsoft.com/office/drawing/2014/chart" uri="{C3380CC4-5D6E-409C-BE32-E72D297353CC}">
              <c16:uniqueId val="{0000000A-30A1-406A-B08D-A6284B4C5352}"/>
            </c:ext>
          </c:extLst>
        </c:ser>
        <c:ser>
          <c:idx val="0"/>
          <c:order val="10"/>
          <c:tx>
            <c:strRef>
              <c:f>'14. EEP PEREIRA'!$N$17</c:f>
              <c:strCache>
                <c:ptCount val="1"/>
                <c:pt idx="0">
                  <c:v>Nov-23</c:v>
                </c:pt>
              </c:strCache>
            </c:strRef>
          </c:tx>
          <c:spPr>
            <a:solidFill>
              <a:schemeClr val="accent6">
                <a:lumMod val="75000"/>
              </a:schemeClr>
            </a:solidFill>
            <a:ln>
              <a:solidFill>
                <a:schemeClr val="accent6">
                  <a:lumMod val="75000"/>
                </a:schemeClr>
              </a:solidFill>
            </a:ln>
            <a:effectLst/>
          </c:spPr>
          <c:invertIfNegative val="0"/>
          <c:cat>
            <c:strRef>
              <c:f>'14. EEP PEREIRA'!$Q$6:$U$6</c:f>
              <c:strCache>
                <c:ptCount val="5"/>
                <c:pt idx="0">
                  <c:v>ESTRATO 1</c:v>
                </c:pt>
                <c:pt idx="1">
                  <c:v>ESTRATO 2</c:v>
                </c:pt>
                <c:pt idx="2">
                  <c:v>ESTRATO 3</c:v>
                </c:pt>
                <c:pt idx="3">
                  <c:v>ESTRATO 4</c:v>
                </c:pt>
                <c:pt idx="4">
                  <c:v>ESTRATO 5 y 6, Ind y Com</c:v>
                </c:pt>
              </c:strCache>
            </c:strRef>
          </c:cat>
          <c:val>
            <c:numRef>
              <c:f>'14. EEP PEREIRA'!$Q$17:$U$17</c:f>
              <c:numCache>
                <c:formatCode>0.00</c:formatCode>
                <c:ptCount val="5"/>
                <c:pt idx="0">
                  <c:v>389.34</c:v>
                </c:pt>
                <c:pt idx="1">
                  <c:v>486.68</c:v>
                </c:pt>
                <c:pt idx="2">
                  <c:v>756.87</c:v>
                </c:pt>
                <c:pt idx="3">
                  <c:v>890.43</c:v>
                </c:pt>
                <c:pt idx="4">
                  <c:v>1068.5159999999998</c:v>
                </c:pt>
              </c:numCache>
            </c:numRef>
          </c:val>
          <c:extLst>
            <c:ext xmlns:c16="http://schemas.microsoft.com/office/drawing/2014/chart" uri="{C3380CC4-5D6E-409C-BE32-E72D297353CC}">
              <c16:uniqueId val="{00000000-B8D4-449C-A40B-CB2A0FAD1F5C}"/>
            </c:ext>
          </c:extLst>
        </c:ser>
        <c:ser>
          <c:idx val="11"/>
          <c:order val="11"/>
          <c:tx>
            <c:strRef>
              <c:f>'14. EEP PEREIRA'!$N$18</c:f>
              <c:strCache>
                <c:ptCount val="1"/>
                <c:pt idx="0">
                  <c:v>Dic-23</c:v>
                </c:pt>
              </c:strCache>
            </c:strRef>
          </c:tx>
          <c:spPr>
            <a:solidFill>
              <a:schemeClr val="accent6">
                <a:shade val="40000"/>
              </a:schemeClr>
            </a:solidFill>
            <a:ln>
              <a:noFill/>
            </a:ln>
            <a:effectLst/>
          </c:spPr>
          <c:invertIfNegative val="0"/>
          <c:cat>
            <c:strRef>
              <c:f>'14. EEP PEREIRA'!$Q$6:$U$6</c:f>
              <c:strCache>
                <c:ptCount val="5"/>
                <c:pt idx="0">
                  <c:v>ESTRATO 1</c:v>
                </c:pt>
                <c:pt idx="1">
                  <c:v>ESTRATO 2</c:v>
                </c:pt>
                <c:pt idx="2">
                  <c:v>ESTRATO 3</c:v>
                </c:pt>
                <c:pt idx="3">
                  <c:v>ESTRATO 4</c:v>
                </c:pt>
                <c:pt idx="4">
                  <c:v>ESTRATO 5 y 6, Ind y Com</c:v>
                </c:pt>
              </c:strCache>
            </c:strRef>
          </c:cat>
          <c:val>
            <c:numRef>
              <c:f>'14. EEP PEREIRA'!$Q$18:$U$18</c:f>
              <c:numCache>
                <c:formatCode>0.00</c:formatCode>
                <c:ptCount val="5"/>
                <c:pt idx="0">
                  <c:v>391.17</c:v>
                </c:pt>
                <c:pt idx="1">
                  <c:v>488.96</c:v>
                </c:pt>
                <c:pt idx="2">
                  <c:v>774.03</c:v>
                </c:pt>
                <c:pt idx="3">
                  <c:v>910.62</c:v>
                </c:pt>
                <c:pt idx="4">
                  <c:v>1092.7439999999999</c:v>
                </c:pt>
              </c:numCache>
            </c:numRef>
          </c:val>
          <c:extLst>
            <c:ext xmlns:c16="http://schemas.microsoft.com/office/drawing/2014/chart" uri="{C3380CC4-5D6E-409C-BE32-E72D297353CC}">
              <c16:uniqueId val="{00000001-B8D4-449C-A40B-CB2A0FAD1F5C}"/>
            </c:ext>
          </c:extLst>
        </c:ser>
        <c:dLbls>
          <c:showLegendKey val="0"/>
          <c:showVal val="0"/>
          <c:showCatName val="0"/>
          <c:showSerName val="0"/>
          <c:showPercent val="0"/>
          <c:showBubbleSize val="0"/>
        </c:dLbls>
        <c:gapWidth val="150"/>
        <c:axId val="-1145502048"/>
        <c:axId val="-1145497696"/>
      </c:barChart>
      <c:catAx>
        <c:axId val="-1145502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5497696"/>
        <c:crosses val="autoZero"/>
        <c:auto val="1"/>
        <c:lblAlgn val="ctr"/>
        <c:lblOffset val="100"/>
        <c:noMultiLvlLbl val="0"/>
      </c:catAx>
      <c:valAx>
        <c:axId val="-1145497696"/>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5502048"/>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'14. EEP PEREIRA'!$J$6</c:f>
              <c:strCache>
                <c:ptCount val="1"/>
                <c:pt idx="0">
                  <c:v>CUV_119</c:v>
                </c:pt>
              </c:strCache>
            </c:strRef>
          </c:tx>
          <c:spPr>
            <a:ln w="28575" cap="rnd">
              <a:solidFill>
                <a:schemeClr val="accent1"/>
              </a:solidFill>
              <a:round/>
            </a:ln>
            <a:effectLst/>
          </c:spPr>
          <c:marker>
            <c:symbol val="none"/>
          </c:marker>
          <c:cat>
            <c:strRef>
              <c:f>'14. EEP PEREIRA'!$A$7:$A$18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'14. EEP PEREIRA'!$J$7:$J$18</c:f>
              <c:numCache>
                <c:formatCode>0.00</c:formatCode>
                <c:ptCount val="12"/>
                <c:pt idx="0">
                  <c:v>795.38</c:v>
                </c:pt>
                <c:pt idx="1">
                  <c:v>809.17</c:v>
                </c:pt>
                <c:pt idx="2">
                  <c:v>888.12739999999997</c:v>
                </c:pt>
                <c:pt idx="3">
                  <c:v>843.59310000000005</c:v>
                </c:pt>
                <c:pt idx="4">
                  <c:v>751.33</c:v>
                </c:pt>
                <c:pt idx="5">
                  <c:v>877.60130000000004</c:v>
                </c:pt>
                <c:pt idx="6">
                  <c:v>843.8279</c:v>
                </c:pt>
                <c:pt idx="7">
                  <c:v>843.42</c:v>
                </c:pt>
                <c:pt idx="8">
                  <c:v>849.50580000000002</c:v>
                </c:pt>
                <c:pt idx="9">
                  <c:v>874.42</c:v>
                </c:pt>
                <c:pt idx="10">
                  <c:v>890.43</c:v>
                </c:pt>
                <c:pt idx="11">
                  <c:v>910.62</c:v>
                </c:pt>
              </c:numCache>
            </c:numRef>
          </c:val>
          <c:smooth val="0"/>
          <c:extLst>
            <c:ext xmlns:c16="http://schemas.microsoft.com/office/drawing/2014/chart" uri="{C3380CC4-5D6E-409C-BE32-E72D297353CC}">
              <c16:uniqueId val="{00000000-CFDB-404F-A631-7248E2EBE9B7}"/>
            </c:ext>
          </c:extLst>
        </c:ser>
        <c:ser>
          <c:idx val="1"/>
          <c:order val="1"/>
          <c:tx>
            <c:strRef>
              <c:f>'14. EEP PEREIRA'!$K$6</c:f>
              <c:strCache>
                <c:ptCount val="1"/>
                <c:pt idx="0">
                  <c:v>CUV_Op</c:v>
                </c:pt>
              </c:strCache>
            </c:strRef>
          </c:tx>
          <c:spPr>
            <a:ln w="28575" cap="rnd">
              <a:solidFill>
                <a:schemeClr val="accent2"/>
              </a:solidFill>
              <a:prstDash val="lgDash"/>
              <a:round/>
            </a:ln>
            <a:effectLst/>
          </c:spPr>
          <c:marker>
            <c:symbol val="none"/>
          </c:marker>
          <c:cat>
            <c:strRef>
              <c:f>'14. EEP PEREIRA'!$A$7:$A$18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'14. EEP PEREIRA'!$K$7:$K$18</c:f>
              <c:numCache>
                <c:formatCode>0.00</c:formatCode>
                <c:ptCount val="12"/>
                <c:pt idx="0">
                  <c:v>817.17</c:v>
                </c:pt>
                <c:pt idx="1">
                  <c:v>831.7</c:v>
                </c:pt>
                <c:pt idx="2">
                  <c:v>845.51059999999995</c:v>
                </c:pt>
                <c:pt idx="3">
                  <c:v>854.39689999999996</c:v>
                </c:pt>
                <c:pt idx="4">
                  <c:v>806.68</c:v>
                </c:pt>
                <c:pt idx="5">
                  <c:v>810.2</c:v>
                </c:pt>
                <c:pt idx="6">
                  <c:v>867.4357</c:v>
                </c:pt>
                <c:pt idx="7">
                  <c:v>871.78</c:v>
                </c:pt>
                <c:pt idx="8">
                  <c:v>877.87540000000001</c:v>
                </c:pt>
                <c:pt idx="9">
                  <c:v>970.93</c:v>
                </c:pt>
              </c:numCache>
            </c:numRef>
          </c:val>
          <c:smooth val="0"/>
          <c:extLst>
            <c:ext xmlns:c16="http://schemas.microsoft.com/office/drawing/2014/chart" uri="{C3380CC4-5D6E-409C-BE32-E72D297353CC}">
              <c16:uniqueId val="{00000001-CFDB-404F-A631-7248E2EBE9B7}"/>
            </c:ext>
          </c:extLst>
        </c:ser>
        <c:dLbls>
          <c:showLegendKey val="0"/>
          <c:showVal val="0"/>
          <c:showCatName val="0"/>
          <c:showSerName val="0"/>
          <c:showPercent val="0"/>
          <c:showBubbleSize val="0"/>
        </c:dLbls>
        <c:smooth val="0"/>
        <c:axId val="-1145500416"/>
        <c:axId val="-1145510752"/>
      </c:lineChart>
      <c:catAx>
        <c:axId val="-1145500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45510752"/>
        <c:crosses val="autoZero"/>
        <c:auto val="1"/>
        <c:lblAlgn val="ctr"/>
        <c:lblOffset val="100"/>
        <c:noMultiLvlLbl val="0"/>
      </c:catAx>
      <c:valAx>
        <c:axId val="-1145510752"/>
        <c:scaling>
          <c:orientation val="minMax"/>
          <c:min val="5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r>
                  <a:rPr lang="es-CO" sz="1800"/>
                  <a:t>$/kWh</a:t>
                </a:r>
              </a:p>
            </c:rich>
          </c:tx>
          <c:overlay val="0"/>
          <c:spPr>
            <a:noFill/>
            <a:ln>
              <a:noFill/>
            </a:ln>
            <a:effectLst/>
          </c:spPr>
          <c:txPr>
            <a:bodyPr rot="-54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s-CO"/>
          </a:p>
        </c:txPr>
        <c:crossAx val="-114550041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1"/>
          <c:order val="1"/>
          <c:tx>
            <c:strRef>
              <c:f>'15. AIR-E'!$D$6</c:f>
              <c:strCache>
                <c:ptCount val="1"/>
                <c:pt idx="0">
                  <c:v>GM</c:v>
                </c:pt>
              </c:strCache>
            </c:strRef>
          </c:tx>
          <c:spPr>
            <a:solidFill>
              <a:srgbClr val="ED7D31"/>
            </a:solidFill>
            <a:ln w="25400">
              <a:noFill/>
            </a:ln>
          </c:spPr>
          <c:val>
            <c:numRef>
              <c:f>'15. AIR-E'!$D$7:$D$18</c:f>
              <c:numCache>
                <c:formatCode>0.00</c:formatCode>
                <c:ptCount val="12"/>
                <c:pt idx="0">
                  <c:v>296.94</c:v>
                </c:pt>
                <c:pt idx="1">
                  <c:v>286.91000000000003</c:v>
                </c:pt>
                <c:pt idx="2">
                  <c:v>309.76</c:v>
                </c:pt>
                <c:pt idx="3">
                  <c:v>284.61</c:v>
                </c:pt>
                <c:pt idx="4">
                  <c:v>276.14999999999998</c:v>
                </c:pt>
                <c:pt idx="5">
                  <c:v>344.77449000000001</c:v>
                </c:pt>
                <c:pt idx="6">
                  <c:v>325.86</c:v>
                </c:pt>
                <c:pt idx="7">
                  <c:v>335.33</c:v>
                </c:pt>
                <c:pt idx="8">
                  <c:v>348.15384</c:v>
                </c:pt>
                <c:pt idx="9">
                  <c:v>376.34</c:v>
                </c:pt>
                <c:pt idx="10">
                  <c:v>382.51</c:v>
                </c:pt>
                <c:pt idx="11">
                  <c:v>371.56</c:v>
                </c:pt>
              </c:numCache>
            </c:numRef>
          </c:val>
          <c:extLst>
            <c:ext xmlns:c16="http://schemas.microsoft.com/office/drawing/2014/chart" uri="{C3380CC4-5D6E-409C-BE32-E72D297353CC}">
              <c16:uniqueId val="{00000000-861F-4DFF-9BD8-F97C2FEC9565}"/>
            </c:ext>
          </c:extLst>
        </c:ser>
        <c:ser>
          <c:idx val="2"/>
          <c:order val="2"/>
          <c:tx>
            <c:strRef>
              <c:f>'15. AIR-E'!$G$6</c:f>
              <c:strCache>
                <c:ptCount val="1"/>
                <c:pt idx="0">
                  <c:v>D</c:v>
                </c:pt>
              </c:strCache>
            </c:strRef>
          </c:tx>
          <c:spPr>
            <a:solidFill>
              <a:srgbClr val="A5A5A5"/>
            </a:solidFill>
            <a:ln w="25400">
              <a:noFill/>
            </a:ln>
          </c:spPr>
          <c:val>
            <c:numRef>
              <c:f>'15. AIR-E'!$G$7:$G$18</c:f>
              <c:numCache>
                <c:formatCode>0.00</c:formatCode>
                <c:ptCount val="12"/>
                <c:pt idx="0">
                  <c:v>185.83</c:v>
                </c:pt>
                <c:pt idx="1">
                  <c:v>190.79</c:v>
                </c:pt>
                <c:pt idx="2">
                  <c:v>200.51</c:v>
                </c:pt>
                <c:pt idx="3">
                  <c:v>185.72</c:v>
                </c:pt>
                <c:pt idx="4">
                  <c:v>183.8</c:v>
                </c:pt>
                <c:pt idx="5">
                  <c:v>177.68444</c:v>
                </c:pt>
                <c:pt idx="6">
                  <c:v>175.55</c:v>
                </c:pt>
                <c:pt idx="7">
                  <c:v>169.19</c:v>
                </c:pt>
                <c:pt idx="8">
                  <c:v>165.58729</c:v>
                </c:pt>
                <c:pt idx="9">
                  <c:v>170.46</c:v>
                </c:pt>
                <c:pt idx="10">
                  <c:v>171.38</c:v>
                </c:pt>
                <c:pt idx="11">
                  <c:v>183.38</c:v>
                </c:pt>
              </c:numCache>
            </c:numRef>
          </c:val>
          <c:extLst>
            <c:ext xmlns:c16="http://schemas.microsoft.com/office/drawing/2014/chart" uri="{C3380CC4-5D6E-409C-BE32-E72D297353CC}">
              <c16:uniqueId val="{00000001-861F-4DFF-9BD8-F97C2FEC9565}"/>
            </c:ext>
          </c:extLst>
        </c:ser>
        <c:ser>
          <c:idx val="3"/>
          <c:order val="3"/>
          <c:tx>
            <c:strRef>
              <c:f>'15. AIR-E'!$H$6</c:f>
              <c:strCache>
                <c:ptCount val="1"/>
                <c:pt idx="0">
                  <c:v>CV</c:v>
                </c:pt>
              </c:strCache>
            </c:strRef>
          </c:tx>
          <c:spPr>
            <a:solidFill>
              <a:srgbClr val="FFC000"/>
            </a:solidFill>
            <a:ln w="25400">
              <a:noFill/>
            </a:ln>
          </c:spPr>
          <c:val>
            <c:numRef>
              <c:f>'15. AIR-E'!$H$7:$H$18</c:f>
              <c:numCache>
                <c:formatCode>0.00</c:formatCode>
                <c:ptCount val="12"/>
                <c:pt idx="0">
                  <c:v>128.94999999999999</c:v>
                </c:pt>
                <c:pt idx="1">
                  <c:v>125.97</c:v>
                </c:pt>
                <c:pt idx="2">
                  <c:v>129.31</c:v>
                </c:pt>
                <c:pt idx="3">
                  <c:v>135</c:v>
                </c:pt>
                <c:pt idx="4">
                  <c:v>130.19</c:v>
                </c:pt>
                <c:pt idx="5">
                  <c:v>127.16428999999999</c:v>
                </c:pt>
                <c:pt idx="6">
                  <c:v>131.29</c:v>
                </c:pt>
                <c:pt idx="7">
                  <c:v>128.22</c:v>
                </c:pt>
                <c:pt idx="8">
                  <c:v>126.66569</c:v>
                </c:pt>
                <c:pt idx="9">
                  <c:v>141.85</c:v>
                </c:pt>
                <c:pt idx="10">
                  <c:v>128.53</c:v>
                </c:pt>
                <c:pt idx="11">
                  <c:v>135.38999999999999</c:v>
                </c:pt>
              </c:numCache>
            </c:numRef>
          </c:val>
          <c:extLst>
            <c:ext xmlns:c16="http://schemas.microsoft.com/office/drawing/2014/chart" uri="{C3380CC4-5D6E-409C-BE32-E72D297353CC}">
              <c16:uniqueId val="{00000002-861F-4DFF-9BD8-F97C2FEC9565}"/>
            </c:ext>
          </c:extLst>
        </c:ser>
        <c:ser>
          <c:idx val="4"/>
          <c:order val="4"/>
          <c:tx>
            <c:strRef>
              <c:f>'15. AIR-E'!$F$6</c:f>
              <c:strCache>
                <c:ptCount val="1"/>
                <c:pt idx="0">
                  <c:v>PR</c:v>
                </c:pt>
              </c:strCache>
            </c:strRef>
          </c:tx>
          <c:spPr>
            <a:solidFill>
              <a:srgbClr val="5B9BD5"/>
            </a:solidFill>
            <a:ln w="25400">
              <a:noFill/>
            </a:ln>
          </c:spPr>
          <c:val>
            <c:numRef>
              <c:f>'15. AIR-E'!$F$7:$F$18</c:f>
              <c:numCache>
                <c:formatCode>0.00</c:formatCode>
                <c:ptCount val="12"/>
                <c:pt idx="0">
                  <c:v>192.95</c:v>
                </c:pt>
                <c:pt idx="1">
                  <c:v>186.71</c:v>
                </c:pt>
                <c:pt idx="2">
                  <c:v>199.58</c:v>
                </c:pt>
                <c:pt idx="3">
                  <c:v>171.51</c:v>
                </c:pt>
                <c:pt idx="4">
                  <c:v>164.3</c:v>
                </c:pt>
                <c:pt idx="5">
                  <c:v>195.64866000000001</c:v>
                </c:pt>
                <c:pt idx="6">
                  <c:v>184.81</c:v>
                </c:pt>
                <c:pt idx="7">
                  <c:v>191.32</c:v>
                </c:pt>
                <c:pt idx="8">
                  <c:v>196.78108</c:v>
                </c:pt>
                <c:pt idx="9">
                  <c:v>209.28</c:v>
                </c:pt>
                <c:pt idx="10">
                  <c:v>210.25</c:v>
                </c:pt>
                <c:pt idx="11">
                  <c:v>209.43</c:v>
                </c:pt>
              </c:numCache>
            </c:numRef>
          </c:val>
          <c:extLst>
            <c:ext xmlns:c16="http://schemas.microsoft.com/office/drawing/2014/chart" uri="{C3380CC4-5D6E-409C-BE32-E72D297353CC}">
              <c16:uniqueId val="{00000003-861F-4DFF-9BD8-F97C2FEC9565}"/>
            </c:ext>
          </c:extLst>
        </c:ser>
        <c:ser>
          <c:idx val="5"/>
          <c:order val="5"/>
          <c:tx>
            <c:strRef>
              <c:f>'15. AIR-E'!$E$6</c:f>
              <c:strCache>
                <c:ptCount val="1"/>
                <c:pt idx="0">
                  <c:v>TM</c:v>
                </c:pt>
              </c:strCache>
            </c:strRef>
          </c:tx>
          <c:spPr>
            <a:solidFill>
              <a:srgbClr val="70AD47"/>
            </a:solidFill>
            <a:ln w="25400">
              <a:noFill/>
            </a:ln>
          </c:spPr>
          <c:val>
            <c:numRef>
              <c:f>'15. AIR-E'!$E$7:$E$18</c:f>
              <c:numCache>
                <c:formatCode>0.00</c:formatCode>
                <c:ptCount val="12"/>
                <c:pt idx="0">
                  <c:v>51.97</c:v>
                </c:pt>
                <c:pt idx="1">
                  <c:v>48.71</c:v>
                </c:pt>
                <c:pt idx="2">
                  <c:v>52.37</c:v>
                </c:pt>
                <c:pt idx="3">
                  <c:v>53.52</c:v>
                </c:pt>
                <c:pt idx="4">
                  <c:v>48.53</c:v>
                </c:pt>
                <c:pt idx="5">
                  <c:v>50.702910000000003</c:v>
                </c:pt>
                <c:pt idx="6">
                  <c:v>40.869999999999997</c:v>
                </c:pt>
                <c:pt idx="7">
                  <c:v>46.96</c:v>
                </c:pt>
                <c:pt idx="8">
                  <c:v>47.019509999999997</c:v>
                </c:pt>
                <c:pt idx="9">
                  <c:v>48.6</c:v>
                </c:pt>
                <c:pt idx="10">
                  <c:v>46.25</c:v>
                </c:pt>
                <c:pt idx="11">
                  <c:v>51.24</c:v>
                </c:pt>
              </c:numCache>
            </c:numRef>
          </c:val>
          <c:extLst>
            <c:ext xmlns:c16="http://schemas.microsoft.com/office/drawing/2014/chart" uri="{C3380CC4-5D6E-409C-BE32-E72D297353CC}">
              <c16:uniqueId val="{00000004-861F-4DFF-9BD8-F97C2FEC9565}"/>
            </c:ext>
          </c:extLst>
        </c:ser>
        <c:ser>
          <c:idx val="6"/>
          <c:order val="6"/>
          <c:tx>
            <c:strRef>
              <c:f>'15. AIR-E'!$I$6</c:f>
              <c:strCache>
                <c:ptCount val="1"/>
                <c:pt idx="0">
                  <c:v>RM</c:v>
                </c:pt>
              </c:strCache>
            </c:strRef>
          </c:tx>
          <c:spPr>
            <a:solidFill>
              <a:schemeClr val="accent1">
                <a:lumMod val="40000"/>
                <a:lumOff val="60000"/>
              </a:schemeClr>
            </a:solidFill>
            <a:ln>
              <a:noFill/>
            </a:ln>
            <a:effectLst/>
          </c:spPr>
          <c:val>
            <c:numRef>
              <c:f>'15. AIR-E'!$I$7:$I$18</c:f>
              <c:numCache>
                <c:formatCode>0.00</c:formatCode>
                <c:ptCount val="12"/>
                <c:pt idx="0">
                  <c:v>24.97</c:v>
                </c:pt>
                <c:pt idx="1">
                  <c:v>23.92</c:v>
                </c:pt>
                <c:pt idx="2">
                  <c:v>19.2</c:v>
                </c:pt>
                <c:pt idx="3">
                  <c:v>42.83</c:v>
                </c:pt>
                <c:pt idx="4">
                  <c:v>43.73</c:v>
                </c:pt>
                <c:pt idx="5">
                  <c:v>19.658529999999999</c:v>
                </c:pt>
                <c:pt idx="6">
                  <c:v>29.17</c:v>
                </c:pt>
                <c:pt idx="7">
                  <c:v>16.350000000000001</c:v>
                </c:pt>
                <c:pt idx="8">
                  <c:v>20.512070000000001</c:v>
                </c:pt>
                <c:pt idx="9">
                  <c:v>-2.1</c:v>
                </c:pt>
                <c:pt idx="10">
                  <c:v>2.54</c:v>
                </c:pt>
                <c:pt idx="11">
                  <c:v>24.37</c:v>
                </c:pt>
              </c:numCache>
            </c:numRef>
          </c:val>
          <c:extLst>
            <c:ext xmlns:c16="http://schemas.microsoft.com/office/drawing/2014/chart" uri="{C3380CC4-5D6E-409C-BE32-E72D297353CC}">
              <c16:uniqueId val="{00000005-861F-4DFF-9BD8-F97C2FEC9565}"/>
            </c:ext>
          </c:extLst>
        </c:ser>
        <c:dLbls>
          <c:showLegendKey val="0"/>
          <c:showVal val="0"/>
          <c:showCatName val="0"/>
          <c:showSerName val="0"/>
          <c:showPercent val="0"/>
          <c:showBubbleSize val="0"/>
        </c:dLbls>
        <c:axId val="-1145499328"/>
        <c:axId val="-1145505856"/>
      </c:areaChart>
      <c:lineChart>
        <c:grouping val="standard"/>
        <c:varyColors val="0"/>
        <c:ser>
          <c:idx val="0"/>
          <c:order val="0"/>
          <c:tx>
            <c:strRef>
              <c:f>'15. AIR-E'!$J$6</c:f>
              <c:strCache>
                <c:ptCount val="1"/>
                <c:pt idx="0">
                  <c:v>CUV_119</c:v>
                </c:pt>
              </c:strCache>
            </c:strRef>
          </c:tx>
          <c:spPr>
            <a:ln w="38100" cap="rnd">
              <a:solidFill>
                <a:sysClr val="windowText" lastClr="000000"/>
              </a:solidFill>
              <a:round/>
            </a:ln>
            <a:effectLst/>
          </c:spPr>
          <c:marker>
            <c:symbol val="none"/>
          </c:marker>
          <c:cat>
            <c:strRef>
              <c:f>'15. AIR-E'!$A$7:$A$18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'15. AIR-E'!$J$7:$J$18</c:f>
              <c:numCache>
                <c:formatCode>0.00</c:formatCode>
                <c:ptCount val="12"/>
                <c:pt idx="0">
                  <c:v>881.61</c:v>
                </c:pt>
                <c:pt idx="1">
                  <c:v>863</c:v>
                </c:pt>
                <c:pt idx="2">
                  <c:v>910.74</c:v>
                </c:pt>
                <c:pt idx="3">
                  <c:v>873.19</c:v>
                </c:pt>
                <c:pt idx="4">
                  <c:v>846.69</c:v>
                </c:pt>
                <c:pt idx="5">
                  <c:v>915.63332000000003</c:v>
                </c:pt>
                <c:pt idx="6">
                  <c:v>887.55</c:v>
                </c:pt>
                <c:pt idx="7">
                  <c:v>887.37</c:v>
                </c:pt>
                <c:pt idx="8">
                  <c:v>904.71947999999998</c:v>
                </c:pt>
                <c:pt idx="9">
                  <c:v>944.42</c:v>
                </c:pt>
                <c:pt idx="10">
                  <c:v>941.46</c:v>
                </c:pt>
                <c:pt idx="11">
                  <c:v>975.36</c:v>
                </c:pt>
              </c:numCache>
            </c:numRef>
          </c:val>
          <c:smooth val="0"/>
          <c:extLst>
            <c:ext xmlns:c16="http://schemas.microsoft.com/office/drawing/2014/chart" uri="{C3380CC4-5D6E-409C-BE32-E72D297353CC}">
              <c16:uniqueId val="{00000006-861F-4DFF-9BD8-F97C2FEC9565}"/>
            </c:ext>
          </c:extLst>
        </c:ser>
        <c:dLbls>
          <c:showLegendKey val="0"/>
          <c:showVal val="0"/>
          <c:showCatName val="0"/>
          <c:showSerName val="0"/>
          <c:showPercent val="0"/>
          <c:showBubbleSize val="0"/>
        </c:dLbls>
        <c:marker val="1"/>
        <c:smooth val="0"/>
        <c:axId val="-1145499328"/>
        <c:axId val="-1145505856"/>
      </c:lineChart>
      <c:catAx>
        <c:axId val="-114549932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400" b="1" i="0" u="none" strike="noStrike" baseline="0">
                <a:solidFill>
                  <a:srgbClr val="333333"/>
                </a:solidFill>
                <a:latin typeface="Calibri"/>
                <a:ea typeface="Calibri"/>
                <a:cs typeface="Calibri"/>
              </a:defRPr>
            </a:pPr>
            <a:endParaRPr lang="es-CO"/>
          </a:p>
        </c:txPr>
        <c:crossAx val="-1145505856"/>
        <c:crosses val="autoZero"/>
        <c:auto val="1"/>
        <c:lblAlgn val="ctr"/>
        <c:lblOffset val="100"/>
        <c:noMultiLvlLbl val="0"/>
      </c:catAx>
      <c:valAx>
        <c:axId val="-1145505856"/>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145499328"/>
        <c:crosses val="autoZero"/>
        <c:crossBetween val="between"/>
      </c:valAx>
      <c:spPr>
        <a:noFill/>
        <a:ln w="25400">
          <a:noFill/>
        </a:ln>
      </c:spPr>
    </c:plotArea>
    <c:legend>
      <c:legendPos val="b"/>
      <c:overlay val="0"/>
      <c:spPr>
        <a:noFill/>
        <a:ln w="25400">
          <a:noFill/>
        </a:ln>
      </c:spPr>
      <c:txPr>
        <a:bodyPr/>
        <a:lstStyle/>
        <a:p>
          <a:pPr>
            <a:defRPr sz="1655"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oddFooter>&amp;Z&amp;K00B050
&amp;C&amp;K000000PUBLICACIÓN DE ELECTRIFICADORA DEL CARIBE S.A. E.S.P.</c:oddFooter>
    </c:headerFooter>
    <c:pageMargins b="0.75" l="0.7" r="0.7" t="0.75" header="0.3" footer="0.3"/>
    <c:pageSetup orientation="portrait"/>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tx>
            <c:strRef>
              <c:f>'15. AIR-E'!$N$7</c:f>
              <c:strCache>
                <c:ptCount val="1"/>
                <c:pt idx="0">
                  <c:v>Ene-23</c:v>
                </c:pt>
              </c:strCache>
            </c:strRef>
          </c:tx>
          <c:spPr>
            <a:solidFill>
              <a:schemeClr val="accent6">
                <a:tint val="41000"/>
              </a:schemeClr>
            </a:solidFill>
            <a:ln>
              <a:noFill/>
            </a:ln>
            <a:effectLst/>
          </c:spPr>
          <c:invertIfNegative val="0"/>
          <c:cat>
            <c:strRef>
              <c:f>'15. AIR-E'!$Q$6:$U$6</c:f>
              <c:strCache>
                <c:ptCount val="5"/>
                <c:pt idx="0">
                  <c:v>ESTRATO 1</c:v>
                </c:pt>
                <c:pt idx="1">
                  <c:v>ESTRATO 2</c:v>
                </c:pt>
                <c:pt idx="2">
                  <c:v>ESTRATO 3</c:v>
                </c:pt>
                <c:pt idx="3">
                  <c:v>ESTRATO 4</c:v>
                </c:pt>
                <c:pt idx="4">
                  <c:v>ESTRATO 5 y 6, Ind y Com</c:v>
                </c:pt>
              </c:strCache>
            </c:strRef>
          </c:cat>
          <c:val>
            <c:numRef>
              <c:f>'15. AIR-E'!$Q$7:$U$7</c:f>
              <c:numCache>
                <c:formatCode>0.00</c:formatCode>
                <c:ptCount val="5"/>
                <c:pt idx="0">
                  <c:v>343.35</c:v>
                </c:pt>
                <c:pt idx="1">
                  <c:v>429.18</c:v>
                </c:pt>
                <c:pt idx="2">
                  <c:v>729.61</c:v>
                </c:pt>
                <c:pt idx="3">
                  <c:v>858.37</c:v>
                </c:pt>
                <c:pt idx="4">
                  <c:v>1030.04</c:v>
                </c:pt>
              </c:numCache>
            </c:numRef>
          </c:val>
          <c:extLst>
            <c:ext xmlns:c16="http://schemas.microsoft.com/office/drawing/2014/chart" uri="{C3380CC4-5D6E-409C-BE32-E72D297353CC}">
              <c16:uniqueId val="{00000000-FA8C-4B84-9927-486461D01699}"/>
            </c:ext>
          </c:extLst>
        </c:ser>
        <c:ser>
          <c:idx val="1"/>
          <c:order val="1"/>
          <c:tx>
            <c:strRef>
              <c:f>'15. AIR-E'!$N$8</c:f>
              <c:strCache>
                <c:ptCount val="1"/>
                <c:pt idx="0">
                  <c:v>Feb-23</c:v>
                </c:pt>
              </c:strCache>
            </c:strRef>
          </c:tx>
          <c:spPr>
            <a:solidFill>
              <a:schemeClr val="accent6">
                <a:tint val="52000"/>
              </a:schemeClr>
            </a:solidFill>
            <a:ln>
              <a:noFill/>
            </a:ln>
            <a:effectLst/>
          </c:spPr>
          <c:invertIfNegative val="0"/>
          <c:cat>
            <c:strRef>
              <c:f>'15. AIR-E'!$Q$6:$U$6</c:f>
              <c:strCache>
                <c:ptCount val="5"/>
                <c:pt idx="0">
                  <c:v>ESTRATO 1</c:v>
                </c:pt>
                <c:pt idx="1">
                  <c:v>ESTRATO 2</c:v>
                </c:pt>
                <c:pt idx="2">
                  <c:v>ESTRATO 3</c:v>
                </c:pt>
                <c:pt idx="3">
                  <c:v>ESTRATO 4</c:v>
                </c:pt>
                <c:pt idx="4">
                  <c:v>ESTRATO 5 y 6, Ind y Com</c:v>
                </c:pt>
              </c:strCache>
            </c:strRef>
          </c:cat>
          <c:val>
            <c:numRef>
              <c:f>'15. AIR-E'!$Q$8:$U$8</c:f>
              <c:numCache>
                <c:formatCode>0.00</c:formatCode>
                <c:ptCount val="5"/>
                <c:pt idx="0">
                  <c:v>350.48</c:v>
                </c:pt>
                <c:pt idx="1">
                  <c:v>438.1</c:v>
                </c:pt>
                <c:pt idx="2">
                  <c:v>744.77</c:v>
                </c:pt>
                <c:pt idx="3">
                  <c:v>876.2</c:v>
                </c:pt>
                <c:pt idx="4">
                  <c:v>1051.44</c:v>
                </c:pt>
              </c:numCache>
            </c:numRef>
          </c:val>
          <c:extLst>
            <c:ext xmlns:c16="http://schemas.microsoft.com/office/drawing/2014/chart" uri="{C3380CC4-5D6E-409C-BE32-E72D297353CC}">
              <c16:uniqueId val="{00000001-FA8C-4B84-9927-486461D01699}"/>
            </c:ext>
          </c:extLst>
        </c:ser>
        <c:ser>
          <c:idx val="2"/>
          <c:order val="2"/>
          <c:tx>
            <c:strRef>
              <c:f>'15. AIR-E'!$N$9</c:f>
              <c:strCache>
                <c:ptCount val="1"/>
                <c:pt idx="0">
                  <c:v>Mar-23</c:v>
                </c:pt>
              </c:strCache>
            </c:strRef>
          </c:tx>
          <c:spPr>
            <a:solidFill>
              <a:schemeClr val="accent6">
                <a:tint val="63000"/>
              </a:schemeClr>
            </a:solidFill>
            <a:ln>
              <a:noFill/>
            </a:ln>
            <a:effectLst/>
          </c:spPr>
          <c:invertIfNegative val="0"/>
          <c:cat>
            <c:strRef>
              <c:f>'15. AIR-E'!$Q$6:$U$6</c:f>
              <c:strCache>
                <c:ptCount val="5"/>
                <c:pt idx="0">
                  <c:v>ESTRATO 1</c:v>
                </c:pt>
                <c:pt idx="1">
                  <c:v>ESTRATO 2</c:v>
                </c:pt>
                <c:pt idx="2">
                  <c:v>ESTRATO 3</c:v>
                </c:pt>
                <c:pt idx="3">
                  <c:v>ESTRATO 4</c:v>
                </c:pt>
                <c:pt idx="4">
                  <c:v>ESTRATO 5 y 6, Ind y Com</c:v>
                </c:pt>
              </c:strCache>
            </c:strRef>
          </c:cat>
          <c:val>
            <c:numRef>
              <c:f>'15. AIR-E'!$Q$9:$U$9</c:f>
              <c:numCache>
                <c:formatCode>0.00</c:formatCode>
                <c:ptCount val="5"/>
                <c:pt idx="0">
                  <c:v>357.35</c:v>
                </c:pt>
                <c:pt idx="1">
                  <c:v>446.69</c:v>
                </c:pt>
                <c:pt idx="2">
                  <c:v>759.37</c:v>
                </c:pt>
                <c:pt idx="3">
                  <c:v>893.38</c:v>
                </c:pt>
                <c:pt idx="4">
                  <c:v>1072.05</c:v>
                </c:pt>
              </c:numCache>
            </c:numRef>
          </c:val>
          <c:extLst>
            <c:ext xmlns:c16="http://schemas.microsoft.com/office/drawing/2014/chart" uri="{C3380CC4-5D6E-409C-BE32-E72D297353CC}">
              <c16:uniqueId val="{00000002-FA8C-4B84-9927-486461D01699}"/>
            </c:ext>
          </c:extLst>
        </c:ser>
        <c:ser>
          <c:idx val="3"/>
          <c:order val="3"/>
          <c:tx>
            <c:strRef>
              <c:f>'15. AIR-E'!$N$10</c:f>
              <c:strCache>
                <c:ptCount val="1"/>
                <c:pt idx="0">
                  <c:v>Abr-23</c:v>
                </c:pt>
              </c:strCache>
            </c:strRef>
          </c:tx>
          <c:spPr>
            <a:solidFill>
              <a:schemeClr val="accent6">
                <a:tint val="74000"/>
              </a:schemeClr>
            </a:solidFill>
            <a:ln>
              <a:noFill/>
            </a:ln>
            <a:effectLst/>
          </c:spPr>
          <c:invertIfNegative val="0"/>
          <c:cat>
            <c:strRef>
              <c:f>'15. AIR-E'!$Q$6:$U$6</c:f>
              <c:strCache>
                <c:ptCount val="5"/>
                <c:pt idx="0">
                  <c:v>ESTRATO 1</c:v>
                </c:pt>
                <c:pt idx="1">
                  <c:v>ESTRATO 2</c:v>
                </c:pt>
                <c:pt idx="2">
                  <c:v>ESTRATO 3</c:v>
                </c:pt>
                <c:pt idx="3">
                  <c:v>ESTRATO 4</c:v>
                </c:pt>
                <c:pt idx="4">
                  <c:v>ESTRATO 5 y 6, Ind y Com</c:v>
                </c:pt>
              </c:strCache>
            </c:strRef>
          </c:cat>
          <c:val>
            <c:numRef>
              <c:f>'15. AIR-E'!$Q$10:$U$10</c:f>
              <c:numCache>
                <c:formatCode>0.00</c:formatCode>
                <c:ptCount val="5"/>
                <c:pt idx="0">
                  <c:v>362.18</c:v>
                </c:pt>
                <c:pt idx="1">
                  <c:v>452.72</c:v>
                </c:pt>
                <c:pt idx="2">
                  <c:v>769.63</c:v>
                </c:pt>
                <c:pt idx="3">
                  <c:v>905.44</c:v>
                </c:pt>
                <c:pt idx="4">
                  <c:v>1086.53</c:v>
                </c:pt>
              </c:numCache>
            </c:numRef>
          </c:val>
          <c:extLst>
            <c:ext xmlns:c16="http://schemas.microsoft.com/office/drawing/2014/chart" uri="{C3380CC4-5D6E-409C-BE32-E72D297353CC}">
              <c16:uniqueId val="{00000003-FA8C-4B84-9927-486461D01699}"/>
            </c:ext>
          </c:extLst>
        </c:ser>
        <c:ser>
          <c:idx val="4"/>
          <c:order val="4"/>
          <c:tx>
            <c:strRef>
              <c:f>'15. AIR-E'!$N$11</c:f>
              <c:strCache>
                <c:ptCount val="1"/>
                <c:pt idx="0">
                  <c:v>May-23</c:v>
                </c:pt>
              </c:strCache>
            </c:strRef>
          </c:tx>
          <c:spPr>
            <a:solidFill>
              <a:schemeClr val="accent6">
                <a:tint val="84000"/>
              </a:schemeClr>
            </a:solidFill>
            <a:ln>
              <a:noFill/>
            </a:ln>
            <a:effectLst/>
          </c:spPr>
          <c:invertIfNegative val="0"/>
          <c:cat>
            <c:strRef>
              <c:f>'15. AIR-E'!$Q$6:$U$6</c:f>
              <c:strCache>
                <c:ptCount val="5"/>
                <c:pt idx="0">
                  <c:v>ESTRATO 1</c:v>
                </c:pt>
                <c:pt idx="1">
                  <c:v>ESTRATO 2</c:v>
                </c:pt>
                <c:pt idx="2">
                  <c:v>ESTRATO 3</c:v>
                </c:pt>
                <c:pt idx="3">
                  <c:v>ESTRATO 4</c:v>
                </c:pt>
                <c:pt idx="4">
                  <c:v>ESTRATO 5 y 6, Ind y Com</c:v>
                </c:pt>
              </c:strCache>
            </c:strRef>
          </c:cat>
          <c:val>
            <c:numRef>
              <c:f>'15. AIR-E'!$Q$11:$U$11</c:f>
              <c:numCache>
                <c:formatCode>0.00</c:formatCode>
                <c:ptCount val="5"/>
                <c:pt idx="0">
                  <c:v>366.09</c:v>
                </c:pt>
                <c:pt idx="1">
                  <c:v>457.62</c:v>
                </c:pt>
                <c:pt idx="2">
                  <c:v>777.95</c:v>
                </c:pt>
                <c:pt idx="3">
                  <c:v>915.24</c:v>
                </c:pt>
                <c:pt idx="4">
                  <c:v>1098.28</c:v>
                </c:pt>
              </c:numCache>
            </c:numRef>
          </c:val>
          <c:extLst>
            <c:ext xmlns:c16="http://schemas.microsoft.com/office/drawing/2014/chart" uri="{C3380CC4-5D6E-409C-BE32-E72D297353CC}">
              <c16:uniqueId val="{00000004-FA8C-4B84-9927-486461D01699}"/>
            </c:ext>
          </c:extLst>
        </c:ser>
        <c:ser>
          <c:idx val="5"/>
          <c:order val="5"/>
          <c:tx>
            <c:strRef>
              <c:f>'15. AIR-E'!$N$12</c:f>
              <c:strCache>
                <c:ptCount val="1"/>
                <c:pt idx="0">
                  <c:v>Jun-23</c:v>
                </c:pt>
              </c:strCache>
            </c:strRef>
          </c:tx>
          <c:spPr>
            <a:solidFill>
              <a:schemeClr val="accent6">
                <a:tint val="95000"/>
              </a:schemeClr>
            </a:solidFill>
            <a:ln>
              <a:noFill/>
            </a:ln>
            <a:effectLst/>
          </c:spPr>
          <c:invertIfNegative val="0"/>
          <c:cat>
            <c:strRef>
              <c:f>'15. AIR-E'!$Q$6:$U$6</c:f>
              <c:strCache>
                <c:ptCount val="5"/>
                <c:pt idx="0">
                  <c:v>ESTRATO 1</c:v>
                </c:pt>
                <c:pt idx="1">
                  <c:v>ESTRATO 2</c:v>
                </c:pt>
                <c:pt idx="2">
                  <c:v>ESTRATO 3</c:v>
                </c:pt>
                <c:pt idx="3">
                  <c:v>ESTRATO 4</c:v>
                </c:pt>
                <c:pt idx="4">
                  <c:v>ESTRATO 5 y 6, Ind y Com</c:v>
                </c:pt>
              </c:strCache>
            </c:strRef>
          </c:cat>
          <c:val>
            <c:numRef>
              <c:f>'15. AIR-E'!$Q$12:$U$12</c:f>
              <c:numCache>
                <c:formatCode>0.00</c:formatCode>
                <c:ptCount val="5"/>
                <c:pt idx="0">
                  <c:v>368.79169999999999</c:v>
                </c:pt>
                <c:pt idx="1">
                  <c:v>460.98970000000003</c:v>
                </c:pt>
                <c:pt idx="2">
                  <c:v>783.68</c:v>
                </c:pt>
                <c:pt idx="3">
                  <c:v>921.97932000000003</c:v>
                </c:pt>
                <c:pt idx="4">
                  <c:v>1106.3800000000001</c:v>
                </c:pt>
              </c:numCache>
            </c:numRef>
          </c:val>
          <c:extLst>
            <c:ext xmlns:c16="http://schemas.microsoft.com/office/drawing/2014/chart" uri="{C3380CC4-5D6E-409C-BE32-E72D297353CC}">
              <c16:uniqueId val="{00000005-FA8C-4B84-9927-486461D01699}"/>
            </c:ext>
          </c:extLst>
        </c:ser>
        <c:ser>
          <c:idx val="6"/>
          <c:order val="6"/>
          <c:tx>
            <c:strRef>
              <c:f>'15. AIR-E'!$N$13</c:f>
              <c:strCache>
                <c:ptCount val="1"/>
                <c:pt idx="0">
                  <c:v>Jul-23</c:v>
                </c:pt>
              </c:strCache>
            </c:strRef>
          </c:tx>
          <c:spPr>
            <a:solidFill>
              <a:schemeClr val="accent6">
                <a:shade val="94000"/>
              </a:schemeClr>
            </a:solidFill>
            <a:ln>
              <a:noFill/>
            </a:ln>
            <a:effectLst/>
          </c:spPr>
          <c:invertIfNegative val="0"/>
          <c:cat>
            <c:strRef>
              <c:f>'15. AIR-E'!$Q$6:$U$6</c:f>
              <c:strCache>
                <c:ptCount val="5"/>
                <c:pt idx="0">
                  <c:v>ESTRATO 1</c:v>
                </c:pt>
                <c:pt idx="1">
                  <c:v>ESTRATO 2</c:v>
                </c:pt>
                <c:pt idx="2">
                  <c:v>ESTRATO 3</c:v>
                </c:pt>
                <c:pt idx="3">
                  <c:v>ESTRATO 4</c:v>
                </c:pt>
                <c:pt idx="4">
                  <c:v>ESTRATO 5 y 6, Ind y Com</c:v>
                </c:pt>
              </c:strCache>
            </c:strRef>
          </c:cat>
          <c:val>
            <c:numRef>
              <c:f>'15. AIR-E'!$Q$13:$U$13</c:f>
              <c:numCache>
                <c:formatCode>0.00</c:formatCode>
                <c:ptCount val="5"/>
                <c:pt idx="0">
                  <c:v>371.00409999999999</c:v>
                </c:pt>
                <c:pt idx="1">
                  <c:v>463.75510000000003</c:v>
                </c:pt>
                <c:pt idx="2">
                  <c:v>788.38369999999998</c:v>
                </c:pt>
                <c:pt idx="3">
                  <c:v>927.51022999999998</c:v>
                </c:pt>
                <c:pt idx="4">
                  <c:v>1113.0123000000001</c:v>
                </c:pt>
              </c:numCache>
            </c:numRef>
          </c:val>
          <c:extLst>
            <c:ext xmlns:c16="http://schemas.microsoft.com/office/drawing/2014/chart" uri="{C3380CC4-5D6E-409C-BE32-E72D297353CC}">
              <c16:uniqueId val="{00000006-FA8C-4B84-9927-486461D01699}"/>
            </c:ext>
          </c:extLst>
        </c:ser>
        <c:ser>
          <c:idx val="7"/>
          <c:order val="7"/>
          <c:tx>
            <c:strRef>
              <c:f>'15. AIR-E'!$N$14</c:f>
              <c:strCache>
                <c:ptCount val="1"/>
                <c:pt idx="0">
                  <c:v>Ago-23</c:v>
                </c:pt>
              </c:strCache>
            </c:strRef>
          </c:tx>
          <c:spPr>
            <a:solidFill>
              <a:schemeClr val="accent6">
                <a:shade val="83000"/>
              </a:schemeClr>
            </a:solidFill>
            <a:ln>
              <a:noFill/>
            </a:ln>
            <a:effectLst/>
          </c:spPr>
          <c:invertIfNegative val="0"/>
          <c:cat>
            <c:strRef>
              <c:f>'15. AIR-E'!$Q$6:$U$6</c:f>
              <c:strCache>
                <c:ptCount val="5"/>
                <c:pt idx="0">
                  <c:v>ESTRATO 1</c:v>
                </c:pt>
                <c:pt idx="1">
                  <c:v>ESTRATO 2</c:v>
                </c:pt>
                <c:pt idx="2">
                  <c:v>ESTRATO 3</c:v>
                </c:pt>
                <c:pt idx="3">
                  <c:v>ESTRATO 4</c:v>
                </c:pt>
                <c:pt idx="4">
                  <c:v>ESTRATO 5 y 6, Ind y Com</c:v>
                </c:pt>
              </c:strCache>
            </c:strRef>
          </c:cat>
          <c:val>
            <c:numRef>
              <c:f>'15. AIR-E'!$Q$14:$U$14</c:f>
              <c:numCache>
                <c:formatCode>0.00</c:formatCode>
                <c:ptCount val="5"/>
                <c:pt idx="0">
                  <c:v>373.98</c:v>
                </c:pt>
                <c:pt idx="1">
                  <c:v>467.47</c:v>
                </c:pt>
                <c:pt idx="2">
                  <c:v>794.7</c:v>
                </c:pt>
                <c:pt idx="3">
                  <c:v>934.94</c:v>
                </c:pt>
                <c:pt idx="4">
                  <c:v>1121.93</c:v>
                </c:pt>
              </c:numCache>
            </c:numRef>
          </c:val>
          <c:extLst>
            <c:ext xmlns:c16="http://schemas.microsoft.com/office/drawing/2014/chart" uri="{C3380CC4-5D6E-409C-BE32-E72D297353CC}">
              <c16:uniqueId val="{00000007-FA8C-4B84-9927-486461D01699}"/>
            </c:ext>
          </c:extLst>
        </c:ser>
        <c:ser>
          <c:idx val="8"/>
          <c:order val="8"/>
          <c:tx>
            <c:strRef>
              <c:f>'15. AIR-E'!$N$15</c:f>
              <c:strCache>
                <c:ptCount val="1"/>
                <c:pt idx="0">
                  <c:v>Sep-23</c:v>
                </c:pt>
              </c:strCache>
            </c:strRef>
          </c:tx>
          <c:spPr>
            <a:solidFill>
              <a:schemeClr val="accent6">
                <a:shade val="73000"/>
              </a:schemeClr>
            </a:solidFill>
            <a:ln>
              <a:noFill/>
            </a:ln>
            <a:effectLst/>
          </c:spPr>
          <c:invertIfNegative val="0"/>
          <c:cat>
            <c:strRef>
              <c:f>'15. AIR-E'!$Q$6:$U$6</c:f>
              <c:strCache>
                <c:ptCount val="5"/>
                <c:pt idx="0">
                  <c:v>ESTRATO 1</c:v>
                </c:pt>
                <c:pt idx="1">
                  <c:v>ESTRATO 2</c:v>
                </c:pt>
                <c:pt idx="2">
                  <c:v>ESTRATO 3</c:v>
                </c:pt>
                <c:pt idx="3">
                  <c:v>ESTRATO 4</c:v>
                </c:pt>
                <c:pt idx="4">
                  <c:v>ESTRATO 5 y 6, Ind y Com</c:v>
                </c:pt>
              </c:strCache>
            </c:strRef>
          </c:cat>
          <c:val>
            <c:numRef>
              <c:f>'15. AIR-E'!$Q$15:$U$15</c:f>
              <c:numCache>
                <c:formatCode>0.00</c:formatCode>
                <c:ptCount val="5"/>
                <c:pt idx="0">
                  <c:v>377.71170000000001</c:v>
                </c:pt>
                <c:pt idx="1">
                  <c:v>472.1397</c:v>
                </c:pt>
                <c:pt idx="2">
                  <c:v>802.64</c:v>
                </c:pt>
                <c:pt idx="3">
                  <c:v>944.27931999999998</c:v>
                </c:pt>
                <c:pt idx="4">
                  <c:v>1133.1400000000001</c:v>
                </c:pt>
              </c:numCache>
            </c:numRef>
          </c:val>
          <c:extLst>
            <c:ext xmlns:c16="http://schemas.microsoft.com/office/drawing/2014/chart" uri="{C3380CC4-5D6E-409C-BE32-E72D297353CC}">
              <c16:uniqueId val="{00000008-FA8C-4B84-9927-486461D01699}"/>
            </c:ext>
          </c:extLst>
        </c:ser>
        <c:ser>
          <c:idx val="9"/>
          <c:order val="9"/>
          <c:tx>
            <c:strRef>
              <c:f>'15. AIR-E'!$N$16</c:f>
              <c:strCache>
                <c:ptCount val="1"/>
                <c:pt idx="0">
                  <c:v>Oct-23</c:v>
                </c:pt>
              </c:strCache>
            </c:strRef>
          </c:tx>
          <c:spPr>
            <a:solidFill>
              <a:schemeClr val="accent6">
                <a:shade val="62000"/>
              </a:schemeClr>
            </a:solidFill>
            <a:ln>
              <a:noFill/>
            </a:ln>
            <a:effectLst/>
          </c:spPr>
          <c:invertIfNegative val="0"/>
          <c:cat>
            <c:strRef>
              <c:f>'15. AIR-E'!$Q$6:$U$6</c:f>
              <c:strCache>
                <c:ptCount val="5"/>
                <c:pt idx="0">
                  <c:v>ESTRATO 1</c:v>
                </c:pt>
                <c:pt idx="1">
                  <c:v>ESTRATO 2</c:v>
                </c:pt>
                <c:pt idx="2">
                  <c:v>ESTRATO 3</c:v>
                </c:pt>
                <c:pt idx="3">
                  <c:v>ESTRATO 4</c:v>
                </c:pt>
                <c:pt idx="4">
                  <c:v>ESTRATO 5 y 6, Ind y Com</c:v>
                </c:pt>
              </c:strCache>
            </c:strRef>
          </c:cat>
          <c:val>
            <c:numRef>
              <c:f>'15. AIR-E'!$Q$16:$U$16</c:f>
              <c:numCache>
                <c:formatCode>0.00</c:formatCode>
                <c:ptCount val="5"/>
                <c:pt idx="0">
                  <c:v>449.48</c:v>
                </c:pt>
                <c:pt idx="1">
                  <c:v>561.85</c:v>
                </c:pt>
                <c:pt idx="2">
                  <c:v>955.14</c:v>
                </c:pt>
                <c:pt idx="3">
                  <c:v>1123.69</c:v>
                </c:pt>
                <c:pt idx="4">
                  <c:v>1348.43</c:v>
                </c:pt>
              </c:numCache>
            </c:numRef>
          </c:val>
          <c:extLst>
            <c:ext xmlns:c16="http://schemas.microsoft.com/office/drawing/2014/chart" uri="{C3380CC4-5D6E-409C-BE32-E72D297353CC}">
              <c16:uniqueId val="{00000009-FA8C-4B84-9927-486461D01699}"/>
            </c:ext>
          </c:extLst>
        </c:ser>
        <c:ser>
          <c:idx val="10"/>
          <c:order val="10"/>
          <c:tx>
            <c:strRef>
              <c:f>'15. AIR-E'!$N$17</c:f>
              <c:strCache>
                <c:ptCount val="1"/>
                <c:pt idx="0">
                  <c:v>Nov-23</c:v>
                </c:pt>
              </c:strCache>
            </c:strRef>
          </c:tx>
          <c:spPr>
            <a:solidFill>
              <a:schemeClr val="accent6">
                <a:shade val="51000"/>
              </a:schemeClr>
            </a:solidFill>
            <a:ln>
              <a:noFill/>
            </a:ln>
            <a:effectLst/>
          </c:spPr>
          <c:invertIfNegative val="0"/>
          <c:cat>
            <c:strRef>
              <c:f>'15. AIR-E'!$Q$6:$U$6</c:f>
              <c:strCache>
                <c:ptCount val="5"/>
                <c:pt idx="0">
                  <c:v>ESTRATO 1</c:v>
                </c:pt>
                <c:pt idx="1">
                  <c:v>ESTRATO 2</c:v>
                </c:pt>
                <c:pt idx="2">
                  <c:v>ESTRATO 3</c:v>
                </c:pt>
                <c:pt idx="3">
                  <c:v>ESTRATO 4</c:v>
                </c:pt>
                <c:pt idx="4">
                  <c:v>ESTRATO 5 y 6, Ind y Com</c:v>
                </c:pt>
              </c:strCache>
            </c:strRef>
          </c:cat>
          <c:val>
            <c:numRef>
              <c:f>'15. AIR-E'!$Q$17:$U$17</c:f>
              <c:numCache>
                <c:formatCode>0.00</c:formatCode>
                <c:ptCount val="5"/>
                <c:pt idx="0">
                  <c:v>452.17</c:v>
                </c:pt>
                <c:pt idx="1">
                  <c:v>565.22</c:v>
                </c:pt>
                <c:pt idx="2">
                  <c:v>960.87</c:v>
                </c:pt>
                <c:pt idx="3">
                  <c:v>1130.43</c:v>
                </c:pt>
                <c:pt idx="4">
                  <c:v>1356.52</c:v>
                </c:pt>
              </c:numCache>
            </c:numRef>
          </c:val>
          <c:extLst>
            <c:ext xmlns:c16="http://schemas.microsoft.com/office/drawing/2014/chart" uri="{C3380CC4-5D6E-409C-BE32-E72D297353CC}">
              <c16:uniqueId val="{0000000A-FA8C-4B84-9927-486461D01699}"/>
            </c:ext>
          </c:extLst>
        </c:ser>
        <c:ser>
          <c:idx val="11"/>
          <c:order val="11"/>
          <c:tx>
            <c:strRef>
              <c:f>'15. AIR-E'!$N$18</c:f>
              <c:strCache>
                <c:ptCount val="1"/>
                <c:pt idx="0">
                  <c:v>Dic-23</c:v>
                </c:pt>
              </c:strCache>
            </c:strRef>
          </c:tx>
          <c:spPr>
            <a:solidFill>
              <a:schemeClr val="accent6">
                <a:shade val="40000"/>
              </a:schemeClr>
            </a:solidFill>
            <a:ln>
              <a:noFill/>
            </a:ln>
            <a:effectLst/>
          </c:spPr>
          <c:invertIfNegative val="0"/>
          <c:cat>
            <c:strRef>
              <c:f>'15. AIR-E'!$Q$6:$U$6</c:f>
              <c:strCache>
                <c:ptCount val="5"/>
                <c:pt idx="0">
                  <c:v>ESTRATO 1</c:v>
                </c:pt>
                <c:pt idx="1">
                  <c:v>ESTRATO 2</c:v>
                </c:pt>
                <c:pt idx="2">
                  <c:v>ESTRATO 3</c:v>
                </c:pt>
                <c:pt idx="3">
                  <c:v>ESTRATO 4</c:v>
                </c:pt>
                <c:pt idx="4">
                  <c:v>ESTRATO 5 y 6, Ind y Com</c:v>
                </c:pt>
              </c:strCache>
            </c:strRef>
          </c:cat>
          <c:val>
            <c:numRef>
              <c:f>'15. AIR-E'!$Q$18:$U$18</c:f>
              <c:numCache>
                <c:formatCode>0.00</c:formatCode>
                <c:ptCount val="5"/>
                <c:pt idx="0">
                  <c:v>454.89</c:v>
                </c:pt>
                <c:pt idx="1">
                  <c:v>568.61</c:v>
                </c:pt>
                <c:pt idx="2">
                  <c:v>966.63</c:v>
                </c:pt>
                <c:pt idx="3">
                  <c:v>1137.22</c:v>
                </c:pt>
                <c:pt idx="4">
                  <c:v>1364.66</c:v>
                </c:pt>
              </c:numCache>
            </c:numRef>
          </c:val>
          <c:extLst>
            <c:ext xmlns:c16="http://schemas.microsoft.com/office/drawing/2014/chart" uri="{C3380CC4-5D6E-409C-BE32-E72D297353CC}">
              <c16:uniqueId val="{0000000B-FA8C-4B84-9927-486461D01699}"/>
            </c:ext>
          </c:extLst>
        </c:ser>
        <c:dLbls>
          <c:showLegendKey val="0"/>
          <c:showVal val="0"/>
          <c:showCatName val="0"/>
          <c:showSerName val="0"/>
          <c:showPercent val="0"/>
          <c:showBubbleSize val="0"/>
        </c:dLbls>
        <c:gapWidth val="150"/>
        <c:axId val="-1145509120"/>
        <c:axId val="-1145508576"/>
      </c:barChart>
      <c:catAx>
        <c:axId val="-1145509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5508576"/>
        <c:crosses val="autoZero"/>
        <c:auto val="1"/>
        <c:lblAlgn val="ctr"/>
        <c:lblOffset val="100"/>
        <c:noMultiLvlLbl val="0"/>
      </c:catAx>
      <c:valAx>
        <c:axId val="-1145508576"/>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5509120"/>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'15. AIR-E'!$J$6</c:f>
              <c:strCache>
                <c:ptCount val="1"/>
                <c:pt idx="0">
                  <c:v>CUV_119</c:v>
                </c:pt>
              </c:strCache>
            </c:strRef>
          </c:tx>
          <c:spPr>
            <a:ln w="28575" cap="rnd">
              <a:solidFill>
                <a:schemeClr val="accent1"/>
              </a:solidFill>
              <a:round/>
            </a:ln>
            <a:effectLst/>
          </c:spPr>
          <c:marker>
            <c:symbol val="none"/>
          </c:marker>
          <c:cat>
            <c:strRef>
              <c:f>'15. AIR-E'!$A$7:$A$18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'15. AIR-E'!$J$7:$J$18</c:f>
              <c:numCache>
                <c:formatCode>0.00</c:formatCode>
                <c:ptCount val="12"/>
                <c:pt idx="0">
                  <c:v>881.61</c:v>
                </c:pt>
                <c:pt idx="1">
                  <c:v>863</c:v>
                </c:pt>
                <c:pt idx="2">
                  <c:v>910.74</c:v>
                </c:pt>
                <c:pt idx="3">
                  <c:v>873.19</c:v>
                </c:pt>
                <c:pt idx="4">
                  <c:v>846.69</c:v>
                </c:pt>
                <c:pt idx="5">
                  <c:v>915.63332000000003</c:v>
                </c:pt>
                <c:pt idx="6">
                  <c:v>887.55</c:v>
                </c:pt>
                <c:pt idx="7">
                  <c:v>887.37</c:v>
                </c:pt>
                <c:pt idx="8">
                  <c:v>904.71947999999998</c:v>
                </c:pt>
                <c:pt idx="9">
                  <c:v>944.42</c:v>
                </c:pt>
                <c:pt idx="10">
                  <c:v>941.46</c:v>
                </c:pt>
                <c:pt idx="11">
                  <c:v>975.36</c:v>
                </c:pt>
              </c:numCache>
            </c:numRef>
          </c:val>
          <c:smooth val="0"/>
          <c:extLst>
            <c:ext xmlns:c16="http://schemas.microsoft.com/office/drawing/2014/chart" uri="{C3380CC4-5D6E-409C-BE32-E72D297353CC}">
              <c16:uniqueId val="{00000000-E322-40B7-AEC7-681C0578D858}"/>
            </c:ext>
          </c:extLst>
        </c:ser>
        <c:ser>
          <c:idx val="1"/>
          <c:order val="1"/>
          <c:tx>
            <c:strRef>
              <c:f>'15. AIR-E'!$K$6</c:f>
              <c:strCache>
                <c:ptCount val="1"/>
                <c:pt idx="0">
                  <c:v>CUV_Op</c:v>
                </c:pt>
              </c:strCache>
            </c:strRef>
          </c:tx>
          <c:spPr>
            <a:ln w="28575" cap="rnd">
              <a:solidFill>
                <a:schemeClr val="accent2"/>
              </a:solidFill>
              <a:prstDash val="lgDash"/>
              <a:round/>
            </a:ln>
            <a:effectLst/>
          </c:spPr>
          <c:marker>
            <c:symbol val="none"/>
          </c:marker>
          <c:cat>
            <c:strRef>
              <c:f>'15. AIR-E'!$A$7:$A$18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'15. AIR-E'!$K$7:$K$18</c:f>
              <c:numCache>
                <c:formatCode>0.00</c:formatCode>
                <c:ptCount val="12"/>
                <c:pt idx="0">
                  <c:v>858.37</c:v>
                </c:pt>
                <c:pt idx="1">
                  <c:v>876.2</c:v>
                </c:pt>
                <c:pt idx="2">
                  <c:v>893.38</c:v>
                </c:pt>
                <c:pt idx="3">
                  <c:v>905.44</c:v>
                </c:pt>
                <c:pt idx="4">
                  <c:v>915.24</c:v>
                </c:pt>
                <c:pt idx="5">
                  <c:v>921.97932000000003</c:v>
                </c:pt>
                <c:pt idx="6">
                  <c:v>927.51022999999998</c:v>
                </c:pt>
                <c:pt idx="7">
                  <c:v>934.94</c:v>
                </c:pt>
                <c:pt idx="8">
                  <c:v>944.27931999999998</c:v>
                </c:pt>
                <c:pt idx="9">
                  <c:v>1123.69</c:v>
                </c:pt>
                <c:pt idx="10">
                  <c:v>1130.43</c:v>
                </c:pt>
                <c:pt idx="11">
                  <c:v>1137.22</c:v>
                </c:pt>
              </c:numCache>
            </c:numRef>
          </c:val>
          <c:smooth val="0"/>
          <c:extLst>
            <c:ext xmlns:c16="http://schemas.microsoft.com/office/drawing/2014/chart" uri="{C3380CC4-5D6E-409C-BE32-E72D297353CC}">
              <c16:uniqueId val="{00000001-E322-40B7-AEC7-681C0578D858}"/>
            </c:ext>
          </c:extLst>
        </c:ser>
        <c:dLbls>
          <c:showLegendKey val="0"/>
          <c:showVal val="0"/>
          <c:showCatName val="0"/>
          <c:showSerName val="0"/>
          <c:showPercent val="0"/>
          <c:showBubbleSize val="0"/>
        </c:dLbls>
        <c:smooth val="0"/>
        <c:axId val="-1145510208"/>
        <c:axId val="-1145498784"/>
      </c:lineChart>
      <c:catAx>
        <c:axId val="-1145510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45498784"/>
        <c:crosses val="autoZero"/>
        <c:auto val="1"/>
        <c:lblAlgn val="ctr"/>
        <c:lblOffset val="100"/>
        <c:noMultiLvlLbl val="0"/>
      </c:catAx>
      <c:valAx>
        <c:axId val="-1145498784"/>
        <c:scaling>
          <c:orientation val="minMax"/>
          <c:min val="46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s-CO" sz="1800" b="1"/>
                  <a:t>$/kWh</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s-CO"/>
          </a:p>
        </c:txPr>
        <c:crossAx val="-114551020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1"/>
          <c:order val="1"/>
          <c:tx>
            <c:strRef>
              <c:f>'16. AFINIA'!$D$6</c:f>
              <c:strCache>
                <c:ptCount val="1"/>
                <c:pt idx="0">
                  <c:v>GM</c:v>
                </c:pt>
              </c:strCache>
            </c:strRef>
          </c:tx>
          <c:spPr>
            <a:solidFill>
              <a:srgbClr val="ED7D31"/>
            </a:solidFill>
            <a:ln w="25400">
              <a:noFill/>
            </a:ln>
          </c:spPr>
          <c:val>
            <c:numRef>
              <c:f>'16. AFINIA'!$D$7:$D$18</c:f>
              <c:numCache>
                <c:formatCode>0.00</c:formatCode>
                <c:ptCount val="12"/>
                <c:pt idx="0">
                  <c:v>301.95</c:v>
                </c:pt>
                <c:pt idx="1">
                  <c:v>295.25</c:v>
                </c:pt>
                <c:pt idx="2">
                  <c:v>330.07632999999998</c:v>
                </c:pt>
                <c:pt idx="3">
                  <c:v>282.83</c:v>
                </c:pt>
                <c:pt idx="4">
                  <c:v>270.66000000000003</c:v>
                </c:pt>
                <c:pt idx="5">
                  <c:v>335.90158000000002</c:v>
                </c:pt>
                <c:pt idx="6">
                  <c:v>323.36</c:v>
                </c:pt>
                <c:pt idx="7">
                  <c:v>344.03</c:v>
                </c:pt>
                <c:pt idx="8">
                  <c:v>356.83573999999999</c:v>
                </c:pt>
                <c:pt idx="9">
                  <c:v>370.96</c:v>
                </c:pt>
                <c:pt idx="10">
                  <c:v>374.27</c:v>
                </c:pt>
                <c:pt idx="11">
                  <c:v>371.54</c:v>
                </c:pt>
              </c:numCache>
            </c:numRef>
          </c:val>
          <c:extLst>
            <c:ext xmlns:c16="http://schemas.microsoft.com/office/drawing/2014/chart" uri="{C3380CC4-5D6E-409C-BE32-E72D297353CC}">
              <c16:uniqueId val="{00000000-C643-4E34-A395-A9A39C93577F}"/>
            </c:ext>
          </c:extLst>
        </c:ser>
        <c:ser>
          <c:idx val="2"/>
          <c:order val="2"/>
          <c:tx>
            <c:strRef>
              <c:f>'16. AFINIA'!$G$6</c:f>
              <c:strCache>
                <c:ptCount val="1"/>
                <c:pt idx="0">
                  <c:v>D</c:v>
                </c:pt>
              </c:strCache>
            </c:strRef>
          </c:tx>
          <c:spPr>
            <a:solidFill>
              <a:srgbClr val="A5A5A5"/>
            </a:solidFill>
            <a:ln w="25400">
              <a:noFill/>
            </a:ln>
          </c:spPr>
          <c:val>
            <c:numRef>
              <c:f>'16. AFINIA'!$G$7:$G$18</c:f>
              <c:numCache>
                <c:formatCode>0.00</c:formatCode>
                <c:ptCount val="12"/>
                <c:pt idx="0">
                  <c:v>229.67</c:v>
                </c:pt>
                <c:pt idx="1">
                  <c:v>234.6</c:v>
                </c:pt>
                <c:pt idx="2">
                  <c:v>244.24743000000001</c:v>
                </c:pt>
                <c:pt idx="3">
                  <c:v>226.24</c:v>
                </c:pt>
                <c:pt idx="4">
                  <c:v>225.2</c:v>
                </c:pt>
                <c:pt idx="5">
                  <c:v>218.32468</c:v>
                </c:pt>
                <c:pt idx="6">
                  <c:v>213.95</c:v>
                </c:pt>
                <c:pt idx="7">
                  <c:v>207.48</c:v>
                </c:pt>
                <c:pt idx="8">
                  <c:v>206.66363000000001</c:v>
                </c:pt>
                <c:pt idx="9">
                  <c:v>208.19</c:v>
                </c:pt>
                <c:pt idx="10">
                  <c:v>207.68</c:v>
                </c:pt>
                <c:pt idx="11">
                  <c:v>217.19</c:v>
                </c:pt>
              </c:numCache>
            </c:numRef>
          </c:val>
          <c:extLst>
            <c:ext xmlns:c16="http://schemas.microsoft.com/office/drawing/2014/chart" uri="{C3380CC4-5D6E-409C-BE32-E72D297353CC}">
              <c16:uniqueId val="{00000001-C643-4E34-A395-A9A39C93577F}"/>
            </c:ext>
          </c:extLst>
        </c:ser>
        <c:ser>
          <c:idx val="3"/>
          <c:order val="3"/>
          <c:tx>
            <c:strRef>
              <c:f>'16. AFINIA'!$H$6</c:f>
              <c:strCache>
                <c:ptCount val="1"/>
                <c:pt idx="0">
                  <c:v>CV</c:v>
                </c:pt>
              </c:strCache>
            </c:strRef>
          </c:tx>
          <c:spPr>
            <a:solidFill>
              <a:srgbClr val="FFC000"/>
            </a:solidFill>
            <a:ln w="25400">
              <a:noFill/>
            </a:ln>
          </c:spPr>
          <c:val>
            <c:numRef>
              <c:f>'16. AFINIA'!$H$7:$H$18</c:f>
              <c:numCache>
                <c:formatCode>0.00</c:formatCode>
                <c:ptCount val="12"/>
                <c:pt idx="0">
                  <c:v>127.63</c:v>
                </c:pt>
                <c:pt idx="1">
                  <c:v>129.88</c:v>
                </c:pt>
                <c:pt idx="2">
                  <c:v>128.72683000000001</c:v>
                </c:pt>
                <c:pt idx="3">
                  <c:v>137.29</c:v>
                </c:pt>
                <c:pt idx="4">
                  <c:v>126.65</c:v>
                </c:pt>
                <c:pt idx="5">
                  <c:v>127.17952</c:v>
                </c:pt>
                <c:pt idx="6">
                  <c:v>128.57552999999999</c:v>
                </c:pt>
                <c:pt idx="7">
                  <c:v>129.86000000000001</c:v>
                </c:pt>
                <c:pt idx="8">
                  <c:v>129.91176999999999</c:v>
                </c:pt>
                <c:pt idx="9">
                  <c:v>131.69999999999999</c:v>
                </c:pt>
                <c:pt idx="10">
                  <c:v>131.69999999999999</c:v>
                </c:pt>
                <c:pt idx="11">
                  <c:v>221.56</c:v>
                </c:pt>
              </c:numCache>
            </c:numRef>
          </c:val>
          <c:extLst>
            <c:ext xmlns:c16="http://schemas.microsoft.com/office/drawing/2014/chart" uri="{C3380CC4-5D6E-409C-BE32-E72D297353CC}">
              <c16:uniqueId val="{00000002-C643-4E34-A395-A9A39C93577F}"/>
            </c:ext>
          </c:extLst>
        </c:ser>
        <c:ser>
          <c:idx val="4"/>
          <c:order val="4"/>
          <c:tx>
            <c:strRef>
              <c:f>'16. AFINIA'!$F$6</c:f>
              <c:strCache>
                <c:ptCount val="1"/>
                <c:pt idx="0">
                  <c:v>PR</c:v>
                </c:pt>
              </c:strCache>
            </c:strRef>
          </c:tx>
          <c:spPr>
            <a:solidFill>
              <a:srgbClr val="5B9BD5"/>
            </a:solidFill>
            <a:ln w="25400">
              <a:noFill/>
            </a:ln>
          </c:spPr>
          <c:val>
            <c:numRef>
              <c:f>'16. AFINIA'!$F$7:$F$18</c:f>
              <c:numCache>
                <c:formatCode>0.00</c:formatCode>
                <c:ptCount val="12"/>
                <c:pt idx="0">
                  <c:v>162.47999999999999</c:v>
                </c:pt>
                <c:pt idx="1">
                  <c:v>158.6</c:v>
                </c:pt>
                <c:pt idx="2">
                  <c:v>175.30445</c:v>
                </c:pt>
                <c:pt idx="3">
                  <c:v>141.82</c:v>
                </c:pt>
                <c:pt idx="4">
                  <c:v>134.96</c:v>
                </c:pt>
                <c:pt idx="5">
                  <c:v>160.32879</c:v>
                </c:pt>
                <c:pt idx="6">
                  <c:v>153.34</c:v>
                </c:pt>
                <c:pt idx="7">
                  <c:v>163.96</c:v>
                </c:pt>
                <c:pt idx="8">
                  <c:v>168.07411999999999</c:v>
                </c:pt>
                <c:pt idx="9">
                  <c:v>173.54</c:v>
                </c:pt>
                <c:pt idx="10">
                  <c:v>173.73</c:v>
                </c:pt>
                <c:pt idx="11">
                  <c:v>176.57</c:v>
                </c:pt>
              </c:numCache>
            </c:numRef>
          </c:val>
          <c:extLst>
            <c:ext xmlns:c16="http://schemas.microsoft.com/office/drawing/2014/chart" uri="{C3380CC4-5D6E-409C-BE32-E72D297353CC}">
              <c16:uniqueId val="{00000003-C643-4E34-A395-A9A39C93577F}"/>
            </c:ext>
          </c:extLst>
        </c:ser>
        <c:ser>
          <c:idx val="5"/>
          <c:order val="5"/>
          <c:tx>
            <c:strRef>
              <c:f>'16. AFINIA'!$E$6</c:f>
              <c:strCache>
                <c:ptCount val="1"/>
                <c:pt idx="0">
                  <c:v>TM</c:v>
                </c:pt>
              </c:strCache>
            </c:strRef>
          </c:tx>
          <c:spPr>
            <a:solidFill>
              <a:srgbClr val="70AD47"/>
            </a:solidFill>
            <a:ln w="25400">
              <a:noFill/>
            </a:ln>
          </c:spPr>
          <c:val>
            <c:numRef>
              <c:f>'16. AFINIA'!$E$7:$E$18</c:f>
              <c:numCache>
                <c:formatCode>0.00</c:formatCode>
                <c:ptCount val="12"/>
                <c:pt idx="0">
                  <c:v>51.97</c:v>
                </c:pt>
                <c:pt idx="1">
                  <c:v>48.71</c:v>
                </c:pt>
                <c:pt idx="2">
                  <c:v>52.366930000000004</c:v>
                </c:pt>
                <c:pt idx="3">
                  <c:v>53.52</c:v>
                </c:pt>
                <c:pt idx="4">
                  <c:v>48.53</c:v>
                </c:pt>
                <c:pt idx="5">
                  <c:v>50.702910000000003</c:v>
                </c:pt>
                <c:pt idx="6">
                  <c:v>40.869999999999997</c:v>
                </c:pt>
                <c:pt idx="7">
                  <c:v>46.96</c:v>
                </c:pt>
                <c:pt idx="8">
                  <c:v>47.019509999999997</c:v>
                </c:pt>
                <c:pt idx="9">
                  <c:v>48.6</c:v>
                </c:pt>
                <c:pt idx="10">
                  <c:v>46.25</c:v>
                </c:pt>
                <c:pt idx="11">
                  <c:v>51.24</c:v>
                </c:pt>
              </c:numCache>
            </c:numRef>
          </c:val>
          <c:extLst>
            <c:ext xmlns:c16="http://schemas.microsoft.com/office/drawing/2014/chart" uri="{C3380CC4-5D6E-409C-BE32-E72D297353CC}">
              <c16:uniqueId val="{00000004-C643-4E34-A395-A9A39C93577F}"/>
            </c:ext>
          </c:extLst>
        </c:ser>
        <c:ser>
          <c:idx val="6"/>
          <c:order val="6"/>
          <c:tx>
            <c:strRef>
              <c:f>'16. AFINIA'!$I$6</c:f>
              <c:strCache>
                <c:ptCount val="1"/>
                <c:pt idx="0">
                  <c:v>RM</c:v>
                </c:pt>
              </c:strCache>
            </c:strRef>
          </c:tx>
          <c:spPr>
            <a:solidFill>
              <a:schemeClr val="accent1">
                <a:lumMod val="40000"/>
                <a:lumOff val="60000"/>
              </a:schemeClr>
            </a:solidFill>
            <a:ln>
              <a:noFill/>
            </a:ln>
            <a:effectLst/>
          </c:spPr>
          <c:val>
            <c:numRef>
              <c:f>'16. AFINIA'!$I$7:$I$18</c:f>
              <c:numCache>
                <c:formatCode>0.00</c:formatCode>
                <c:ptCount val="12"/>
                <c:pt idx="0">
                  <c:v>25.57</c:v>
                </c:pt>
                <c:pt idx="1">
                  <c:v>23.52</c:v>
                </c:pt>
                <c:pt idx="2">
                  <c:v>20.958680000000001</c:v>
                </c:pt>
                <c:pt idx="3">
                  <c:v>43.04</c:v>
                </c:pt>
                <c:pt idx="4">
                  <c:v>47.31</c:v>
                </c:pt>
                <c:pt idx="5">
                  <c:v>18.994219999999999</c:v>
                </c:pt>
                <c:pt idx="6">
                  <c:v>29.95</c:v>
                </c:pt>
                <c:pt idx="7">
                  <c:v>15.74</c:v>
                </c:pt>
                <c:pt idx="8">
                  <c:v>22.771550000000001</c:v>
                </c:pt>
                <c:pt idx="9">
                  <c:v>0.56999999999999995</c:v>
                </c:pt>
                <c:pt idx="10">
                  <c:v>-0.06</c:v>
                </c:pt>
                <c:pt idx="11">
                  <c:v>27.56</c:v>
                </c:pt>
              </c:numCache>
            </c:numRef>
          </c:val>
          <c:extLst>
            <c:ext xmlns:c16="http://schemas.microsoft.com/office/drawing/2014/chart" uri="{C3380CC4-5D6E-409C-BE32-E72D297353CC}">
              <c16:uniqueId val="{00000005-C643-4E34-A395-A9A39C93577F}"/>
            </c:ext>
          </c:extLst>
        </c:ser>
        <c:dLbls>
          <c:showLegendKey val="0"/>
          <c:showVal val="0"/>
          <c:showCatName val="0"/>
          <c:showSerName val="0"/>
          <c:showPercent val="0"/>
          <c:showBubbleSize val="0"/>
        </c:dLbls>
        <c:axId val="-1145496608"/>
        <c:axId val="-1145504224"/>
      </c:areaChart>
      <c:lineChart>
        <c:grouping val="standard"/>
        <c:varyColors val="0"/>
        <c:ser>
          <c:idx val="0"/>
          <c:order val="0"/>
          <c:tx>
            <c:strRef>
              <c:f>'16. AFINIA'!$J$6</c:f>
              <c:strCache>
                <c:ptCount val="1"/>
                <c:pt idx="0">
                  <c:v>CUV_119</c:v>
                </c:pt>
              </c:strCache>
            </c:strRef>
          </c:tx>
          <c:spPr>
            <a:ln w="38100" cap="rnd">
              <a:solidFill>
                <a:sysClr val="windowText" lastClr="000000"/>
              </a:solidFill>
              <a:round/>
            </a:ln>
            <a:effectLst/>
          </c:spPr>
          <c:marker>
            <c:symbol val="none"/>
          </c:marker>
          <c:cat>
            <c:strRef>
              <c:f>'16. AFINIA'!$A$7:$A$18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'16. AFINIA'!$J$7:$J$18</c:f>
              <c:numCache>
                <c:formatCode>0.00</c:formatCode>
                <c:ptCount val="12"/>
                <c:pt idx="0">
                  <c:v>899.29</c:v>
                </c:pt>
                <c:pt idx="1">
                  <c:v>890.56</c:v>
                </c:pt>
                <c:pt idx="2">
                  <c:v>951.68065000000001</c:v>
                </c:pt>
                <c:pt idx="3">
                  <c:v>884.75</c:v>
                </c:pt>
                <c:pt idx="4">
                  <c:v>853.31</c:v>
                </c:pt>
                <c:pt idx="5">
                  <c:v>911.43169999999998</c:v>
                </c:pt>
                <c:pt idx="6">
                  <c:v>890.04</c:v>
                </c:pt>
                <c:pt idx="7">
                  <c:v>908.04</c:v>
                </c:pt>
                <c:pt idx="8">
                  <c:v>931.27632000000006</c:v>
                </c:pt>
                <c:pt idx="9">
                  <c:v>933.56</c:v>
                </c:pt>
                <c:pt idx="10">
                  <c:v>933.58</c:v>
                </c:pt>
                <c:pt idx="11">
                  <c:v>1065.6600000000001</c:v>
                </c:pt>
              </c:numCache>
            </c:numRef>
          </c:val>
          <c:smooth val="0"/>
          <c:extLst>
            <c:ext xmlns:c16="http://schemas.microsoft.com/office/drawing/2014/chart" uri="{C3380CC4-5D6E-409C-BE32-E72D297353CC}">
              <c16:uniqueId val="{00000006-C643-4E34-A395-A9A39C93577F}"/>
            </c:ext>
          </c:extLst>
        </c:ser>
        <c:dLbls>
          <c:showLegendKey val="0"/>
          <c:showVal val="0"/>
          <c:showCatName val="0"/>
          <c:showSerName val="0"/>
          <c:showPercent val="0"/>
          <c:showBubbleSize val="0"/>
        </c:dLbls>
        <c:marker val="1"/>
        <c:smooth val="0"/>
        <c:axId val="-1145496608"/>
        <c:axId val="-1145504224"/>
      </c:lineChart>
      <c:catAx>
        <c:axId val="-11454966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400" b="1" i="0" u="none" strike="noStrike" baseline="0">
                <a:solidFill>
                  <a:srgbClr val="333333"/>
                </a:solidFill>
                <a:latin typeface="Calibri"/>
                <a:ea typeface="Calibri"/>
                <a:cs typeface="Calibri"/>
              </a:defRPr>
            </a:pPr>
            <a:endParaRPr lang="es-CO"/>
          </a:p>
        </c:txPr>
        <c:crossAx val="-1145504224"/>
        <c:crosses val="autoZero"/>
        <c:auto val="1"/>
        <c:lblAlgn val="ctr"/>
        <c:lblOffset val="100"/>
        <c:noMultiLvlLbl val="0"/>
      </c:catAx>
      <c:valAx>
        <c:axId val="-1145504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145496608"/>
        <c:crosses val="autoZero"/>
        <c:crossBetween val="between"/>
      </c:valAx>
      <c:spPr>
        <a:noFill/>
        <a:ln w="25400">
          <a:noFill/>
        </a:ln>
      </c:spPr>
    </c:plotArea>
    <c:legend>
      <c:legendPos val="b"/>
      <c:overlay val="0"/>
      <c:spPr>
        <a:noFill/>
        <a:ln w="25400">
          <a:noFill/>
        </a:ln>
      </c:spPr>
      <c:txPr>
        <a:bodyPr/>
        <a:lstStyle/>
        <a:p>
          <a:pPr>
            <a:defRPr sz="1655"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oddFooter>&amp;Z&amp;K00B050
&amp;C&amp;K000000PUBLICACIÓN DE ELECTRIFICADORA DEL CARIBE S.A. E.S.P.</c:oddFooter>
    </c:headerFooter>
    <c:pageMargins b="0.75" l="0.7" r="0.7" t="0.75" header="0.3" footer="0.3"/>
    <c:pageSetup orientation="portrait"/>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1"/>
          <c:order val="0"/>
          <c:tx>
            <c:strRef>
              <c:f>'16. AFINIA'!$N$7</c:f>
              <c:strCache>
                <c:ptCount val="1"/>
                <c:pt idx="0">
                  <c:v>Ene-23</c:v>
                </c:pt>
              </c:strCache>
            </c:strRef>
          </c:tx>
          <c:spPr>
            <a:solidFill>
              <a:schemeClr val="accent6">
                <a:tint val="52000"/>
              </a:schemeClr>
            </a:solidFill>
            <a:ln>
              <a:noFill/>
            </a:ln>
            <a:effectLst/>
          </c:spPr>
          <c:invertIfNegative val="0"/>
          <c:cat>
            <c:strRef>
              <c:f>'16. AFINIA'!$Q$6:$U$6</c:f>
              <c:strCache>
                <c:ptCount val="5"/>
                <c:pt idx="0">
                  <c:v>ESTRATO 1</c:v>
                </c:pt>
                <c:pt idx="1">
                  <c:v>ESTRATO 2</c:v>
                </c:pt>
                <c:pt idx="2">
                  <c:v>ESTRATO 3</c:v>
                </c:pt>
                <c:pt idx="3">
                  <c:v>ESTRATO 4</c:v>
                </c:pt>
                <c:pt idx="4">
                  <c:v>ESTRATO 5 y 6, Ind y Com</c:v>
                </c:pt>
              </c:strCache>
            </c:strRef>
          </c:cat>
          <c:val>
            <c:numRef>
              <c:f>'16. AFINIA'!$Q$7:$U$7</c:f>
              <c:numCache>
                <c:formatCode>0.00</c:formatCode>
                <c:ptCount val="5"/>
                <c:pt idx="0">
                  <c:v>327.13</c:v>
                </c:pt>
                <c:pt idx="1">
                  <c:v>408.91</c:v>
                </c:pt>
                <c:pt idx="2">
                  <c:v>686.96</c:v>
                </c:pt>
                <c:pt idx="3">
                  <c:v>808.19</c:v>
                </c:pt>
                <c:pt idx="4">
                  <c:v>969.83</c:v>
                </c:pt>
              </c:numCache>
            </c:numRef>
          </c:val>
          <c:extLst>
            <c:ext xmlns:c16="http://schemas.microsoft.com/office/drawing/2014/chart" uri="{C3380CC4-5D6E-409C-BE32-E72D297353CC}">
              <c16:uniqueId val="{00000001-AF1F-474D-ABB2-41FD4BA0B642}"/>
            </c:ext>
          </c:extLst>
        </c:ser>
        <c:ser>
          <c:idx val="2"/>
          <c:order val="1"/>
          <c:tx>
            <c:strRef>
              <c:f>'16. AFINIA'!$N$8</c:f>
              <c:strCache>
                <c:ptCount val="1"/>
                <c:pt idx="0">
                  <c:v>Feb-23</c:v>
                </c:pt>
              </c:strCache>
            </c:strRef>
          </c:tx>
          <c:spPr>
            <a:solidFill>
              <a:schemeClr val="accent6">
                <a:tint val="63000"/>
              </a:schemeClr>
            </a:solidFill>
            <a:ln>
              <a:noFill/>
            </a:ln>
            <a:effectLst/>
          </c:spPr>
          <c:invertIfNegative val="0"/>
          <c:cat>
            <c:strRef>
              <c:f>'16. AFINIA'!$Q$6:$U$6</c:f>
              <c:strCache>
                <c:ptCount val="5"/>
                <c:pt idx="0">
                  <c:v>ESTRATO 1</c:v>
                </c:pt>
                <c:pt idx="1">
                  <c:v>ESTRATO 2</c:v>
                </c:pt>
                <c:pt idx="2">
                  <c:v>ESTRATO 3</c:v>
                </c:pt>
                <c:pt idx="3">
                  <c:v>ESTRATO 4</c:v>
                </c:pt>
                <c:pt idx="4">
                  <c:v>ESTRATO 5 y 6, Ind y Com</c:v>
                </c:pt>
              </c:strCache>
            </c:strRef>
          </c:cat>
          <c:val>
            <c:numRef>
              <c:f>'16. AFINIA'!$Q$8:$U$8</c:f>
              <c:numCache>
                <c:formatCode>0.00</c:formatCode>
                <c:ptCount val="5"/>
                <c:pt idx="0">
                  <c:v>332.95</c:v>
                </c:pt>
                <c:pt idx="1">
                  <c:v>416.18</c:v>
                </c:pt>
                <c:pt idx="2">
                  <c:v>699.17</c:v>
                </c:pt>
                <c:pt idx="3">
                  <c:v>822.55</c:v>
                </c:pt>
                <c:pt idx="4">
                  <c:v>987.06</c:v>
                </c:pt>
              </c:numCache>
            </c:numRef>
          </c:val>
          <c:extLst>
            <c:ext xmlns:c16="http://schemas.microsoft.com/office/drawing/2014/chart" uri="{C3380CC4-5D6E-409C-BE32-E72D297353CC}">
              <c16:uniqueId val="{00000002-AF1F-474D-ABB2-41FD4BA0B642}"/>
            </c:ext>
          </c:extLst>
        </c:ser>
        <c:ser>
          <c:idx val="3"/>
          <c:order val="2"/>
          <c:tx>
            <c:strRef>
              <c:f>'16. AFINIA'!$N$9</c:f>
              <c:strCache>
                <c:ptCount val="1"/>
                <c:pt idx="0">
                  <c:v>Mar-23</c:v>
                </c:pt>
              </c:strCache>
            </c:strRef>
          </c:tx>
          <c:spPr>
            <a:solidFill>
              <a:schemeClr val="accent6">
                <a:tint val="74000"/>
              </a:schemeClr>
            </a:solidFill>
            <a:ln>
              <a:noFill/>
            </a:ln>
            <a:effectLst/>
          </c:spPr>
          <c:invertIfNegative val="0"/>
          <c:cat>
            <c:strRef>
              <c:f>'16. AFINIA'!$Q$6:$U$6</c:f>
              <c:strCache>
                <c:ptCount val="5"/>
                <c:pt idx="0">
                  <c:v>ESTRATO 1</c:v>
                </c:pt>
                <c:pt idx="1">
                  <c:v>ESTRATO 2</c:v>
                </c:pt>
                <c:pt idx="2">
                  <c:v>ESTRATO 3</c:v>
                </c:pt>
                <c:pt idx="3">
                  <c:v>ESTRATO 4</c:v>
                </c:pt>
                <c:pt idx="4">
                  <c:v>ESTRATO 5 y 6, Ind y Com</c:v>
                </c:pt>
              </c:strCache>
            </c:strRef>
          </c:cat>
          <c:val>
            <c:numRef>
              <c:f>'16. AFINIA'!$Q$9:$U$9</c:f>
              <c:numCache>
                <c:formatCode>0.00</c:formatCode>
                <c:ptCount val="5"/>
                <c:pt idx="0">
                  <c:v>338.47376000000003</c:v>
                </c:pt>
                <c:pt idx="1">
                  <c:v>423.09219999999999</c:v>
                </c:pt>
                <c:pt idx="2">
                  <c:v>710.78012000000001</c:v>
                </c:pt>
                <c:pt idx="3">
                  <c:v>836.21190999999999</c:v>
                </c:pt>
                <c:pt idx="4">
                  <c:v>1003.45429</c:v>
                </c:pt>
              </c:numCache>
            </c:numRef>
          </c:val>
          <c:extLst>
            <c:ext xmlns:c16="http://schemas.microsoft.com/office/drawing/2014/chart" uri="{C3380CC4-5D6E-409C-BE32-E72D297353CC}">
              <c16:uniqueId val="{00000003-AF1F-474D-ABB2-41FD4BA0B642}"/>
            </c:ext>
          </c:extLst>
        </c:ser>
        <c:ser>
          <c:idx val="4"/>
          <c:order val="3"/>
          <c:tx>
            <c:strRef>
              <c:f>'16. AFINIA'!$N$10</c:f>
              <c:strCache>
                <c:ptCount val="1"/>
                <c:pt idx="0">
                  <c:v>Abr-23</c:v>
                </c:pt>
              </c:strCache>
            </c:strRef>
          </c:tx>
          <c:spPr>
            <a:solidFill>
              <a:schemeClr val="accent6">
                <a:tint val="84000"/>
              </a:schemeClr>
            </a:solidFill>
            <a:ln>
              <a:noFill/>
            </a:ln>
            <a:effectLst/>
          </c:spPr>
          <c:invertIfNegative val="0"/>
          <c:cat>
            <c:strRef>
              <c:f>'16. AFINIA'!$Q$6:$U$6</c:f>
              <c:strCache>
                <c:ptCount val="5"/>
                <c:pt idx="0">
                  <c:v>ESTRATO 1</c:v>
                </c:pt>
                <c:pt idx="1">
                  <c:v>ESTRATO 2</c:v>
                </c:pt>
                <c:pt idx="2">
                  <c:v>ESTRATO 3</c:v>
                </c:pt>
                <c:pt idx="3">
                  <c:v>ESTRATO 4</c:v>
                </c:pt>
                <c:pt idx="4">
                  <c:v>ESTRATO 5 y 6, Ind y Com</c:v>
                </c:pt>
              </c:strCache>
            </c:strRef>
          </c:cat>
          <c:val>
            <c:numRef>
              <c:f>'16. AFINIA'!$Q$10:$U$10</c:f>
              <c:numCache>
                <c:formatCode>0.00</c:formatCode>
                <c:ptCount val="5"/>
                <c:pt idx="0">
                  <c:v>342.03</c:v>
                </c:pt>
                <c:pt idx="1">
                  <c:v>427.54</c:v>
                </c:pt>
                <c:pt idx="2">
                  <c:v>718.25</c:v>
                </c:pt>
                <c:pt idx="3">
                  <c:v>845</c:v>
                </c:pt>
                <c:pt idx="4">
                  <c:v>1014</c:v>
                </c:pt>
              </c:numCache>
            </c:numRef>
          </c:val>
          <c:extLst>
            <c:ext xmlns:c16="http://schemas.microsoft.com/office/drawing/2014/chart" uri="{C3380CC4-5D6E-409C-BE32-E72D297353CC}">
              <c16:uniqueId val="{00000004-AF1F-474D-ABB2-41FD4BA0B642}"/>
            </c:ext>
          </c:extLst>
        </c:ser>
        <c:ser>
          <c:idx val="5"/>
          <c:order val="4"/>
          <c:tx>
            <c:strRef>
              <c:f>'16. AFINIA'!$N$11</c:f>
              <c:strCache>
                <c:ptCount val="1"/>
                <c:pt idx="0">
                  <c:v>May-23</c:v>
                </c:pt>
              </c:strCache>
            </c:strRef>
          </c:tx>
          <c:spPr>
            <a:solidFill>
              <a:schemeClr val="accent6">
                <a:tint val="95000"/>
              </a:schemeClr>
            </a:solidFill>
            <a:ln>
              <a:noFill/>
            </a:ln>
            <a:effectLst/>
          </c:spPr>
          <c:invertIfNegative val="0"/>
          <c:cat>
            <c:strRef>
              <c:f>'16. AFINIA'!$Q$6:$U$6</c:f>
              <c:strCache>
                <c:ptCount val="5"/>
                <c:pt idx="0">
                  <c:v>ESTRATO 1</c:v>
                </c:pt>
                <c:pt idx="1">
                  <c:v>ESTRATO 2</c:v>
                </c:pt>
                <c:pt idx="2">
                  <c:v>ESTRATO 3</c:v>
                </c:pt>
                <c:pt idx="3">
                  <c:v>ESTRATO 4</c:v>
                </c:pt>
                <c:pt idx="4">
                  <c:v>ESTRATO 5 y 6, Ind y Com</c:v>
                </c:pt>
              </c:strCache>
            </c:strRef>
          </c:cat>
          <c:val>
            <c:numRef>
              <c:f>'16. AFINIA'!$Q$11:$U$11</c:f>
              <c:numCache>
                <c:formatCode>0.00</c:formatCode>
                <c:ptCount val="5"/>
                <c:pt idx="0">
                  <c:v>344.7</c:v>
                </c:pt>
                <c:pt idx="1">
                  <c:v>430.88</c:v>
                </c:pt>
                <c:pt idx="2">
                  <c:v>723.86</c:v>
                </c:pt>
                <c:pt idx="3">
                  <c:v>851.6</c:v>
                </c:pt>
                <c:pt idx="4">
                  <c:v>1021.92</c:v>
                </c:pt>
              </c:numCache>
            </c:numRef>
          </c:val>
          <c:extLst>
            <c:ext xmlns:c16="http://schemas.microsoft.com/office/drawing/2014/chart" uri="{C3380CC4-5D6E-409C-BE32-E72D297353CC}">
              <c16:uniqueId val="{00000005-AF1F-474D-ABB2-41FD4BA0B642}"/>
            </c:ext>
          </c:extLst>
        </c:ser>
        <c:ser>
          <c:idx val="6"/>
          <c:order val="5"/>
          <c:tx>
            <c:strRef>
              <c:f>'16. AFINIA'!$N$12</c:f>
              <c:strCache>
                <c:ptCount val="1"/>
                <c:pt idx="0">
                  <c:v>Jun-23</c:v>
                </c:pt>
              </c:strCache>
            </c:strRef>
          </c:tx>
          <c:spPr>
            <a:solidFill>
              <a:schemeClr val="accent6">
                <a:shade val="94000"/>
              </a:schemeClr>
            </a:solidFill>
            <a:ln>
              <a:noFill/>
            </a:ln>
            <a:effectLst/>
          </c:spPr>
          <c:invertIfNegative val="0"/>
          <c:cat>
            <c:strRef>
              <c:f>'16. AFINIA'!$Q$6:$U$6</c:f>
              <c:strCache>
                <c:ptCount val="5"/>
                <c:pt idx="0">
                  <c:v>ESTRATO 1</c:v>
                </c:pt>
                <c:pt idx="1">
                  <c:v>ESTRATO 2</c:v>
                </c:pt>
                <c:pt idx="2">
                  <c:v>ESTRATO 3</c:v>
                </c:pt>
                <c:pt idx="3">
                  <c:v>ESTRATO 4</c:v>
                </c:pt>
                <c:pt idx="4">
                  <c:v>ESTRATO 5 y 6, Ind y Com</c:v>
                </c:pt>
              </c:strCache>
            </c:strRef>
          </c:cat>
          <c:val>
            <c:numRef>
              <c:f>'16. AFINIA'!$Q$12:$U$12</c:f>
              <c:numCache>
                <c:formatCode>0.00</c:formatCode>
                <c:ptCount val="5"/>
                <c:pt idx="0">
                  <c:v>346.20882</c:v>
                </c:pt>
                <c:pt idx="1">
                  <c:v>432.76101999999997</c:v>
                </c:pt>
                <c:pt idx="2">
                  <c:v>727.02341000000001</c:v>
                </c:pt>
                <c:pt idx="3">
                  <c:v>855.32165999999995</c:v>
                </c:pt>
                <c:pt idx="4">
                  <c:v>1026.38599</c:v>
                </c:pt>
              </c:numCache>
            </c:numRef>
          </c:val>
          <c:extLst>
            <c:ext xmlns:c16="http://schemas.microsoft.com/office/drawing/2014/chart" uri="{C3380CC4-5D6E-409C-BE32-E72D297353CC}">
              <c16:uniqueId val="{00000006-AF1F-474D-ABB2-41FD4BA0B642}"/>
            </c:ext>
          </c:extLst>
        </c:ser>
        <c:ser>
          <c:idx val="7"/>
          <c:order val="6"/>
          <c:tx>
            <c:strRef>
              <c:f>'16. AFINIA'!$N$13</c:f>
              <c:strCache>
                <c:ptCount val="1"/>
                <c:pt idx="0">
                  <c:v>Jul-23</c:v>
                </c:pt>
              </c:strCache>
            </c:strRef>
          </c:tx>
          <c:spPr>
            <a:solidFill>
              <a:schemeClr val="accent6">
                <a:shade val="83000"/>
              </a:schemeClr>
            </a:solidFill>
            <a:ln>
              <a:noFill/>
            </a:ln>
            <a:effectLst/>
          </c:spPr>
          <c:invertIfNegative val="0"/>
          <c:cat>
            <c:strRef>
              <c:f>'16. AFINIA'!$Q$6:$U$6</c:f>
              <c:strCache>
                <c:ptCount val="5"/>
                <c:pt idx="0">
                  <c:v>ESTRATO 1</c:v>
                </c:pt>
                <c:pt idx="1">
                  <c:v>ESTRATO 2</c:v>
                </c:pt>
                <c:pt idx="2">
                  <c:v>ESTRATO 3</c:v>
                </c:pt>
                <c:pt idx="3">
                  <c:v>ESTRATO 4</c:v>
                </c:pt>
                <c:pt idx="4">
                  <c:v>ESTRATO 5 y 6, Ind y Com</c:v>
                </c:pt>
              </c:strCache>
            </c:strRef>
          </c:cat>
          <c:val>
            <c:numRef>
              <c:f>'16. AFINIA'!$Q$13:$U$13</c:f>
              <c:numCache>
                <c:formatCode>0.00</c:formatCode>
                <c:ptCount val="5"/>
                <c:pt idx="0">
                  <c:v>347.24707999999998</c:v>
                </c:pt>
                <c:pt idx="1">
                  <c:v>434.05885000000001</c:v>
                </c:pt>
                <c:pt idx="2">
                  <c:v>729.20371999999998</c:v>
                </c:pt>
                <c:pt idx="3">
                  <c:v>857.88672999999994</c:v>
                </c:pt>
                <c:pt idx="4">
                  <c:v>1029.46408</c:v>
                </c:pt>
              </c:numCache>
            </c:numRef>
          </c:val>
          <c:extLst>
            <c:ext xmlns:c16="http://schemas.microsoft.com/office/drawing/2014/chart" uri="{C3380CC4-5D6E-409C-BE32-E72D297353CC}">
              <c16:uniqueId val="{00000007-AF1F-474D-ABB2-41FD4BA0B642}"/>
            </c:ext>
          </c:extLst>
        </c:ser>
        <c:ser>
          <c:idx val="8"/>
          <c:order val="7"/>
          <c:tx>
            <c:strRef>
              <c:f>'16. AFINIA'!$N$14</c:f>
              <c:strCache>
                <c:ptCount val="1"/>
                <c:pt idx="0">
                  <c:v>Ago-23</c:v>
                </c:pt>
              </c:strCache>
            </c:strRef>
          </c:tx>
          <c:spPr>
            <a:solidFill>
              <a:schemeClr val="accent6">
                <a:shade val="73000"/>
              </a:schemeClr>
            </a:solidFill>
            <a:ln>
              <a:noFill/>
            </a:ln>
            <a:effectLst/>
          </c:spPr>
          <c:invertIfNegative val="0"/>
          <c:cat>
            <c:strRef>
              <c:f>'16. AFINIA'!$Q$6:$U$6</c:f>
              <c:strCache>
                <c:ptCount val="5"/>
                <c:pt idx="0">
                  <c:v>ESTRATO 1</c:v>
                </c:pt>
                <c:pt idx="1">
                  <c:v>ESTRATO 2</c:v>
                </c:pt>
                <c:pt idx="2">
                  <c:v>ESTRATO 3</c:v>
                </c:pt>
                <c:pt idx="3">
                  <c:v>ESTRATO 4</c:v>
                </c:pt>
                <c:pt idx="4">
                  <c:v>ESTRATO 5 y 6, Ind y Com</c:v>
                </c:pt>
              </c:strCache>
            </c:strRef>
          </c:cat>
          <c:val>
            <c:numRef>
              <c:f>'16. AFINIA'!$Q$14:$U$14</c:f>
              <c:numCache>
                <c:formatCode>0.00</c:formatCode>
                <c:ptCount val="5"/>
                <c:pt idx="0">
                  <c:v>348.99</c:v>
                </c:pt>
                <c:pt idx="1">
                  <c:v>436.23</c:v>
                </c:pt>
                <c:pt idx="2">
                  <c:v>732.86</c:v>
                </c:pt>
                <c:pt idx="3">
                  <c:v>862.18</c:v>
                </c:pt>
                <c:pt idx="4">
                  <c:v>1034.6199999999999</c:v>
                </c:pt>
              </c:numCache>
            </c:numRef>
          </c:val>
          <c:extLst>
            <c:ext xmlns:c16="http://schemas.microsoft.com/office/drawing/2014/chart" uri="{C3380CC4-5D6E-409C-BE32-E72D297353CC}">
              <c16:uniqueId val="{00000008-AF1F-474D-ABB2-41FD4BA0B642}"/>
            </c:ext>
          </c:extLst>
        </c:ser>
        <c:ser>
          <c:idx val="9"/>
          <c:order val="8"/>
          <c:tx>
            <c:strRef>
              <c:f>'16. AFINIA'!$N$15</c:f>
              <c:strCache>
                <c:ptCount val="1"/>
                <c:pt idx="0">
                  <c:v>Sep-23</c:v>
                </c:pt>
              </c:strCache>
            </c:strRef>
          </c:tx>
          <c:spPr>
            <a:solidFill>
              <a:schemeClr val="accent6">
                <a:shade val="62000"/>
              </a:schemeClr>
            </a:solidFill>
            <a:ln>
              <a:noFill/>
            </a:ln>
            <a:effectLst/>
          </c:spPr>
          <c:invertIfNegative val="0"/>
          <c:cat>
            <c:strRef>
              <c:f>'16. AFINIA'!$Q$6:$U$6</c:f>
              <c:strCache>
                <c:ptCount val="5"/>
                <c:pt idx="0">
                  <c:v>ESTRATO 1</c:v>
                </c:pt>
                <c:pt idx="1">
                  <c:v>ESTRATO 2</c:v>
                </c:pt>
                <c:pt idx="2">
                  <c:v>ESTRATO 3</c:v>
                </c:pt>
                <c:pt idx="3">
                  <c:v>ESTRATO 4</c:v>
                </c:pt>
                <c:pt idx="4">
                  <c:v>ESTRATO 5 y 6, Ind y Com</c:v>
                </c:pt>
              </c:strCache>
            </c:strRef>
          </c:cat>
          <c:val>
            <c:numRef>
              <c:f>'16. AFINIA'!$Q$15:$U$15</c:f>
              <c:numCache>
                <c:formatCode>0.00</c:formatCode>
                <c:ptCount val="5"/>
                <c:pt idx="0">
                  <c:v>351.42608999999999</c:v>
                </c:pt>
                <c:pt idx="1">
                  <c:v>439.28260999999998</c:v>
                </c:pt>
                <c:pt idx="2">
                  <c:v>737.97946000000002</c:v>
                </c:pt>
                <c:pt idx="3">
                  <c:v>868.21113000000003</c:v>
                </c:pt>
                <c:pt idx="4">
                  <c:v>1041.8533500000001</c:v>
                </c:pt>
              </c:numCache>
            </c:numRef>
          </c:val>
          <c:extLst>
            <c:ext xmlns:c16="http://schemas.microsoft.com/office/drawing/2014/chart" uri="{C3380CC4-5D6E-409C-BE32-E72D297353CC}">
              <c16:uniqueId val="{00000009-AF1F-474D-ABB2-41FD4BA0B642}"/>
            </c:ext>
          </c:extLst>
        </c:ser>
        <c:ser>
          <c:idx val="10"/>
          <c:order val="9"/>
          <c:tx>
            <c:strRef>
              <c:f>'16. AFINIA'!$N$16</c:f>
              <c:strCache>
                <c:ptCount val="1"/>
                <c:pt idx="0">
                  <c:v>Oct-23</c:v>
                </c:pt>
              </c:strCache>
            </c:strRef>
          </c:tx>
          <c:spPr>
            <a:solidFill>
              <a:schemeClr val="accent6">
                <a:shade val="51000"/>
              </a:schemeClr>
            </a:solidFill>
            <a:ln>
              <a:noFill/>
            </a:ln>
            <a:effectLst/>
          </c:spPr>
          <c:invertIfNegative val="0"/>
          <c:cat>
            <c:strRef>
              <c:f>'16. AFINIA'!$Q$6:$U$6</c:f>
              <c:strCache>
                <c:ptCount val="5"/>
                <c:pt idx="0">
                  <c:v>ESTRATO 1</c:v>
                </c:pt>
                <c:pt idx="1">
                  <c:v>ESTRATO 2</c:v>
                </c:pt>
                <c:pt idx="2">
                  <c:v>ESTRATO 3</c:v>
                </c:pt>
                <c:pt idx="3">
                  <c:v>ESTRATO 4</c:v>
                </c:pt>
                <c:pt idx="4">
                  <c:v>ESTRATO 5 y 6, Ind y Com</c:v>
                </c:pt>
              </c:strCache>
            </c:strRef>
          </c:cat>
          <c:val>
            <c:numRef>
              <c:f>'16. AFINIA'!$Q$16:$U$16</c:f>
              <c:numCache>
                <c:formatCode>0.00</c:formatCode>
                <c:ptCount val="5"/>
                <c:pt idx="0">
                  <c:v>375.41</c:v>
                </c:pt>
                <c:pt idx="1">
                  <c:v>469.27</c:v>
                </c:pt>
                <c:pt idx="2">
                  <c:v>797.76</c:v>
                </c:pt>
                <c:pt idx="3">
                  <c:v>938.54</c:v>
                </c:pt>
                <c:pt idx="4">
                  <c:v>1126.24</c:v>
                </c:pt>
              </c:numCache>
            </c:numRef>
          </c:val>
          <c:extLst>
            <c:ext xmlns:c16="http://schemas.microsoft.com/office/drawing/2014/chart" uri="{C3380CC4-5D6E-409C-BE32-E72D297353CC}">
              <c16:uniqueId val="{0000000A-AF1F-474D-ABB2-41FD4BA0B642}"/>
            </c:ext>
          </c:extLst>
        </c:ser>
        <c:ser>
          <c:idx val="0"/>
          <c:order val="10"/>
          <c:tx>
            <c:strRef>
              <c:f>'16. AFINIA'!$N$17</c:f>
              <c:strCache>
                <c:ptCount val="1"/>
                <c:pt idx="0">
                  <c:v>Nov-23</c:v>
                </c:pt>
              </c:strCache>
            </c:strRef>
          </c:tx>
          <c:spPr>
            <a:solidFill>
              <a:schemeClr val="accent6">
                <a:lumMod val="75000"/>
              </a:schemeClr>
            </a:solidFill>
            <a:ln>
              <a:solidFill>
                <a:schemeClr val="accent6">
                  <a:lumMod val="75000"/>
                </a:schemeClr>
              </a:solidFill>
            </a:ln>
            <a:effectLst/>
          </c:spPr>
          <c:invertIfNegative val="0"/>
          <c:cat>
            <c:strRef>
              <c:f>'16. AFINIA'!$Q$6:$U$6</c:f>
              <c:strCache>
                <c:ptCount val="5"/>
                <c:pt idx="0">
                  <c:v>ESTRATO 1</c:v>
                </c:pt>
                <c:pt idx="1">
                  <c:v>ESTRATO 2</c:v>
                </c:pt>
                <c:pt idx="2">
                  <c:v>ESTRATO 3</c:v>
                </c:pt>
                <c:pt idx="3">
                  <c:v>ESTRATO 4</c:v>
                </c:pt>
                <c:pt idx="4">
                  <c:v>ESTRATO 5 y 6, Ind y Com</c:v>
                </c:pt>
              </c:strCache>
            </c:strRef>
          </c:cat>
          <c:val>
            <c:numRef>
              <c:f>'16. AFINIA'!$Q$17:$U$17</c:f>
              <c:numCache>
                <c:formatCode>0.00</c:formatCode>
                <c:ptCount val="5"/>
                <c:pt idx="0">
                  <c:v>397.94</c:v>
                </c:pt>
                <c:pt idx="1">
                  <c:v>497.42</c:v>
                </c:pt>
                <c:pt idx="2">
                  <c:v>845.62</c:v>
                </c:pt>
                <c:pt idx="3">
                  <c:v>994.85</c:v>
                </c:pt>
                <c:pt idx="4">
                  <c:v>1193.82</c:v>
                </c:pt>
              </c:numCache>
            </c:numRef>
          </c:val>
          <c:extLst>
            <c:ext xmlns:c16="http://schemas.microsoft.com/office/drawing/2014/chart" uri="{C3380CC4-5D6E-409C-BE32-E72D297353CC}">
              <c16:uniqueId val="{00000000-365D-4EF8-8FD7-846378C6DAF6}"/>
            </c:ext>
          </c:extLst>
        </c:ser>
        <c:ser>
          <c:idx val="11"/>
          <c:order val="11"/>
          <c:tx>
            <c:strRef>
              <c:f>'16. AFINIA'!$N$18</c:f>
              <c:strCache>
                <c:ptCount val="1"/>
                <c:pt idx="0">
                  <c:v>Dic-23</c:v>
                </c:pt>
              </c:strCache>
            </c:strRef>
          </c:tx>
          <c:spPr>
            <a:solidFill>
              <a:schemeClr val="accent6">
                <a:shade val="40000"/>
              </a:schemeClr>
            </a:solidFill>
            <a:ln>
              <a:noFill/>
            </a:ln>
            <a:effectLst/>
          </c:spPr>
          <c:invertIfNegative val="0"/>
          <c:cat>
            <c:strRef>
              <c:f>'16. AFINIA'!$Q$6:$U$6</c:f>
              <c:strCache>
                <c:ptCount val="5"/>
                <c:pt idx="0">
                  <c:v>ESTRATO 1</c:v>
                </c:pt>
                <c:pt idx="1">
                  <c:v>ESTRATO 2</c:v>
                </c:pt>
                <c:pt idx="2">
                  <c:v>ESTRATO 3</c:v>
                </c:pt>
                <c:pt idx="3">
                  <c:v>ESTRATO 4</c:v>
                </c:pt>
                <c:pt idx="4">
                  <c:v>ESTRATO 5 y 6, Ind y Com</c:v>
                </c:pt>
              </c:strCache>
            </c:strRef>
          </c:cat>
          <c:val>
            <c:numRef>
              <c:f>'16. AFINIA'!$Q$18:$U$18</c:f>
              <c:numCache>
                <c:formatCode>0.00</c:formatCode>
                <c:ptCount val="5"/>
                <c:pt idx="0">
                  <c:v>426.26</c:v>
                </c:pt>
                <c:pt idx="1">
                  <c:v>532.83000000000004</c:v>
                </c:pt>
                <c:pt idx="2">
                  <c:v>905.81</c:v>
                </c:pt>
                <c:pt idx="3">
                  <c:v>1065.6600000000001</c:v>
                </c:pt>
                <c:pt idx="4">
                  <c:v>1278.79</c:v>
                </c:pt>
              </c:numCache>
            </c:numRef>
          </c:val>
          <c:extLst>
            <c:ext xmlns:c16="http://schemas.microsoft.com/office/drawing/2014/chart" uri="{C3380CC4-5D6E-409C-BE32-E72D297353CC}">
              <c16:uniqueId val="{00000001-365D-4EF8-8FD7-846378C6DAF6}"/>
            </c:ext>
          </c:extLst>
        </c:ser>
        <c:dLbls>
          <c:showLegendKey val="0"/>
          <c:showVal val="0"/>
          <c:showCatName val="0"/>
          <c:showSerName val="0"/>
          <c:showPercent val="0"/>
          <c:showBubbleSize val="0"/>
        </c:dLbls>
        <c:gapWidth val="150"/>
        <c:axId val="-1145511840"/>
        <c:axId val="-1145511296"/>
      </c:barChart>
      <c:catAx>
        <c:axId val="-114551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5511296"/>
        <c:crosses val="autoZero"/>
        <c:auto val="1"/>
        <c:lblAlgn val="ctr"/>
        <c:lblOffset val="100"/>
        <c:noMultiLvlLbl val="0"/>
      </c:catAx>
      <c:valAx>
        <c:axId val="-1145511296"/>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5511840"/>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'16. AFINIA'!$J$6</c:f>
              <c:strCache>
                <c:ptCount val="1"/>
                <c:pt idx="0">
                  <c:v>CUV_119</c:v>
                </c:pt>
              </c:strCache>
            </c:strRef>
          </c:tx>
          <c:spPr>
            <a:ln w="28575" cap="rnd">
              <a:solidFill>
                <a:schemeClr val="accent1"/>
              </a:solidFill>
              <a:round/>
            </a:ln>
            <a:effectLst/>
          </c:spPr>
          <c:marker>
            <c:symbol val="none"/>
          </c:marker>
          <c:cat>
            <c:strRef>
              <c:f>'16. AFINIA'!$A$7:$A$18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'16. AFINIA'!$J$7:$J$18</c:f>
              <c:numCache>
                <c:formatCode>0.00</c:formatCode>
                <c:ptCount val="12"/>
                <c:pt idx="0">
                  <c:v>899.29</c:v>
                </c:pt>
                <c:pt idx="1">
                  <c:v>890.56</c:v>
                </c:pt>
                <c:pt idx="2">
                  <c:v>951.68065000000001</c:v>
                </c:pt>
                <c:pt idx="3">
                  <c:v>884.75</c:v>
                </c:pt>
                <c:pt idx="4">
                  <c:v>853.31</c:v>
                </c:pt>
                <c:pt idx="5">
                  <c:v>911.43169999999998</c:v>
                </c:pt>
                <c:pt idx="6">
                  <c:v>890.04</c:v>
                </c:pt>
                <c:pt idx="7">
                  <c:v>908.04</c:v>
                </c:pt>
                <c:pt idx="8">
                  <c:v>931.27632000000006</c:v>
                </c:pt>
                <c:pt idx="9">
                  <c:v>933.56</c:v>
                </c:pt>
                <c:pt idx="10">
                  <c:v>933.58</c:v>
                </c:pt>
                <c:pt idx="11">
                  <c:v>1065.6600000000001</c:v>
                </c:pt>
              </c:numCache>
            </c:numRef>
          </c:val>
          <c:smooth val="0"/>
          <c:extLst>
            <c:ext xmlns:c16="http://schemas.microsoft.com/office/drawing/2014/chart" uri="{C3380CC4-5D6E-409C-BE32-E72D297353CC}">
              <c16:uniqueId val="{00000000-CB69-45C1-A326-EA8BA2F289EF}"/>
            </c:ext>
          </c:extLst>
        </c:ser>
        <c:ser>
          <c:idx val="1"/>
          <c:order val="1"/>
          <c:tx>
            <c:strRef>
              <c:f>'16. AFINIA'!$K$6</c:f>
              <c:strCache>
                <c:ptCount val="1"/>
                <c:pt idx="0">
                  <c:v>CUV_Op</c:v>
                </c:pt>
              </c:strCache>
            </c:strRef>
          </c:tx>
          <c:spPr>
            <a:ln w="28575" cap="rnd">
              <a:solidFill>
                <a:schemeClr val="accent2"/>
              </a:solidFill>
              <a:prstDash val="lgDash"/>
              <a:round/>
            </a:ln>
            <a:effectLst/>
          </c:spPr>
          <c:marker>
            <c:symbol val="none"/>
          </c:marker>
          <c:cat>
            <c:strRef>
              <c:f>'16. AFINIA'!$A$7:$A$18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'16. AFINIA'!$K$7:$K$18</c:f>
              <c:numCache>
                <c:formatCode>0.00</c:formatCode>
                <c:ptCount val="12"/>
                <c:pt idx="0">
                  <c:v>808.19</c:v>
                </c:pt>
                <c:pt idx="1">
                  <c:v>822.55</c:v>
                </c:pt>
                <c:pt idx="2">
                  <c:v>836.21</c:v>
                </c:pt>
                <c:pt idx="3">
                  <c:v>845</c:v>
                </c:pt>
                <c:pt idx="4">
                  <c:v>851.6</c:v>
                </c:pt>
                <c:pt idx="5">
                  <c:v>855.32</c:v>
                </c:pt>
                <c:pt idx="6">
                  <c:v>857.89</c:v>
                </c:pt>
                <c:pt idx="7">
                  <c:v>862.18</c:v>
                </c:pt>
                <c:pt idx="8">
                  <c:v>868.21</c:v>
                </c:pt>
                <c:pt idx="9">
                  <c:v>938.54</c:v>
                </c:pt>
                <c:pt idx="10">
                  <c:v>994.85</c:v>
                </c:pt>
              </c:numCache>
            </c:numRef>
          </c:val>
          <c:smooth val="0"/>
          <c:extLst>
            <c:ext xmlns:c16="http://schemas.microsoft.com/office/drawing/2014/chart" uri="{C3380CC4-5D6E-409C-BE32-E72D297353CC}">
              <c16:uniqueId val="{00000001-CB69-45C1-A326-EA8BA2F289EF}"/>
            </c:ext>
          </c:extLst>
        </c:ser>
        <c:dLbls>
          <c:showLegendKey val="0"/>
          <c:showVal val="0"/>
          <c:showCatName val="0"/>
          <c:showSerName val="0"/>
          <c:showPercent val="0"/>
          <c:showBubbleSize val="0"/>
        </c:dLbls>
        <c:smooth val="0"/>
        <c:axId val="-1145505312"/>
        <c:axId val="-1145508032"/>
      </c:lineChart>
      <c:catAx>
        <c:axId val="-1145505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45508032"/>
        <c:crosses val="autoZero"/>
        <c:auto val="1"/>
        <c:lblAlgn val="ctr"/>
        <c:lblOffset val="100"/>
        <c:noMultiLvlLbl val="0"/>
      </c:catAx>
      <c:valAx>
        <c:axId val="-1145508032"/>
        <c:scaling>
          <c:orientation val="minMax"/>
          <c:min val="46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s-CO" sz="1800" b="1"/>
                  <a:t>$/kWh</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s-CO"/>
          </a:p>
        </c:txPr>
        <c:crossAx val="-114550531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1"/>
          <c:order val="1"/>
          <c:tx>
            <c:strRef>
              <c:f>'17. ELECTROCAQUETÁ'!$D$6</c:f>
              <c:strCache>
                <c:ptCount val="1"/>
                <c:pt idx="0">
                  <c:v>GM</c:v>
                </c:pt>
              </c:strCache>
            </c:strRef>
          </c:tx>
          <c:spPr>
            <a:solidFill>
              <a:srgbClr val="ED7D31"/>
            </a:solidFill>
            <a:ln w="25400">
              <a:noFill/>
            </a:ln>
          </c:spPr>
          <c:val>
            <c:numRef>
              <c:f>'17. ELECTROCAQUETÁ'!$D$7:$D$18</c:f>
              <c:numCache>
                <c:formatCode>0.00</c:formatCode>
                <c:ptCount val="12"/>
                <c:pt idx="0">
                  <c:v>293.99299999999999</c:v>
                </c:pt>
                <c:pt idx="1">
                  <c:v>323.92500000000001</c:v>
                </c:pt>
                <c:pt idx="2">
                  <c:v>376.21289999999999</c:v>
                </c:pt>
                <c:pt idx="3">
                  <c:v>312.91219999999998</c:v>
                </c:pt>
                <c:pt idx="4">
                  <c:v>266.54539999999997</c:v>
                </c:pt>
                <c:pt idx="5">
                  <c:v>370.39168999999998</c:v>
                </c:pt>
                <c:pt idx="6">
                  <c:v>367.32308999999998</c:v>
                </c:pt>
                <c:pt idx="7">
                  <c:v>365.21390000000002</c:v>
                </c:pt>
                <c:pt idx="8">
                  <c:v>369.36097999999998</c:v>
                </c:pt>
                <c:pt idx="9">
                  <c:v>374.27460000000002</c:v>
                </c:pt>
                <c:pt idx="10">
                  <c:v>370.49799999999999</c:v>
                </c:pt>
                <c:pt idx="11">
                  <c:v>364.99290000000002</c:v>
                </c:pt>
              </c:numCache>
            </c:numRef>
          </c:val>
          <c:extLst>
            <c:ext xmlns:c16="http://schemas.microsoft.com/office/drawing/2014/chart" uri="{C3380CC4-5D6E-409C-BE32-E72D297353CC}">
              <c16:uniqueId val="{00000000-BA2C-4620-8903-5CF82D2C9B13}"/>
            </c:ext>
          </c:extLst>
        </c:ser>
        <c:ser>
          <c:idx val="2"/>
          <c:order val="2"/>
          <c:tx>
            <c:strRef>
              <c:f>'17. ELECTROCAQUETÁ'!$G$6</c:f>
              <c:strCache>
                <c:ptCount val="1"/>
                <c:pt idx="0">
                  <c:v>D</c:v>
                </c:pt>
              </c:strCache>
            </c:strRef>
          </c:tx>
          <c:spPr>
            <a:solidFill>
              <a:srgbClr val="A5A5A5"/>
            </a:solidFill>
            <a:ln w="25400">
              <a:noFill/>
            </a:ln>
          </c:spPr>
          <c:val>
            <c:numRef>
              <c:f>'17. ELECTROCAQUETÁ'!$G$7:$G$18</c:f>
              <c:numCache>
                <c:formatCode>0.00</c:formatCode>
                <c:ptCount val="12"/>
                <c:pt idx="0">
                  <c:v>297.053</c:v>
                </c:pt>
                <c:pt idx="1">
                  <c:v>297.04899999999998</c:v>
                </c:pt>
                <c:pt idx="2">
                  <c:v>294.52010000000001</c:v>
                </c:pt>
                <c:pt idx="3">
                  <c:v>287.2636</c:v>
                </c:pt>
                <c:pt idx="4">
                  <c:v>285.1431</c:v>
                </c:pt>
                <c:pt idx="5">
                  <c:v>242.59780000000001</c:v>
                </c:pt>
                <c:pt idx="6">
                  <c:v>243.34893</c:v>
                </c:pt>
                <c:pt idx="7">
                  <c:v>241.36490000000001</c:v>
                </c:pt>
                <c:pt idx="8">
                  <c:v>236.10902999999999</c:v>
                </c:pt>
                <c:pt idx="9">
                  <c:v>238.78880000000001</c:v>
                </c:pt>
                <c:pt idx="10">
                  <c:v>265.0179</c:v>
                </c:pt>
                <c:pt idx="11">
                  <c:v>259.31900000000002</c:v>
                </c:pt>
              </c:numCache>
            </c:numRef>
          </c:val>
          <c:extLst>
            <c:ext xmlns:c16="http://schemas.microsoft.com/office/drawing/2014/chart" uri="{C3380CC4-5D6E-409C-BE32-E72D297353CC}">
              <c16:uniqueId val="{00000001-BA2C-4620-8903-5CF82D2C9B13}"/>
            </c:ext>
          </c:extLst>
        </c:ser>
        <c:ser>
          <c:idx val="3"/>
          <c:order val="3"/>
          <c:tx>
            <c:strRef>
              <c:f>'17. ELECTROCAQUETÁ'!$H$6</c:f>
              <c:strCache>
                <c:ptCount val="1"/>
                <c:pt idx="0">
                  <c:v>CV</c:v>
                </c:pt>
              </c:strCache>
            </c:strRef>
          </c:tx>
          <c:spPr>
            <a:solidFill>
              <a:srgbClr val="FFC000"/>
            </a:solidFill>
            <a:ln w="25400">
              <a:noFill/>
            </a:ln>
          </c:spPr>
          <c:val>
            <c:numRef>
              <c:f>'17. ELECTROCAQUETÁ'!$H$7:$H$18</c:f>
              <c:numCache>
                <c:formatCode>0.00</c:formatCode>
                <c:ptCount val="12"/>
                <c:pt idx="0">
                  <c:v>125.187</c:v>
                </c:pt>
                <c:pt idx="1">
                  <c:v>128.328</c:v>
                </c:pt>
                <c:pt idx="2">
                  <c:v>139.6764</c:v>
                </c:pt>
                <c:pt idx="3">
                  <c:v>149.34139999999999</c:v>
                </c:pt>
                <c:pt idx="4">
                  <c:v>134.71299999999999</c:v>
                </c:pt>
                <c:pt idx="5">
                  <c:v>146.56956</c:v>
                </c:pt>
                <c:pt idx="6">
                  <c:v>108.75041</c:v>
                </c:pt>
                <c:pt idx="7">
                  <c:v>107.72</c:v>
                </c:pt>
                <c:pt idx="8">
                  <c:v>106.27809999999999</c:v>
                </c:pt>
                <c:pt idx="9">
                  <c:v>141.95949999999999</c:v>
                </c:pt>
                <c:pt idx="10">
                  <c:v>132.8475</c:v>
                </c:pt>
                <c:pt idx="11">
                  <c:v>142.0162</c:v>
                </c:pt>
              </c:numCache>
            </c:numRef>
          </c:val>
          <c:extLst>
            <c:ext xmlns:c16="http://schemas.microsoft.com/office/drawing/2014/chart" uri="{C3380CC4-5D6E-409C-BE32-E72D297353CC}">
              <c16:uniqueId val="{00000002-BA2C-4620-8903-5CF82D2C9B13}"/>
            </c:ext>
          </c:extLst>
        </c:ser>
        <c:ser>
          <c:idx val="4"/>
          <c:order val="4"/>
          <c:tx>
            <c:strRef>
              <c:f>'17. ELECTROCAQUETÁ'!$F$6</c:f>
              <c:strCache>
                <c:ptCount val="1"/>
                <c:pt idx="0">
                  <c:v>PR</c:v>
                </c:pt>
              </c:strCache>
            </c:strRef>
          </c:tx>
          <c:spPr>
            <a:solidFill>
              <a:srgbClr val="5B9BD5"/>
            </a:solidFill>
            <a:ln w="25400">
              <a:noFill/>
            </a:ln>
          </c:spPr>
          <c:val>
            <c:numRef>
              <c:f>'17. ELECTROCAQUETÁ'!$F$7:$F$18</c:f>
              <c:numCache>
                <c:formatCode>0.00</c:formatCode>
                <c:ptCount val="12"/>
                <c:pt idx="0">
                  <c:v>57.469000000000001</c:v>
                </c:pt>
                <c:pt idx="1">
                  <c:v>62.311999999999998</c:v>
                </c:pt>
                <c:pt idx="2">
                  <c:v>71.332800000000006</c:v>
                </c:pt>
                <c:pt idx="3">
                  <c:v>62.442500000000003</c:v>
                </c:pt>
                <c:pt idx="4">
                  <c:v>53.633099999999999</c:v>
                </c:pt>
                <c:pt idx="5">
                  <c:v>70.647450000000006</c:v>
                </c:pt>
                <c:pt idx="6">
                  <c:v>69.928929999999994</c:v>
                </c:pt>
                <c:pt idx="7">
                  <c:v>70.646799999999999</c:v>
                </c:pt>
                <c:pt idx="8">
                  <c:v>70.340440000000001</c:v>
                </c:pt>
                <c:pt idx="9">
                  <c:v>71.512699999999995</c:v>
                </c:pt>
                <c:pt idx="10">
                  <c:v>71.117199999999997</c:v>
                </c:pt>
                <c:pt idx="11">
                  <c:v>72.492699999999999</c:v>
                </c:pt>
              </c:numCache>
            </c:numRef>
          </c:val>
          <c:extLst>
            <c:ext xmlns:c16="http://schemas.microsoft.com/office/drawing/2014/chart" uri="{C3380CC4-5D6E-409C-BE32-E72D297353CC}">
              <c16:uniqueId val="{00000003-BA2C-4620-8903-5CF82D2C9B13}"/>
            </c:ext>
          </c:extLst>
        </c:ser>
        <c:ser>
          <c:idx val="5"/>
          <c:order val="5"/>
          <c:tx>
            <c:strRef>
              <c:f>'17. ELECTROCAQUETÁ'!$E$6</c:f>
              <c:strCache>
                <c:ptCount val="1"/>
                <c:pt idx="0">
                  <c:v>TM</c:v>
                </c:pt>
              </c:strCache>
            </c:strRef>
          </c:tx>
          <c:spPr>
            <a:solidFill>
              <a:srgbClr val="70AD47"/>
            </a:solidFill>
            <a:ln w="25400">
              <a:noFill/>
            </a:ln>
          </c:spPr>
          <c:val>
            <c:numRef>
              <c:f>'17. ELECTROCAQUETÁ'!$E$7:$E$18</c:f>
              <c:numCache>
                <c:formatCode>0.00</c:formatCode>
                <c:ptCount val="12"/>
                <c:pt idx="0">
                  <c:v>51.972999999999999</c:v>
                </c:pt>
                <c:pt idx="1">
                  <c:v>48.707999999999998</c:v>
                </c:pt>
                <c:pt idx="2">
                  <c:v>52.366900000000001</c:v>
                </c:pt>
                <c:pt idx="3">
                  <c:v>53.521000000000001</c:v>
                </c:pt>
                <c:pt idx="4">
                  <c:v>48.531399999999998</c:v>
                </c:pt>
                <c:pt idx="5">
                  <c:v>50.702910000000003</c:v>
                </c:pt>
                <c:pt idx="6">
                  <c:v>40.870220000000003</c:v>
                </c:pt>
                <c:pt idx="7">
                  <c:v>46.962400000000002</c:v>
                </c:pt>
                <c:pt idx="8">
                  <c:v>47.019509999999997</c:v>
                </c:pt>
                <c:pt idx="9">
                  <c:v>48.599899999999998</c:v>
                </c:pt>
                <c:pt idx="10">
                  <c:v>46.250999999999998</c:v>
                </c:pt>
                <c:pt idx="11">
                  <c:v>51.235199999999999</c:v>
                </c:pt>
              </c:numCache>
            </c:numRef>
          </c:val>
          <c:extLst>
            <c:ext xmlns:c16="http://schemas.microsoft.com/office/drawing/2014/chart" uri="{C3380CC4-5D6E-409C-BE32-E72D297353CC}">
              <c16:uniqueId val="{00000004-BA2C-4620-8903-5CF82D2C9B13}"/>
            </c:ext>
          </c:extLst>
        </c:ser>
        <c:ser>
          <c:idx val="6"/>
          <c:order val="6"/>
          <c:tx>
            <c:strRef>
              <c:f>'17. ELECTROCAQUETÁ'!$I$6</c:f>
              <c:strCache>
                <c:ptCount val="1"/>
                <c:pt idx="0">
                  <c:v>RM</c:v>
                </c:pt>
              </c:strCache>
            </c:strRef>
          </c:tx>
          <c:spPr>
            <a:solidFill>
              <a:schemeClr val="accent1">
                <a:lumMod val="40000"/>
                <a:lumOff val="60000"/>
              </a:schemeClr>
            </a:solidFill>
            <a:ln>
              <a:noFill/>
            </a:ln>
            <a:effectLst/>
          </c:spPr>
          <c:val>
            <c:numRef>
              <c:f>'17. ELECTROCAQUETÁ'!$I$7:$I$18</c:f>
              <c:numCache>
                <c:formatCode>0.00</c:formatCode>
                <c:ptCount val="12"/>
                <c:pt idx="0">
                  <c:v>25.163</c:v>
                </c:pt>
                <c:pt idx="1">
                  <c:v>22.266999999999999</c:v>
                </c:pt>
                <c:pt idx="2">
                  <c:v>19.612200000000001</c:v>
                </c:pt>
                <c:pt idx="3">
                  <c:v>37.369700000000002</c:v>
                </c:pt>
                <c:pt idx="4">
                  <c:v>42.665700000000001</c:v>
                </c:pt>
                <c:pt idx="5">
                  <c:v>17.143820000000002</c:v>
                </c:pt>
                <c:pt idx="6">
                  <c:v>26.041499999999999</c:v>
                </c:pt>
                <c:pt idx="7">
                  <c:v>13.7857</c:v>
                </c:pt>
                <c:pt idx="8">
                  <c:v>19.808119999999999</c:v>
                </c:pt>
                <c:pt idx="9">
                  <c:v>0.40039999999999998</c:v>
                </c:pt>
                <c:pt idx="10">
                  <c:v>3.2486000000000002</c:v>
                </c:pt>
                <c:pt idx="11">
                  <c:v>20.6035</c:v>
                </c:pt>
              </c:numCache>
            </c:numRef>
          </c:val>
          <c:extLst>
            <c:ext xmlns:c16="http://schemas.microsoft.com/office/drawing/2014/chart" uri="{C3380CC4-5D6E-409C-BE32-E72D297353CC}">
              <c16:uniqueId val="{00000005-BA2C-4620-8903-5CF82D2C9B13}"/>
            </c:ext>
          </c:extLst>
        </c:ser>
        <c:dLbls>
          <c:showLegendKey val="0"/>
          <c:showVal val="0"/>
          <c:showCatName val="0"/>
          <c:showSerName val="0"/>
          <c:showPercent val="0"/>
          <c:showBubbleSize val="0"/>
        </c:dLbls>
        <c:axId val="-1145503680"/>
        <c:axId val="-1145502592"/>
      </c:areaChart>
      <c:lineChart>
        <c:grouping val="standard"/>
        <c:varyColors val="0"/>
        <c:ser>
          <c:idx val="0"/>
          <c:order val="0"/>
          <c:tx>
            <c:strRef>
              <c:f>'17. ELECTROCAQUETÁ'!$J$6</c:f>
              <c:strCache>
                <c:ptCount val="1"/>
                <c:pt idx="0">
                  <c:v>CUV_119</c:v>
                </c:pt>
              </c:strCache>
            </c:strRef>
          </c:tx>
          <c:spPr>
            <a:ln w="38100" cap="rnd">
              <a:solidFill>
                <a:sysClr val="windowText" lastClr="000000"/>
              </a:solidFill>
              <a:round/>
            </a:ln>
            <a:effectLst/>
          </c:spPr>
          <c:marker>
            <c:symbol val="none"/>
          </c:marker>
          <c:cat>
            <c:strRef>
              <c:f>'17. ELECTROCAQUETÁ'!$A$7:$A$18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'17. ELECTROCAQUETÁ'!$J$7:$J$18</c:f>
              <c:numCache>
                <c:formatCode>0.00</c:formatCode>
                <c:ptCount val="12"/>
                <c:pt idx="0">
                  <c:v>850.84</c:v>
                </c:pt>
                <c:pt idx="1">
                  <c:v>882.59</c:v>
                </c:pt>
                <c:pt idx="2">
                  <c:v>953.72</c:v>
                </c:pt>
                <c:pt idx="3">
                  <c:v>902.85</c:v>
                </c:pt>
                <c:pt idx="4">
                  <c:v>831.23</c:v>
                </c:pt>
                <c:pt idx="5">
                  <c:v>898.05322999999999</c:v>
                </c:pt>
                <c:pt idx="6">
                  <c:v>856.26307999999995</c:v>
                </c:pt>
                <c:pt idx="7">
                  <c:v>845.69</c:v>
                </c:pt>
                <c:pt idx="8">
                  <c:v>848.91618000000005</c:v>
                </c:pt>
                <c:pt idx="9">
                  <c:v>875.54</c:v>
                </c:pt>
                <c:pt idx="10">
                  <c:v>888.98</c:v>
                </c:pt>
                <c:pt idx="11">
                  <c:v>910.66</c:v>
                </c:pt>
              </c:numCache>
            </c:numRef>
          </c:val>
          <c:smooth val="0"/>
          <c:extLst>
            <c:ext xmlns:c16="http://schemas.microsoft.com/office/drawing/2014/chart" uri="{C3380CC4-5D6E-409C-BE32-E72D297353CC}">
              <c16:uniqueId val="{00000006-BA2C-4620-8903-5CF82D2C9B13}"/>
            </c:ext>
          </c:extLst>
        </c:ser>
        <c:dLbls>
          <c:showLegendKey val="0"/>
          <c:showVal val="0"/>
          <c:showCatName val="0"/>
          <c:showSerName val="0"/>
          <c:showPercent val="0"/>
          <c:showBubbleSize val="0"/>
        </c:dLbls>
        <c:marker val="1"/>
        <c:smooth val="0"/>
        <c:axId val="-1145503680"/>
        <c:axId val="-1145502592"/>
      </c:lineChart>
      <c:catAx>
        <c:axId val="-114550368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400" b="1" i="0" u="none" strike="noStrike" baseline="0">
                <a:solidFill>
                  <a:srgbClr val="333333"/>
                </a:solidFill>
                <a:latin typeface="Calibri"/>
                <a:ea typeface="Calibri"/>
                <a:cs typeface="Calibri"/>
              </a:defRPr>
            </a:pPr>
            <a:endParaRPr lang="es-CO"/>
          </a:p>
        </c:txPr>
        <c:crossAx val="-1145502592"/>
        <c:crosses val="autoZero"/>
        <c:auto val="1"/>
        <c:lblAlgn val="ctr"/>
        <c:lblOffset val="100"/>
        <c:noMultiLvlLbl val="0"/>
      </c:catAx>
      <c:valAx>
        <c:axId val="-1145502592"/>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145503680"/>
        <c:crosses val="autoZero"/>
        <c:crossBetween val="between"/>
      </c:valAx>
      <c:spPr>
        <a:noFill/>
        <a:ln w="25400">
          <a:noFill/>
        </a:ln>
      </c:spPr>
    </c:plotArea>
    <c:legend>
      <c:legendPos val="b"/>
      <c:overlay val="0"/>
      <c:spPr>
        <a:noFill/>
        <a:ln w="25400">
          <a:noFill/>
        </a:ln>
      </c:spPr>
      <c:txPr>
        <a:bodyPr/>
        <a:lstStyle/>
        <a:p>
          <a:pPr>
            <a:defRPr sz="1655"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4803149606299213" l="0.23622047244094491" r="0.23622047244094491" t="0.74803149606299213" header="0.31496062992125984" footer="0.31496062992125984"/>
    <c:pageSetup orientation="portrait"/>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tx>
            <c:strRef>
              <c:f>'17. ELECTROCAQUETÁ'!$N$7</c:f>
              <c:strCache>
                <c:ptCount val="1"/>
                <c:pt idx="0">
                  <c:v>Ene-23</c:v>
                </c:pt>
              </c:strCache>
            </c:strRef>
          </c:tx>
          <c:spPr>
            <a:solidFill>
              <a:schemeClr val="accent6">
                <a:tint val="41000"/>
              </a:schemeClr>
            </a:solidFill>
            <a:ln>
              <a:noFill/>
            </a:ln>
            <a:effectLst/>
          </c:spPr>
          <c:invertIfNegative val="0"/>
          <c:cat>
            <c:strRef>
              <c:f>'17. ELECTROCAQUETÁ'!$Q$6:$U$6</c:f>
              <c:strCache>
                <c:ptCount val="5"/>
                <c:pt idx="0">
                  <c:v>ESTRATO 1</c:v>
                </c:pt>
                <c:pt idx="1">
                  <c:v>ESTRATO 2</c:v>
                </c:pt>
                <c:pt idx="2">
                  <c:v>ESTRATO 3</c:v>
                </c:pt>
                <c:pt idx="3">
                  <c:v>ESTRATO 4</c:v>
                </c:pt>
                <c:pt idx="4">
                  <c:v>ESTRATO 5 y 6, Ind y Com</c:v>
                </c:pt>
              </c:strCache>
            </c:strRef>
          </c:cat>
          <c:val>
            <c:numRef>
              <c:f>'17. ELECTROCAQUETÁ'!$Q$7:$U$7</c:f>
              <c:numCache>
                <c:formatCode>0.00</c:formatCode>
                <c:ptCount val="5"/>
                <c:pt idx="0">
                  <c:v>326.70999999999998</c:v>
                </c:pt>
                <c:pt idx="1">
                  <c:v>408.39</c:v>
                </c:pt>
                <c:pt idx="2">
                  <c:v>629</c:v>
                </c:pt>
                <c:pt idx="3">
                  <c:v>740</c:v>
                </c:pt>
                <c:pt idx="4">
                  <c:v>888</c:v>
                </c:pt>
              </c:numCache>
            </c:numRef>
          </c:val>
          <c:extLst>
            <c:ext xmlns:c16="http://schemas.microsoft.com/office/drawing/2014/chart" uri="{C3380CC4-5D6E-409C-BE32-E72D297353CC}">
              <c16:uniqueId val="{00000000-2FD6-4B21-9B1A-03A1F879FA3A}"/>
            </c:ext>
          </c:extLst>
        </c:ser>
        <c:ser>
          <c:idx val="1"/>
          <c:order val="1"/>
          <c:tx>
            <c:strRef>
              <c:f>'17. ELECTROCAQUETÁ'!$N$8</c:f>
              <c:strCache>
                <c:ptCount val="1"/>
                <c:pt idx="0">
                  <c:v>Feb-23</c:v>
                </c:pt>
              </c:strCache>
            </c:strRef>
          </c:tx>
          <c:spPr>
            <a:solidFill>
              <a:schemeClr val="accent6">
                <a:tint val="52000"/>
              </a:schemeClr>
            </a:solidFill>
            <a:ln>
              <a:noFill/>
            </a:ln>
            <a:effectLst/>
          </c:spPr>
          <c:invertIfNegative val="0"/>
          <c:cat>
            <c:strRef>
              <c:f>'17. ELECTROCAQUETÁ'!$Q$6:$U$6</c:f>
              <c:strCache>
                <c:ptCount val="5"/>
                <c:pt idx="0">
                  <c:v>ESTRATO 1</c:v>
                </c:pt>
                <c:pt idx="1">
                  <c:v>ESTRATO 2</c:v>
                </c:pt>
                <c:pt idx="2">
                  <c:v>ESTRATO 3</c:v>
                </c:pt>
                <c:pt idx="3">
                  <c:v>ESTRATO 4</c:v>
                </c:pt>
                <c:pt idx="4">
                  <c:v>ESTRATO 5 y 6, Ind y Com</c:v>
                </c:pt>
              </c:strCache>
            </c:strRef>
          </c:cat>
          <c:val>
            <c:numRef>
              <c:f>'17. ELECTROCAQUETÁ'!$Q$8:$U$8</c:f>
              <c:numCache>
                <c:formatCode>0.00</c:formatCode>
                <c:ptCount val="5"/>
                <c:pt idx="0">
                  <c:v>332.52</c:v>
                </c:pt>
                <c:pt idx="1">
                  <c:v>415.65</c:v>
                </c:pt>
                <c:pt idx="2">
                  <c:v>642.08000000000004</c:v>
                </c:pt>
                <c:pt idx="3">
                  <c:v>755.39</c:v>
                </c:pt>
                <c:pt idx="4">
                  <c:v>906.46799999999996</c:v>
                </c:pt>
              </c:numCache>
            </c:numRef>
          </c:val>
          <c:extLst>
            <c:ext xmlns:c16="http://schemas.microsoft.com/office/drawing/2014/chart" uri="{C3380CC4-5D6E-409C-BE32-E72D297353CC}">
              <c16:uniqueId val="{00000001-2FD6-4B21-9B1A-03A1F879FA3A}"/>
            </c:ext>
          </c:extLst>
        </c:ser>
        <c:ser>
          <c:idx val="2"/>
          <c:order val="2"/>
          <c:tx>
            <c:strRef>
              <c:f>'17. ELECTROCAQUETÁ'!$N$9</c:f>
              <c:strCache>
                <c:ptCount val="1"/>
                <c:pt idx="0">
                  <c:v>Mar-23</c:v>
                </c:pt>
              </c:strCache>
            </c:strRef>
          </c:tx>
          <c:spPr>
            <a:solidFill>
              <a:schemeClr val="accent6">
                <a:tint val="63000"/>
              </a:schemeClr>
            </a:solidFill>
            <a:ln>
              <a:noFill/>
            </a:ln>
            <a:effectLst/>
          </c:spPr>
          <c:invertIfNegative val="0"/>
          <c:cat>
            <c:strRef>
              <c:f>'17. ELECTROCAQUETÁ'!$Q$6:$U$6</c:f>
              <c:strCache>
                <c:ptCount val="5"/>
                <c:pt idx="0">
                  <c:v>ESTRATO 1</c:v>
                </c:pt>
                <c:pt idx="1">
                  <c:v>ESTRATO 2</c:v>
                </c:pt>
                <c:pt idx="2">
                  <c:v>ESTRATO 3</c:v>
                </c:pt>
                <c:pt idx="3">
                  <c:v>ESTRATO 4</c:v>
                </c:pt>
                <c:pt idx="4">
                  <c:v>ESTRATO 5 y 6, Ind y Com</c:v>
                </c:pt>
              </c:strCache>
            </c:strRef>
          </c:cat>
          <c:val>
            <c:numRef>
              <c:f>'17. ELECTROCAQUETÁ'!$Q$9:$U$9</c:f>
              <c:numCache>
                <c:formatCode>0.00</c:formatCode>
                <c:ptCount val="5"/>
                <c:pt idx="0">
                  <c:v>338.04</c:v>
                </c:pt>
                <c:pt idx="1">
                  <c:v>422.55</c:v>
                </c:pt>
                <c:pt idx="2">
                  <c:v>654.66999999999996</c:v>
                </c:pt>
                <c:pt idx="3">
                  <c:v>770.2</c:v>
                </c:pt>
                <c:pt idx="4">
                  <c:v>924.23</c:v>
                </c:pt>
              </c:numCache>
            </c:numRef>
          </c:val>
          <c:extLst>
            <c:ext xmlns:c16="http://schemas.microsoft.com/office/drawing/2014/chart" uri="{C3380CC4-5D6E-409C-BE32-E72D297353CC}">
              <c16:uniqueId val="{00000002-2FD6-4B21-9B1A-03A1F879FA3A}"/>
            </c:ext>
          </c:extLst>
        </c:ser>
        <c:ser>
          <c:idx val="3"/>
          <c:order val="3"/>
          <c:tx>
            <c:strRef>
              <c:f>'17. ELECTROCAQUETÁ'!$N$10</c:f>
              <c:strCache>
                <c:ptCount val="1"/>
                <c:pt idx="0">
                  <c:v>Abr-23</c:v>
                </c:pt>
              </c:strCache>
            </c:strRef>
          </c:tx>
          <c:spPr>
            <a:solidFill>
              <a:schemeClr val="accent6">
                <a:tint val="74000"/>
              </a:schemeClr>
            </a:solidFill>
            <a:ln>
              <a:noFill/>
            </a:ln>
            <a:effectLst/>
          </c:spPr>
          <c:invertIfNegative val="0"/>
          <c:cat>
            <c:strRef>
              <c:f>'17. ELECTROCAQUETÁ'!$Q$6:$U$6</c:f>
              <c:strCache>
                <c:ptCount val="5"/>
                <c:pt idx="0">
                  <c:v>ESTRATO 1</c:v>
                </c:pt>
                <c:pt idx="1">
                  <c:v>ESTRATO 2</c:v>
                </c:pt>
                <c:pt idx="2">
                  <c:v>ESTRATO 3</c:v>
                </c:pt>
                <c:pt idx="3">
                  <c:v>ESTRATO 4</c:v>
                </c:pt>
                <c:pt idx="4">
                  <c:v>ESTRATO 5 y 6, Ind y Com</c:v>
                </c:pt>
              </c:strCache>
            </c:strRef>
          </c:cat>
          <c:val>
            <c:numRef>
              <c:f>'17. ELECTROCAQUETÁ'!$Q$10:$U$10</c:f>
              <c:numCache>
                <c:formatCode>0.00</c:formatCode>
                <c:ptCount val="5"/>
                <c:pt idx="0">
                  <c:v>332.65</c:v>
                </c:pt>
                <c:pt idx="1">
                  <c:v>415.81</c:v>
                </c:pt>
                <c:pt idx="2">
                  <c:v>663.5</c:v>
                </c:pt>
                <c:pt idx="3">
                  <c:v>780.59</c:v>
                </c:pt>
                <c:pt idx="4">
                  <c:v>936.71</c:v>
                </c:pt>
              </c:numCache>
            </c:numRef>
          </c:val>
          <c:extLst>
            <c:ext xmlns:c16="http://schemas.microsoft.com/office/drawing/2014/chart" uri="{C3380CC4-5D6E-409C-BE32-E72D297353CC}">
              <c16:uniqueId val="{00000003-2FD6-4B21-9B1A-03A1F879FA3A}"/>
            </c:ext>
          </c:extLst>
        </c:ser>
        <c:ser>
          <c:idx val="4"/>
          <c:order val="4"/>
          <c:tx>
            <c:strRef>
              <c:f>'17. ELECTROCAQUETÁ'!$N$11</c:f>
              <c:strCache>
                <c:ptCount val="1"/>
                <c:pt idx="0">
                  <c:v>May-23</c:v>
                </c:pt>
              </c:strCache>
            </c:strRef>
          </c:tx>
          <c:spPr>
            <a:solidFill>
              <a:schemeClr val="accent6">
                <a:tint val="84000"/>
              </a:schemeClr>
            </a:solidFill>
            <a:ln>
              <a:noFill/>
            </a:ln>
            <a:effectLst/>
          </c:spPr>
          <c:invertIfNegative val="0"/>
          <c:cat>
            <c:strRef>
              <c:f>'17. ELECTROCAQUETÁ'!$Q$6:$U$6</c:f>
              <c:strCache>
                <c:ptCount val="5"/>
                <c:pt idx="0">
                  <c:v>ESTRATO 1</c:v>
                </c:pt>
                <c:pt idx="1">
                  <c:v>ESTRATO 2</c:v>
                </c:pt>
                <c:pt idx="2">
                  <c:v>ESTRATO 3</c:v>
                </c:pt>
                <c:pt idx="3">
                  <c:v>ESTRATO 4</c:v>
                </c:pt>
                <c:pt idx="4">
                  <c:v>ESTRATO 5 y 6, Ind y Com</c:v>
                </c:pt>
              </c:strCache>
            </c:strRef>
          </c:cat>
          <c:val>
            <c:numRef>
              <c:f>'17. ELECTROCAQUETÁ'!$Q$11:$U$11</c:f>
              <c:numCache>
                <c:formatCode>0.00</c:formatCode>
                <c:ptCount val="5"/>
                <c:pt idx="0">
                  <c:v>335.25</c:v>
                </c:pt>
                <c:pt idx="1">
                  <c:v>419.05</c:v>
                </c:pt>
                <c:pt idx="2">
                  <c:v>670.67</c:v>
                </c:pt>
                <c:pt idx="3">
                  <c:v>789.02</c:v>
                </c:pt>
                <c:pt idx="4">
                  <c:v>946.83</c:v>
                </c:pt>
              </c:numCache>
            </c:numRef>
          </c:val>
          <c:extLst>
            <c:ext xmlns:c16="http://schemas.microsoft.com/office/drawing/2014/chart" uri="{C3380CC4-5D6E-409C-BE32-E72D297353CC}">
              <c16:uniqueId val="{00000004-2FD6-4B21-9B1A-03A1F879FA3A}"/>
            </c:ext>
          </c:extLst>
        </c:ser>
        <c:ser>
          <c:idx val="5"/>
          <c:order val="5"/>
          <c:tx>
            <c:strRef>
              <c:f>'17. ELECTROCAQUETÁ'!$N$12</c:f>
              <c:strCache>
                <c:ptCount val="1"/>
                <c:pt idx="0">
                  <c:v>Jun-23</c:v>
                </c:pt>
              </c:strCache>
            </c:strRef>
          </c:tx>
          <c:spPr>
            <a:solidFill>
              <a:schemeClr val="accent6">
                <a:tint val="95000"/>
              </a:schemeClr>
            </a:solidFill>
            <a:ln>
              <a:noFill/>
            </a:ln>
            <a:effectLst/>
          </c:spPr>
          <c:invertIfNegative val="0"/>
          <c:cat>
            <c:strRef>
              <c:f>'17. ELECTROCAQUETÁ'!$Q$6:$U$6</c:f>
              <c:strCache>
                <c:ptCount val="5"/>
                <c:pt idx="0">
                  <c:v>ESTRATO 1</c:v>
                </c:pt>
                <c:pt idx="1">
                  <c:v>ESTRATO 2</c:v>
                </c:pt>
                <c:pt idx="2">
                  <c:v>ESTRATO 3</c:v>
                </c:pt>
                <c:pt idx="3">
                  <c:v>ESTRATO 4</c:v>
                </c:pt>
                <c:pt idx="4">
                  <c:v>ESTRATO 5 y 6, Ind y Com</c:v>
                </c:pt>
              </c:strCache>
            </c:strRef>
          </c:cat>
          <c:val>
            <c:numRef>
              <c:f>'17. ELECTROCAQUETÁ'!$Q$12:$U$12</c:f>
              <c:numCache>
                <c:formatCode>0.00</c:formatCode>
                <c:ptCount val="5"/>
                <c:pt idx="0">
                  <c:v>336.69137000000001</c:v>
                </c:pt>
                <c:pt idx="1">
                  <c:v>420.85341</c:v>
                </c:pt>
                <c:pt idx="2">
                  <c:v>675.56602999999996</c:v>
                </c:pt>
                <c:pt idx="3">
                  <c:v>794.78357000000005</c:v>
                </c:pt>
                <c:pt idx="4">
                  <c:v>953.74027999999998</c:v>
                </c:pt>
              </c:numCache>
            </c:numRef>
          </c:val>
          <c:extLst>
            <c:ext xmlns:c16="http://schemas.microsoft.com/office/drawing/2014/chart" uri="{C3380CC4-5D6E-409C-BE32-E72D297353CC}">
              <c16:uniqueId val="{00000005-2FD6-4B21-9B1A-03A1F879FA3A}"/>
            </c:ext>
          </c:extLst>
        </c:ser>
        <c:ser>
          <c:idx val="6"/>
          <c:order val="6"/>
          <c:tx>
            <c:strRef>
              <c:f>'17. ELECTROCAQUETÁ'!$N$13</c:f>
              <c:strCache>
                <c:ptCount val="1"/>
                <c:pt idx="0">
                  <c:v>Jul-23</c:v>
                </c:pt>
              </c:strCache>
            </c:strRef>
          </c:tx>
          <c:spPr>
            <a:solidFill>
              <a:schemeClr val="accent6">
                <a:shade val="94000"/>
              </a:schemeClr>
            </a:solidFill>
            <a:ln>
              <a:noFill/>
            </a:ln>
            <a:effectLst/>
          </c:spPr>
          <c:invertIfNegative val="0"/>
          <c:cat>
            <c:strRef>
              <c:f>'17. ELECTROCAQUETÁ'!$Q$6:$U$6</c:f>
              <c:strCache>
                <c:ptCount val="5"/>
                <c:pt idx="0">
                  <c:v>ESTRATO 1</c:v>
                </c:pt>
                <c:pt idx="1">
                  <c:v>ESTRATO 2</c:v>
                </c:pt>
                <c:pt idx="2">
                  <c:v>ESTRATO 3</c:v>
                </c:pt>
                <c:pt idx="3">
                  <c:v>ESTRATO 4</c:v>
                </c:pt>
                <c:pt idx="4">
                  <c:v>ESTRATO 5 y 6, Ind y Com</c:v>
                </c:pt>
              </c:strCache>
            </c:strRef>
          </c:cat>
          <c:val>
            <c:numRef>
              <c:f>'17. ELECTROCAQUETÁ'!$Q$13:$U$13</c:f>
              <c:numCache>
                <c:formatCode>0.00</c:formatCode>
                <c:ptCount val="5"/>
                <c:pt idx="0">
                  <c:v>337.70143999999999</c:v>
                </c:pt>
                <c:pt idx="1">
                  <c:v>422.11597</c:v>
                </c:pt>
                <c:pt idx="2">
                  <c:v>679.61942999999997</c:v>
                </c:pt>
                <c:pt idx="3">
                  <c:v>799.55227000000002</c:v>
                </c:pt>
                <c:pt idx="4">
                  <c:v>959.46271999999999</c:v>
                </c:pt>
              </c:numCache>
            </c:numRef>
          </c:val>
          <c:extLst>
            <c:ext xmlns:c16="http://schemas.microsoft.com/office/drawing/2014/chart" uri="{C3380CC4-5D6E-409C-BE32-E72D297353CC}">
              <c16:uniqueId val="{00000006-2FD6-4B21-9B1A-03A1F879FA3A}"/>
            </c:ext>
          </c:extLst>
        </c:ser>
        <c:ser>
          <c:idx val="7"/>
          <c:order val="7"/>
          <c:tx>
            <c:strRef>
              <c:f>'17. ELECTROCAQUETÁ'!$N$14</c:f>
              <c:strCache>
                <c:ptCount val="1"/>
                <c:pt idx="0">
                  <c:v>Ago-23</c:v>
                </c:pt>
              </c:strCache>
            </c:strRef>
          </c:tx>
          <c:spPr>
            <a:solidFill>
              <a:schemeClr val="accent6">
                <a:shade val="83000"/>
              </a:schemeClr>
            </a:solidFill>
            <a:ln>
              <a:noFill/>
            </a:ln>
            <a:effectLst/>
          </c:spPr>
          <c:invertIfNegative val="0"/>
          <c:cat>
            <c:strRef>
              <c:f>'17. ELECTROCAQUETÁ'!$Q$6:$U$6</c:f>
              <c:strCache>
                <c:ptCount val="5"/>
                <c:pt idx="0">
                  <c:v>ESTRATO 1</c:v>
                </c:pt>
                <c:pt idx="1">
                  <c:v>ESTRATO 2</c:v>
                </c:pt>
                <c:pt idx="2">
                  <c:v>ESTRATO 3</c:v>
                </c:pt>
                <c:pt idx="3">
                  <c:v>ESTRATO 4</c:v>
                </c:pt>
                <c:pt idx="4">
                  <c:v>ESTRATO 5 y 6, Ind y Com</c:v>
                </c:pt>
              </c:strCache>
            </c:strRef>
          </c:cat>
          <c:val>
            <c:numRef>
              <c:f>'17. ELECTROCAQUETÁ'!$Q$14:$U$14</c:f>
              <c:numCache>
                <c:formatCode>0.00</c:formatCode>
                <c:ptCount val="5"/>
                <c:pt idx="0">
                  <c:v>339.39</c:v>
                </c:pt>
                <c:pt idx="1">
                  <c:v>424.23</c:v>
                </c:pt>
                <c:pt idx="2">
                  <c:v>685.06</c:v>
                </c:pt>
                <c:pt idx="3">
                  <c:v>805.95</c:v>
                </c:pt>
                <c:pt idx="4">
                  <c:v>967.14</c:v>
                </c:pt>
              </c:numCache>
            </c:numRef>
          </c:val>
          <c:extLst>
            <c:ext xmlns:c16="http://schemas.microsoft.com/office/drawing/2014/chart" uri="{C3380CC4-5D6E-409C-BE32-E72D297353CC}">
              <c16:uniqueId val="{00000007-2FD6-4B21-9B1A-03A1F879FA3A}"/>
            </c:ext>
          </c:extLst>
        </c:ser>
        <c:ser>
          <c:idx val="8"/>
          <c:order val="8"/>
          <c:tx>
            <c:strRef>
              <c:f>'17. ELECTROCAQUETÁ'!$N$15</c:f>
              <c:strCache>
                <c:ptCount val="1"/>
                <c:pt idx="0">
                  <c:v>Sep-23</c:v>
                </c:pt>
              </c:strCache>
            </c:strRef>
          </c:tx>
          <c:spPr>
            <a:solidFill>
              <a:schemeClr val="accent6">
                <a:shade val="73000"/>
              </a:schemeClr>
            </a:solidFill>
            <a:ln>
              <a:noFill/>
            </a:ln>
            <a:effectLst/>
          </c:spPr>
          <c:invertIfNegative val="0"/>
          <c:cat>
            <c:strRef>
              <c:f>'17. ELECTROCAQUETÁ'!$Q$6:$U$6</c:f>
              <c:strCache>
                <c:ptCount val="5"/>
                <c:pt idx="0">
                  <c:v>ESTRATO 1</c:v>
                </c:pt>
                <c:pt idx="1">
                  <c:v>ESTRATO 2</c:v>
                </c:pt>
                <c:pt idx="2">
                  <c:v>ESTRATO 3</c:v>
                </c:pt>
                <c:pt idx="3">
                  <c:v>ESTRATO 4</c:v>
                </c:pt>
                <c:pt idx="4">
                  <c:v>ESTRATO 5 y 6, Ind y Com</c:v>
                </c:pt>
              </c:strCache>
            </c:strRef>
          </c:cat>
          <c:val>
            <c:numRef>
              <c:f>'17. ELECTROCAQUETÁ'!$Q$15:$U$15</c:f>
              <c:numCache>
                <c:formatCode>0.00</c:formatCode>
                <c:ptCount val="5"/>
                <c:pt idx="0">
                  <c:v>341.76567999999997</c:v>
                </c:pt>
                <c:pt idx="1">
                  <c:v>427.19612999999998</c:v>
                </c:pt>
                <c:pt idx="2">
                  <c:v>691.90695000000005</c:v>
                </c:pt>
                <c:pt idx="3">
                  <c:v>814.00816999999995</c:v>
                </c:pt>
                <c:pt idx="4">
                  <c:v>976.80980999999997</c:v>
                </c:pt>
              </c:numCache>
            </c:numRef>
          </c:val>
          <c:extLst>
            <c:ext xmlns:c16="http://schemas.microsoft.com/office/drawing/2014/chart" uri="{C3380CC4-5D6E-409C-BE32-E72D297353CC}">
              <c16:uniqueId val="{00000008-2FD6-4B21-9B1A-03A1F879FA3A}"/>
            </c:ext>
          </c:extLst>
        </c:ser>
        <c:ser>
          <c:idx val="9"/>
          <c:order val="9"/>
          <c:tx>
            <c:strRef>
              <c:f>'17. ELECTROCAQUETÁ'!$N$16</c:f>
              <c:strCache>
                <c:ptCount val="1"/>
                <c:pt idx="0">
                  <c:v>Oct-23</c:v>
                </c:pt>
              </c:strCache>
            </c:strRef>
          </c:tx>
          <c:spPr>
            <a:solidFill>
              <a:schemeClr val="accent6">
                <a:shade val="62000"/>
              </a:schemeClr>
            </a:solidFill>
            <a:ln>
              <a:noFill/>
            </a:ln>
            <a:effectLst/>
          </c:spPr>
          <c:invertIfNegative val="0"/>
          <c:cat>
            <c:strRef>
              <c:f>'17. ELECTROCAQUETÁ'!$Q$6:$U$6</c:f>
              <c:strCache>
                <c:ptCount val="5"/>
                <c:pt idx="0">
                  <c:v>ESTRATO 1</c:v>
                </c:pt>
                <c:pt idx="1">
                  <c:v>ESTRATO 2</c:v>
                </c:pt>
                <c:pt idx="2">
                  <c:v>ESTRATO 3</c:v>
                </c:pt>
                <c:pt idx="3">
                  <c:v>ESTRATO 4</c:v>
                </c:pt>
                <c:pt idx="4">
                  <c:v>ESTRATO 5 y 6, Ind y Com</c:v>
                </c:pt>
              </c:strCache>
            </c:strRef>
          </c:cat>
          <c:val>
            <c:numRef>
              <c:f>'17. ELECTROCAQUETÁ'!$Q$16:$U$16</c:f>
              <c:numCache>
                <c:formatCode>0.00</c:formatCode>
                <c:ptCount val="5"/>
                <c:pt idx="0">
                  <c:v>358.17</c:v>
                </c:pt>
                <c:pt idx="1">
                  <c:v>447.7</c:v>
                </c:pt>
                <c:pt idx="2">
                  <c:v>761.1</c:v>
                </c:pt>
                <c:pt idx="3">
                  <c:v>895.41</c:v>
                </c:pt>
                <c:pt idx="4">
                  <c:v>1074.49</c:v>
                </c:pt>
              </c:numCache>
            </c:numRef>
          </c:val>
          <c:extLst>
            <c:ext xmlns:c16="http://schemas.microsoft.com/office/drawing/2014/chart" uri="{C3380CC4-5D6E-409C-BE32-E72D297353CC}">
              <c16:uniqueId val="{00000009-2FD6-4B21-9B1A-03A1F879FA3A}"/>
            </c:ext>
          </c:extLst>
        </c:ser>
        <c:ser>
          <c:idx val="10"/>
          <c:order val="10"/>
          <c:tx>
            <c:strRef>
              <c:f>'17. ELECTROCAQUETÁ'!$N$17</c:f>
              <c:strCache>
                <c:ptCount val="1"/>
                <c:pt idx="0">
                  <c:v>Nov-23</c:v>
                </c:pt>
              </c:strCache>
            </c:strRef>
          </c:tx>
          <c:spPr>
            <a:solidFill>
              <a:schemeClr val="accent6">
                <a:shade val="51000"/>
              </a:schemeClr>
            </a:solidFill>
            <a:ln>
              <a:noFill/>
            </a:ln>
            <a:effectLst/>
          </c:spPr>
          <c:invertIfNegative val="0"/>
          <c:cat>
            <c:strRef>
              <c:f>'17. ELECTROCAQUETÁ'!$Q$6:$U$6</c:f>
              <c:strCache>
                <c:ptCount val="5"/>
                <c:pt idx="0">
                  <c:v>ESTRATO 1</c:v>
                </c:pt>
                <c:pt idx="1">
                  <c:v>ESTRATO 2</c:v>
                </c:pt>
                <c:pt idx="2">
                  <c:v>ESTRATO 3</c:v>
                </c:pt>
                <c:pt idx="3">
                  <c:v>ESTRATO 4</c:v>
                </c:pt>
                <c:pt idx="4">
                  <c:v>ESTRATO 5 y 6, Ind y Com</c:v>
                </c:pt>
              </c:strCache>
            </c:strRef>
          </c:cat>
          <c:val>
            <c:numRef>
              <c:f>'17. ELECTROCAQUETÁ'!$Q$17:$U$17</c:f>
              <c:numCache>
                <c:formatCode>0.00</c:formatCode>
                <c:ptCount val="5"/>
                <c:pt idx="0">
                  <c:v>361.39</c:v>
                </c:pt>
                <c:pt idx="1">
                  <c:v>451.73</c:v>
                </c:pt>
                <c:pt idx="2">
                  <c:v>767.95</c:v>
                </c:pt>
                <c:pt idx="3">
                  <c:v>903.47</c:v>
                </c:pt>
                <c:pt idx="4">
                  <c:v>1084.164</c:v>
                </c:pt>
              </c:numCache>
            </c:numRef>
          </c:val>
          <c:extLst>
            <c:ext xmlns:c16="http://schemas.microsoft.com/office/drawing/2014/chart" uri="{C3380CC4-5D6E-409C-BE32-E72D297353CC}">
              <c16:uniqueId val="{0000000A-2FD6-4B21-9B1A-03A1F879FA3A}"/>
            </c:ext>
          </c:extLst>
        </c:ser>
        <c:ser>
          <c:idx val="11"/>
          <c:order val="11"/>
          <c:tx>
            <c:strRef>
              <c:f>'17. ELECTROCAQUETÁ'!$N$18</c:f>
              <c:strCache>
                <c:ptCount val="1"/>
                <c:pt idx="0">
                  <c:v>Dic-23</c:v>
                </c:pt>
              </c:strCache>
            </c:strRef>
          </c:tx>
          <c:spPr>
            <a:solidFill>
              <a:schemeClr val="accent6">
                <a:shade val="40000"/>
              </a:schemeClr>
            </a:solidFill>
            <a:ln>
              <a:noFill/>
            </a:ln>
            <a:effectLst/>
          </c:spPr>
          <c:invertIfNegative val="0"/>
          <c:cat>
            <c:strRef>
              <c:f>'17. ELECTROCAQUETÁ'!$Q$6:$U$6</c:f>
              <c:strCache>
                <c:ptCount val="5"/>
                <c:pt idx="0">
                  <c:v>ESTRATO 1</c:v>
                </c:pt>
                <c:pt idx="1">
                  <c:v>ESTRATO 2</c:v>
                </c:pt>
                <c:pt idx="2">
                  <c:v>ESTRATO 3</c:v>
                </c:pt>
                <c:pt idx="3">
                  <c:v>ESTRATO 4</c:v>
                </c:pt>
                <c:pt idx="4">
                  <c:v>ESTRATO 5 y 6, Ind y Com</c:v>
                </c:pt>
              </c:strCache>
            </c:strRef>
          </c:cat>
          <c:val>
            <c:numRef>
              <c:f>'17. ELECTROCAQUETÁ'!$Q$18:$U$18</c:f>
              <c:numCache>
                <c:formatCode>0.00</c:formatCode>
                <c:ptCount val="5"/>
                <c:pt idx="0">
                  <c:v>363.56</c:v>
                </c:pt>
                <c:pt idx="1">
                  <c:v>454.44</c:v>
                </c:pt>
                <c:pt idx="2">
                  <c:v>772.56</c:v>
                </c:pt>
                <c:pt idx="3">
                  <c:v>908.89</c:v>
                </c:pt>
                <c:pt idx="4">
                  <c:v>1090.67</c:v>
                </c:pt>
              </c:numCache>
            </c:numRef>
          </c:val>
          <c:extLst>
            <c:ext xmlns:c16="http://schemas.microsoft.com/office/drawing/2014/chart" uri="{C3380CC4-5D6E-409C-BE32-E72D297353CC}">
              <c16:uniqueId val="{0000000B-2FD6-4B21-9B1A-03A1F879FA3A}"/>
            </c:ext>
          </c:extLst>
        </c:ser>
        <c:dLbls>
          <c:showLegendKey val="0"/>
          <c:showVal val="0"/>
          <c:showCatName val="0"/>
          <c:showSerName val="0"/>
          <c:showPercent val="0"/>
          <c:showBubbleSize val="0"/>
        </c:dLbls>
        <c:gapWidth val="150"/>
        <c:axId val="-1145666928"/>
        <c:axId val="-1145665840"/>
      </c:barChart>
      <c:catAx>
        <c:axId val="-1145666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5665840"/>
        <c:crosses val="autoZero"/>
        <c:auto val="1"/>
        <c:lblAlgn val="ctr"/>
        <c:lblOffset val="100"/>
        <c:noMultiLvlLbl val="0"/>
      </c:catAx>
      <c:valAx>
        <c:axId val="-1145665840"/>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5666928"/>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'17. ELECTROCAQUETÁ'!$J$6</c:f>
              <c:strCache>
                <c:ptCount val="1"/>
                <c:pt idx="0">
                  <c:v>CUV_119</c:v>
                </c:pt>
              </c:strCache>
            </c:strRef>
          </c:tx>
          <c:spPr>
            <a:ln w="28575" cap="rnd">
              <a:solidFill>
                <a:schemeClr val="accent1"/>
              </a:solidFill>
              <a:round/>
            </a:ln>
            <a:effectLst/>
          </c:spPr>
          <c:marker>
            <c:symbol val="none"/>
          </c:marker>
          <c:cat>
            <c:strRef>
              <c:f>'17. ELECTROCAQUETÁ'!$A$7:$A$18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'17. ELECTROCAQUETÁ'!$J$7:$J$18</c:f>
              <c:numCache>
                <c:formatCode>0.00</c:formatCode>
                <c:ptCount val="12"/>
                <c:pt idx="0">
                  <c:v>850.84</c:v>
                </c:pt>
                <c:pt idx="1">
                  <c:v>882.59</c:v>
                </c:pt>
                <c:pt idx="2">
                  <c:v>953.72</c:v>
                </c:pt>
                <c:pt idx="3">
                  <c:v>902.85</c:v>
                </c:pt>
                <c:pt idx="4">
                  <c:v>831.23</c:v>
                </c:pt>
                <c:pt idx="5">
                  <c:v>898.05322999999999</c:v>
                </c:pt>
                <c:pt idx="6">
                  <c:v>856.26307999999995</c:v>
                </c:pt>
                <c:pt idx="7">
                  <c:v>845.69</c:v>
                </c:pt>
                <c:pt idx="8">
                  <c:v>848.91618000000005</c:v>
                </c:pt>
                <c:pt idx="9">
                  <c:v>875.54</c:v>
                </c:pt>
                <c:pt idx="10">
                  <c:v>888.98</c:v>
                </c:pt>
                <c:pt idx="11">
                  <c:v>910.66</c:v>
                </c:pt>
              </c:numCache>
            </c:numRef>
          </c:val>
          <c:smooth val="0"/>
          <c:extLst>
            <c:ext xmlns:c16="http://schemas.microsoft.com/office/drawing/2014/chart" uri="{C3380CC4-5D6E-409C-BE32-E72D297353CC}">
              <c16:uniqueId val="{00000000-11A1-4879-8066-834FD3F683DC}"/>
            </c:ext>
          </c:extLst>
        </c:ser>
        <c:ser>
          <c:idx val="1"/>
          <c:order val="1"/>
          <c:tx>
            <c:strRef>
              <c:f>'17. ELECTROCAQUETÁ'!$K$6</c:f>
              <c:strCache>
                <c:ptCount val="1"/>
                <c:pt idx="0">
                  <c:v>CUV_Op</c:v>
                </c:pt>
              </c:strCache>
            </c:strRef>
          </c:tx>
          <c:spPr>
            <a:ln w="28575" cap="rnd">
              <a:solidFill>
                <a:schemeClr val="accent2"/>
              </a:solidFill>
              <a:prstDash val="lgDash"/>
              <a:round/>
            </a:ln>
            <a:effectLst/>
          </c:spPr>
          <c:marker>
            <c:symbol val="none"/>
          </c:marker>
          <c:cat>
            <c:strRef>
              <c:f>'17. ELECTROCAQUETÁ'!$A$7:$A$18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'17. ELECTROCAQUETÁ'!$K$7:$K$18</c:f>
              <c:numCache>
                <c:formatCode>0.00</c:formatCode>
                <c:ptCount val="12"/>
                <c:pt idx="0">
                  <c:v>740</c:v>
                </c:pt>
                <c:pt idx="1">
                  <c:v>755.39</c:v>
                </c:pt>
                <c:pt idx="2">
                  <c:v>770.2</c:v>
                </c:pt>
                <c:pt idx="3">
                  <c:v>780.59</c:v>
                </c:pt>
                <c:pt idx="4">
                  <c:v>789.02</c:v>
                </c:pt>
                <c:pt idx="5">
                  <c:v>794.78357000000005</c:v>
                </c:pt>
                <c:pt idx="6">
                  <c:v>799.55227000000002</c:v>
                </c:pt>
                <c:pt idx="7">
                  <c:v>805.95</c:v>
                </c:pt>
                <c:pt idx="8">
                  <c:v>814.00816999999995</c:v>
                </c:pt>
                <c:pt idx="9">
                  <c:v>895.41</c:v>
                </c:pt>
                <c:pt idx="10">
                  <c:v>903.47</c:v>
                </c:pt>
                <c:pt idx="11">
                  <c:v>908.89</c:v>
                </c:pt>
              </c:numCache>
            </c:numRef>
          </c:val>
          <c:smooth val="0"/>
          <c:extLst>
            <c:ext xmlns:c16="http://schemas.microsoft.com/office/drawing/2014/chart" uri="{C3380CC4-5D6E-409C-BE32-E72D297353CC}">
              <c16:uniqueId val="{00000001-11A1-4879-8066-834FD3F683DC}"/>
            </c:ext>
          </c:extLst>
        </c:ser>
        <c:dLbls>
          <c:showLegendKey val="0"/>
          <c:showVal val="0"/>
          <c:showCatName val="0"/>
          <c:showSerName val="0"/>
          <c:showPercent val="0"/>
          <c:showBubbleSize val="0"/>
        </c:dLbls>
        <c:smooth val="0"/>
        <c:axId val="-1145676720"/>
        <c:axId val="-1145676176"/>
      </c:lineChart>
      <c:catAx>
        <c:axId val="-1145676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45676176"/>
        <c:crosses val="autoZero"/>
        <c:auto val="1"/>
        <c:lblAlgn val="ctr"/>
        <c:lblOffset val="100"/>
        <c:noMultiLvlLbl val="0"/>
      </c:catAx>
      <c:valAx>
        <c:axId val="-1145676176"/>
        <c:scaling>
          <c:orientation val="minMax"/>
          <c:min val="5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r>
                  <a:rPr lang="es-CO" sz="1800"/>
                  <a:t>$/kWh</a:t>
                </a:r>
              </a:p>
            </c:rich>
          </c:tx>
          <c:overlay val="0"/>
          <c:spPr>
            <a:noFill/>
            <a:ln>
              <a:noFill/>
            </a:ln>
            <a:effectLst/>
          </c:spPr>
          <c:txPr>
            <a:bodyPr rot="-54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s-CO"/>
          </a:p>
        </c:txPr>
        <c:crossAx val="-114567672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1"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1"/>
          <c:order val="1"/>
          <c:tx>
            <c:strRef>
              <c:f>'18. ELECTROHUILA'!$D$6</c:f>
              <c:strCache>
                <c:ptCount val="1"/>
                <c:pt idx="0">
                  <c:v>GM</c:v>
                </c:pt>
              </c:strCache>
            </c:strRef>
          </c:tx>
          <c:spPr>
            <a:solidFill>
              <a:srgbClr val="ED7D31"/>
            </a:solidFill>
            <a:ln w="25400">
              <a:noFill/>
            </a:ln>
          </c:spPr>
          <c:val>
            <c:numRef>
              <c:f>'18. ELECTROHUILA'!$D$7:$D$18</c:f>
              <c:numCache>
                <c:formatCode>0.00</c:formatCode>
                <c:ptCount val="12"/>
                <c:pt idx="0">
                  <c:v>308.96409999999997</c:v>
                </c:pt>
                <c:pt idx="1">
                  <c:v>347.22199999999998</c:v>
                </c:pt>
                <c:pt idx="2">
                  <c:v>376.76139999999998</c:v>
                </c:pt>
                <c:pt idx="3">
                  <c:v>374.9853</c:v>
                </c:pt>
                <c:pt idx="4">
                  <c:v>251.7619</c:v>
                </c:pt>
                <c:pt idx="5">
                  <c:v>374.94015000000002</c:v>
                </c:pt>
                <c:pt idx="6">
                  <c:v>371.13589000000002</c:v>
                </c:pt>
                <c:pt idx="7">
                  <c:v>369.06330000000003</c:v>
                </c:pt>
                <c:pt idx="8">
                  <c:v>372.29996</c:v>
                </c:pt>
                <c:pt idx="9">
                  <c:v>376.64929999999998</c:v>
                </c:pt>
                <c:pt idx="10">
                  <c:v>378.63940000000002</c:v>
                </c:pt>
                <c:pt idx="11">
                  <c:v>373.50420000000003</c:v>
                </c:pt>
              </c:numCache>
            </c:numRef>
          </c:val>
          <c:extLst>
            <c:ext xmlns:c16="http://schemas.microsoft.com/office/drawing/2014/chart" uri="{C3380CC4-5D6E-409C-BE32-E72D297353CC}">
              <c16:uniqueId val="{00000000-25D7-44D4-B914-E8D690F06484}"/>
            </c:ext>
          </c:extLst>
        </c:ser>
        <c:ser>
          <c:idx val="2"/>
          <c:order val="2"/>
          <c:tx>
            <c:strRef>
              <c:f>'18. ELECTROHUILA'!$G$6</c:f>
              <c:strCache>
                <c:ptCount val="1"/>
                <c:pt idx="0">
                  <c:v>D</c:v>
                </c:pt>
              </c:strCache>
            </c:strRef>
          </c:tx>
          <c:spPr>
            <a:solidFill>
              <a:srgbClr val="A5A5A5"/>
            </a:solidFill>
            <a:ln w="25400">
              <a:noFill/>
            </a:ln>
          </c:spPr>
          <c:val>
            <c:numRef>
              <c:f>'18. ELECTROHUILA'!$G$7:$G$18</c:f>
              <c:numCache>
                <c:formatCode>0.00</c:formatCode>
                <c:ptCount val="12"/>
                <c:pt idx="0">
                  <c:v>244.90430000000001</c:v>
                </c:pt>
                <c:pt idx="1">
                  <c:v>248.75579999999999</c:v>
                </c:pt>
                <c:pt idx="2">
                  <c:v>265.99419999999998</c:v>
                </c:pt>
                <c:pt idx="3">
                  <c:v>263.17777000000001</c:v>
                </c:pt>
                <c:pt idx="4">
                  <c:v>253.40090000000001</c:v>
                </c:pt>
                <c:pt idx="5">
                  <c:v>254.33046999999999</c:v>
                </c:pt>
                <c:pt idx="6">
                  <c:v>258.28025000000002</c:v>
                </c:pt>
                <c:pt idx="7">
                  <c:v>252.14279999999999</c:v>
                </c:pt>
                <c:pt idx="8">
                  <c:v>250.00704999999999</c:v>
                </c:pt>
                <c:pt idx="9">
                  <c:v>263.0548</c:v>
                </c:pt>
                <c:pt idx="10">
                  <c:v>261.68180000000001</c:v>
                </c:pt>
                <c:pt idx="11">
                  <c:v>266.43009999999998</c:v>
                </c:pt>
              </c:numCache>
            </c:numRef>
          </c:val>
          <c:extLst>
            <c:ext xmlns:c16="http://schemas.microsoft.com/office/drawing/2014/chart" uri="{C3380CC4-5D6E-409C-BE32-E72D297353CC}">
              <c16:uniqueId val="{00000001-25D7-44D4-B914-E8D690F06484}"/>
            </c:ext>
          </c:extLst>
        </c:ser>
        <c:ser>
          <c:idx val="3"/>
          <c:order val="3"/>
          <c:tx>
            <c:strRef>
              <c:f>'18. ELECTROHUILA'!$H$6</c:f>
              <c:strCache>
                <c:ptCount val="1"/>
                <c:pt idx="0">
                  <c:v>CV</c:v>
                </c:pt>
              </c:strCache>
            </c:strRef>
          </c:tx>
          <c:spPr>
            <a:solidFill>
              <a:srgbClr val="FFC000"/>
            </a:solidFill>
            <a:ln w="25400">
              <a:noFill/>
            </a:ln>
          </c:spPr>
          <c:val>
            <c:numRef>
              <c:f>'18. ELECTROHUILA'!$H$7:$H$18</c:f>
              <c:numCache>
                <c:formatCode>0.00</c:formatCode>
                <c:ptCount val="12"/>
                <c:pt idx="0">
                  <c:v>114.209</c:v>
                </c:pt>
                <c:pt idx="1">
                  <c:v>116.3322</c:v>
                </c:pt>
                <c:pt idx="2">
                  <c:v>119.20180000000001</c:v>
                </c:pt>
                <c:pt idx="3">
                  <c:v>124.0309</c:v>
                </c:pt>
                <c:pt idx="4">
                  <c:v>129.0445</c:v>
                </c:pt>
                <c:pt idx="5">
                  <c:v>118.97414999999999</c:v>
                </c:pt>
                <c:pt idx="6">
                  <c:v>125.3057</c:v>
                </c:pt>
                <c:pt idx="7">
                  <c:v>120.86</c:v>
                </c:pt>
                <c:pt idx="8">
                  <c:v>120.94353</c:v>
                </c:pt>
                <c:pt idx="9">
                  <c:v>122.6481</c:v>
                </c:pt>
                <c:pt idx="10">
                  <c:v>115.7383</c:v>
                </c:pt>
                <c:pt idx="11">
                  <c:v>190.85599999999999</c:v>
                </c:pt>
              </c:numCache>
            </c:numRef>
          </c:val>
          <c:extLst>
            <c:ext xmlns:c16="http://schemas.microsoft.com/office/drawing/2014/chart" uri="{C3380CC4-5D6E-409C-BE32-E72D297353CC}">
              <c16:uniqueId val="{00000002-25D7-44D4-B914-E8D690F06484}"/>
            </c:ext>
          </c:extLst>
        </c:ser>
        <c:ser>
          <c:idx val="4"/>
          <c:order val="4"/>
          <c:tx>
            <c:strRef>
              <c:f>'18. ELECTROHUILA'!$F$6</c:f>
              <c:strCache>
                <c:ptCount val="1"/>
                <c:pt idx="0">
                  <c:v>PR</c:v>
                </c:pt>
              </c:strCache>
            </c:strRef>
          </c:tx>
          <c:spPr>
            <a:solidFill>
              <a:srgbClr val="5B9BD5"/>
            </a:solidFill>
            <a:ln w="25400">
              <a:noFill/>
            </a:ln>
          </c:spPr>
          <c:val>
            <c:numRef>
              <c:f>'18. ELECTROHUILA'!$F$7:$F$18</c:f>
              <c:numCache>
                <c:formatCode>0.00</c:formatCode>
                <c:ptCount val="12"/>
                <c:pt idx="0">
                  <c:v>68.351399999999998</c:v>
                </c:pt>
                <c:pt idx="1">
                  <c:v>74.450900000000004</c:v>
                </c:pt>
                <c:pt idx="2">
                  <c:v>79.674300000000002</c:v>
                </c:pt>
                <c:pt idx="3">
                  <c:v>79.445499999999996</c:v>
                </c:pt>
                <c:pt idx="4">
                  <c:v>57.851399999999998</c:v>
                </c:pt>
                <c:pt idx="5">
                  <c:v>77.445880000000002</c:v>
                </c:pt>
                <c:pt idx="6">
                  <c:v>76.646659999999997</c:v>
                </c:pt>
                <c:pt idx="7">
                  <c:v>77.298000000000002</c:v>
                </c:pt>
                <c:pt idx="8">
                  <c:v>76.737589999999997</c:v>
                </c:pt>
                <c:pt idx="9">
                  <c:v>77.780500000000004</c:v>
                </c:pt>
                <c:pt idx="10">
                  <c:v>77.121700000000004</c:v>
                </c:pt>
                <c:pt idx="11">
                  <c:v>78.523799999999994</c:v>
                </c:pt>
              </c:numCache>
            </c:numRef>
          </c:val>
          <c:extLst>
            <c:ext xmlns:c16="http://schemas.microsoft.com/office/drawing/2014/chart" uri="{C3380CC4-5D6E-409C-BE32-E72D297353CC}">
              <c16:uniqueId val="{00000003-25D7-44D4-B914-E8D690F06484}"/>
            </c:ext>
          </c:extLst>
        </c:ser>
        <c:ser>
          <c:idx val="5"/>
          <c:order val="5"/>
          <c:tx>
            <c:strRef>
              <c:f>'18. ELECTROHUILA'!$E$6</c:f>
              <c:strCache>
                <c:ptCount val="1"/>
                <c:pt idx="0">
                  <c:v>TM</c:v>
                </c:pt>
              </c:strCache>
            </c:strRef>
          </c:tx>
          <c:spPr>
            <a:solidFill>
              <a:srgbClr val="70AD47"/>
            </a:solidFill>
            <a:ln w="25400">
              <a:noFill/>
            </a:ln>
          </c:spPr>
          <c:val>
            <c:numRef>
              <c:f>'18. ELECTROHUILA'!$E$7:$E$18</c:f>
              <c:numCache>
                <c:formatCode>0.00</c:formatCode>
                <c:ptCount val="12"/>
                <c:pt idx="0">
                  <c:v>51.973199999999999</c:v>
                </c:pt>
                <c:pt idx="1">
                  <c:v>48.708100000000002</c:v>
                </c:pt>
                <c:pt idx="2">
                  <c:v>52.366900000000001</c:v>
                </c:pt>
                <c:pt idx="3">
                  <c:v>53.521000000000001</c:v>
                </c:pt>
                <c:pt idx="4">
                  <c:v>48.531399999999998</c:v>
                </c:pt>
                <c:pt idx="5">
                  <c:v>50.702910000000003</c:v>
                </c:pt>
                <c:pt idx="6">
                  <c:v>40.870220000000003</c:v>
                </c:pt>
                <c:pt idx="7">
                  <c:v>46.962400000000002</c:v>
                </c:pt>
                <c:pt idx="8">
                  <c:v>47.019509999999997</c:v>
                </c:pt>
                <c:pt idx="9">
                  <c:v>48.599899999999998</c:v>
                </c:pt>
                <c:pt idx="10">
                  <c:v>46.250999999999998</c:v>
                </c:pt>
                <c:pt idx="11">
                  <c:v>51.235199999999999</c:v>
                </c:pt>
              </c:numCache>
            </c:numRef>
          </c:val>
          <c:extLst>
            <c:ext xmlns:c16="http://schemas.microsoft.com/office/drawing/2014/chart" uri="{C3380CC4-5D6E-409C-BE32-E72D297353CC}">
              <c16:uniqueId val="{00000004-25D7-44D4-B914-E8D690F06484}"/>
            </c:ext>
          </c:extLst>
        </c:ser>
        <c:ser>
          <c:idx val="6"/>
          <c:order val="6"/>
          <c:tx>
            <c:strRef>
              <c:f>'18. ELECTROHUILA'!$I$6</c:f>
              <c:strCache>
                <c:ptCount val="1"/>
                <c:pt idx="0">
                  <c:v>RM</c:v>
                </c:pt>
              </c:strCache>
            </c:strRef>
          </c:tx>
          <c:spPr>
            <a:solidFill>
              <a:schemeClr val="accent1">
                <a:lumMod val="40000"/>
                <a:lumOff val="60000"/>
              </a:schemeClr>
            </a:solidFill>
            <a:ln>
              <a:noFill/>
            </a:ln>
            <a:effectLst/>
          </c:spPr>
          <c:val>
            <c:numRef>
              <c:f>'18. ELECTROHUILA'!$I$7:$I$18</c:f>
              <c:numCache>
                <c:formatCode>0.00</c:formatCode>
                <c:ptCount val="12"/>
                <c:pt idx="0">
                  <c:v>21.929200000000002</c:v>
                </c:pt>
                <c:pt idx="1">
                  <c:v>19.282599999999999</c:v>
                </c:pt>
                <c:pt idx="2">
                  <c:v>17.546600000000002</c:v>
                </c:pt>
                <c:pt idx="3">
                  <c:v>36.201099999999997</c:v>
                </c:pt>
                <c:pt idx="4">
                  <c:v>37.293199999999999</c:v>
                </c:pt>
                <c:pt idx="5">
                  <c:v>17.00094</c:v>
                </c:pt>
                <c:pt idx="6">
                  <c:v>23.017489999999999</c:v>
                </c:pt>
                <c:pt idx="7">
                  <c:v>12.871600000000001</c:v>
                </c:pt>
                <c:pt idx="8">
                  <c:v>18.008120000000002</c:v>
                </c:pt>
                <c:pt idx="9">
                  <c:v>-2.367</c:v>
                </c:pt>
                <c:pt idx="10">
                  <c:v>2.4681999999999999</c:v>
                </c:pt>
                <c:pt idx="11">
                  <c:v>20.817299999999999</c:v>
                </c:pt>
              </c:numCache>
            </c:numRef>
          </c:val>
          <c:extLst>
            <c:ext xmlns:c16="http://schemas.microsoft.com/office/drawing/2014/chart" uri="{C3380CC4-5D6E-409C-BE32-E72D297353CC}">
              <c16:uniqueId val="{00000005-25D7-44D4-B914-E8D690F06484}"/>
            </c:ext>
          </c:extLst>
        </c:ser>
        <c:dLbls>
          <c:showLegendKey val="0"/>
          <c:showVal val="0"/>
          <c:showCatName val="0"/>
          <c:showSerName val="0"/>
          <c:showPercent val="0"/>
          <c:showBubbleSize val="0"/>
        </c:dLbls>
        <c:axId val="-1145664208"/>
        <c:axId val="-1145664752"/>
      </c:areaChart>
      <c:lineChart>
        <c:grouping val="standard"/>
        <c:varyColors val="0"/>
        <c:ser>
          <c:idx val="0"/>
          <c:order val="0"/>
          <c:tx>
            <c:strRef>
              <c:f>'18. ELECTROHUILA'!$J$6</c:f>
              <c:strCache>
                <c:ptCount val="1"/>
                <c:pt idx="0">
                  <c:v>CUV_119</c:v>
                </c:pt>
              </c:strCache>
            </c:strRef>
          </c:tx>
          <c:spPr>
            <a:ln w="38100" cap="rnd">
              <a:solidFill>
                <a:sysClr val="windowText" lastClr="000000"/>
              </a:solidFill>
              <a:round/>
            </a:ln>
            <a:effectLst/>
          </c:spPr>
          <c:marker>
            <c:symbol val="none"/>
          </c:marker>
          <c:cat>
            <c:strRef>
              <c:f>'18. ELECTROHUILA'!$A$7:$A$18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'18. ELECTROHUILA'!$J$7:$J$18</c:f>
              <c:numCache>
                <c:formatCode>0.00</c:formatCode>
                <c:ptCount val="12"/>
                <c:pt idx="0">
                  <c:v>810.33119999999997</c:v>
                </c:pt>
                <c:pt idx="1">
                  <c:v>854.75149999999996</c:v>
                </c:pt>
                <c:pt idx="2">
                  <c:v>911.54520000000002</c:v>
                </c:pt>
                <c:pt idx="3">
                  <c:v>931.36149999999998</c:v>
                </c:pt>
                <c:pt idx="4">
                  <c:v>777.88329999999996</c:v>
                </c:pt>
                <c:pt idx="5">
                  <c:v>893.39449999999999</c:v>
                </c:pt>
                <c:pt idx="6">
                  <c:v>895.25621000000001</c:v>
                </c:pt>
                <c:pt idx="7">
                  <c:v>879.19809999999995</c:v>
                </c:pt>
                <c:pt idx="8">
                  <c:v>885.01576</c:v>
                </c:pt>
                <c:pt idx="9">
                  <c:v>886.36559999999997</c:v>
                </c:pt>
                <c:pt idx="10">
                  <c:v>881.90039999999999</c:v>
                </c:pt>
                <c:pt idx="11">
                  <c:v>981.36670000000004</c:v>
                </c:pt>
              </c:numCache>
            </c:numRef>
          </c:val>
          <c:smooth val="0"/>
          <c:extLst>
            <c:ext xmlns:c16="http://schemas.microsoft.com/office/drawing/2014/chart" uri="{C3380CC4-5D6E-409C-BE32-E72D297353CC}">
              <c16:uniqueId val="{00000006-25D7-44D4-B914-E8D690F06484}"/>
            </c:ext>
          </c:extLst>
        </c:ser>
        <c:dLbls>
          <c:showLegendKey val="0"/>
          <c:showVal val="0"/>
          <c:showCatName val="0"/>
          <c:showSerName val="0"/>
          <c:showPercent val="0"/>
          <c:showBubbleSize val="0"/>
        </c:dLbls>
        <c:marker val="1"/>
        <c:smooth val="0"/>
        <c:axId val="-1145664208"/>
        <c:axId val="-1145664752"/>
      </c:lineChart>
      <c:catAx>
        <c:axId val="-11456642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400" b="1" i="0" u="none" strike="noStrike" baseline="0">
                <a:solidFill>
                  <a:srgbClr val="333333"/>
                </a:solidFill>
                <a:latin typeface="Calibri"/>
                <a:ea typeface="Calibri"/>
                <a:cs typeface="Calibri"/>
              </a:defRPr>
            </a:pPr>
            <a:endParaRPr lang="es-CO"/>
          </a:p>
        </c:txPr>
        <c:crossAx val="-1145664752"/>
        <c:crosses val="autoZero"/>
        <c:auto val="1"/>
        <c:lblAlgn val="ctr"/>
        <c:lblOffset val="100"/>
        <c:noMultiLvlLbl val="0"/>
      </c:catAx>
      <c:valAx>
        <c:axId val="-1145664752"/>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145664208"/>
        <c:crosses val="autoZero"/>
        <c:crossBetween val="between"/>
      </c:valAx>
      <c:spPr>
        <a:noFill/>
        <a:ln w="25400">
          <a:noFill/>
        </a:ln>
      </c:spPr>
    </c:plotArea>
    <c:legend>
      <c:legendPos val="b"/>
      <c:overlay val="0"/>
      <c:spPr>
        <a:noFill/>
        <a:ln w="25400">
          <a:noFill/>
        </a:ln>
      </c:spPr>
      <c:txPr>
        <a:bodyPr/>
        <a:lstStyle/>
        <a:p>
          <a:pPr>
            <a:defRPr sz="1655"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tx>
            <c:strRef>
              <c:f>'18. ELECTROHUILA'!$N$7</c:f>
              <c:strCache>
                <c:ptCount val="1"/>
                <c:pt idx="0">
                  <c:v>Ene-23</c:v>
                </c:pt>
              </c:strCache>
            </c:strRef>
          </c:tx>
          <c:spPr>
            <a:solidFill>
              <a:schemeClr val="accent6">
                <a:tint val="41000"/>
              </a:schemeClr>
            </a:solidFill>
            <a:ln>
              <a:noFill/>
            </a:ln>
            <a:effectLst/>
          </c:spPr>
          <c:invertIfNegative val="0"/>
          <c:cat>
            <c:strRef>
              <c:f>'18. ELECTROHUILA'!$Q$6:$U$6</c:f>
              <c:strCache>
                <c:ptCount val="5"/>
                <c:pt idx="0">
                  <c:v>ESTRATO 1</c:v>
                </c:pt>
                <c:pt idx="1">
                  <c:v>ESTRATO 2</c:v>
                </c:pt>
                <c:pt idx="2">
                  <c:v>ESTRATO 3</c:v>
                </c:pt>
                <c:pt idx="3">
                  <c:v>ESTRATO 4</c:v>
                </c:pt>
                <c:pt idx="4">
                  <c:v>ESTRATO 5 y 6, Ind y Com</c:v>
                </c:pt>
              </c:strCache>
            </c:strRef>
          </c:cat>
          <c:val>
            <c:numRef>
              <c:f>'18. ELECTROHUILA'!$Q$7:$U$7</c:f>
              <c:numCache>
                <c:formatCode>0.00</c:formatCode>
                <c:ptCount val="5"/>
                <c:pt idx="0">
                  <c:v>324.4194</c:v>
                </c:pt>
                <c:pt idx="1">
                  <c:v>405.52420000000001</c:v>
                </c:pt>
                <c:pt idx="2">
                  <c:v>689.39120000000003</c:v>
                </c:pt>
                <c:pt idx="3">
                  <c:v>811.04840000000002</c:v>
                </c:pt>
                <c:pt idx="4">
                  <c:v>973.25810000000001</c:v>
                </c:pt>
              </c:numCache>
            </c:numRef>
          </c:val>
          <c:extLst>
            <c:ext xmlns:c16="http://schemas.microsoft.com/office/drawing/2014/chart" uri="{C3380CC4-5D6E-409C-BE32-E72D297353CC}">
              <c16:uniqueId val="{00000000-1C8C-44F6-A627-86B55C2C4A14}"/>
            </c:ext>
          </c:extLst>
        </c:ser>
        <c:ser>
          <c:idx val="1"/>
          <c:order val="1"/>
          <c:tx>
            <c:strRef>
              <c:f>'18. ELECTROHUILA'!$N$8</c:f>
              <c:strCache>
                <c:ptCount val="1"/>
                <c:pt idx="0">
                  <c:v>Feb-23</c:v>
                </c:pt>
              </c:strCache>
            </c:strRef>
          </c:tx>
          <c:spPr>
            <a:solidFill>
              <a:schemeClr val="accent6">
                <a:tint val="52000"/>
              </a:schemeClr>
            </a:solidFill>
            <a:ln>
              <a:noFill/>
            </a:ln>
            <a:effectLst/>
          </c:spPr>
          <c:invertIfNegative val="0"/>
          <c:cat>
            <c:strRef>
              <c:f>'18. ELECTROHUILA'!$Q$6:$U$6</c:f>
              <c:strCache>
                <c:ptCount val="5"/>
                <c:pt idx="0">
                  <c:v>ESTRATO 1</c:v>
                </c:pt>
                <c:pt idx="1">
                  <c:v>ESTRATO 2</c:v>
                </c:pt>
                <c:pt idx="2">
                  <c:v>ESTRATO 3</c:v>
                </c:pt>
                <c:pt idx="3">
                  <c:v>ESTRATO 4</c:v>
                </c:pt>
                <c:pt idx="4">
                  <c:v>ESTRATO 5 y 6, Ind y Com</c:v>
                </c:pt>
              </c:strCache>
            </c:strRef>
          </c:cat>
          <c:val>
            <c:numRef>
              <c:f>'18. ELECTROHUILA'!$Q$8:$U$8</c:f>
              <c:numCache>
                <c:formatCode>0.00</c:formatCode>
                <c:ptCount val="5"/>
                <c:pt idx="0">
                  <c:v>330.19400000000002</c:v>
                </c:pt>
                <c:pt idx="1">
                  <c:v>412.74250000000001</c:v>
                </c:pt>
                <c:pt idx="2">
                  <c:v>701.66229999999996</c:v>
                </c:pt>
                <c:pt idx="3">
                  <c:v>825.48509999999999</c:v>
                </c:pt>
                <c:pt idx="4">
                  <c:v>990.58209999999997</c:v>
                </c:pt>
              </c:numCache>
            </c:numRef>
          </c:val>
          <c:extLst>
            <c:ext xmlns:c16="http://schemas.microsoft.com/office/drawing/2014/chart" uri="{C3380CC4-5D6E-409C-BE32-E72D297353CC}">
              <c16:uniqueId val="{00000001-1C8C-44F6-A627-86B55C2C4A14}"/>
            </c:ext>
          </c:extLst>
        </c:ser>
        <c:ser>
          <c:idx val="2"/>
          <c:order val="2"/>
          <c:tx>
            <c:strRef>
              <c:f>'18. ELECTROHUILA'!$N$9</c:f>
              <c:strCache>
                <c:ptCount val="1"/>
                <c:pt idx="0">
                  <c:v>Mar-23</c:v>
                </c:pt>
              </c:strCache>
            </c:strRef>
          </c:tx>
          <c:spPr>
            <a:solidFill>
              <a:schemeClr val="accent6">
                <a:tint val="63000"/>
              </a:schemeClr>
            </a:solidFill>
            <a:ln>
              <a:noFill/>
            </a:ln>
            <a:effectLst/>
          </c:spPr>
          <c:invertIfNegative val="0"/>
          <c:cat>
            <c:strRef>
              <c:f>'18. ELECTROHUILA'!$Q$6:$U$6</c:f>
              <c:strCache>
                <c:ptCount val="5"/>
                <c:pt idx="0">
                  <c:v>ESTRATO 1</c:v>
                </c:pt>
                <c:pt idx="1">
                  <c:v>ESTRATO 2</c:v>
                </c:pt>
                <c:pt idx="2">
                  <c:v>ESTRATO 3</c:v>
                </c:pt>
                <c:pt idx="3">
                  <c:v>ESTRATO 4</c:v>
                </c:pt>
                <c:pt idx="4">
                  <c:v>ESTRATO 5 y 6, Ind y Com</c:v>
                </c:pt>
              </c:strCache>
            </c:strRef>
          </c:cat>
          <c:val>
            <c:numRef>
              <c:f>'18. ELECTROHUILA'!$Q$9:$U$9</c:f>
              <c:numCache>
                <c:formatCode>0.00</c:formatCode>
                <c:ptCount val="5"/>
                <c:pt idx="0">
                  <c:v>335.67529999999999</c:v>
                </c:pt>
                <c:pt idx="1">
                  <c:v>419.59410000000003</c:v>
                </c:pt>
                <c:pt idx="2">
                  <c:v>713.30989999999997</c:v>
                </c:pt>
                <c:pt idx="3">
                  <c:v>839.18809999999996</c:v>
                </c:pt>
                <c:pt idx="4">
                  <c:v>1007.0258</c:v>
                </c:pt>
              </c:numCache>
            </c:numRef>
          </c:val>
          <c:extLst>
            <c:ext xmlns:c16="http://schemas.microsoft.com/office/drawing/2014/chart" uri="{C3380CC4-5D6E-409C-BE32-E72D297353CC}">
              <c16:uniqueId val="{00000002-1C8C-44F6-A627-86B55C2C4A14}"/>
            </c:ext>
          </c:extLst>
        </c:ser>
        <c:ser>
          <c:idx val="3"/>
          <c:order val="3"/>
          <c:tx>
            <c:strRef>
              <c:f>'18. ELECTROHUILA'!$N$10</c:f>
              <c:strCache>
                <c:ptCount val="1"/>
                <c:pt idx="0">
                  <c:v>Abr-23</c:v>
                </c:pt>
              </c:strCache>
            </c:strRef>
          </c:tx>
          <c:spPr>
            <a:solidFill>
              <a:schemeClr val="accent6">
                <a:tint val="74000"/>
              </a:schemeClr>
            </a:solidFill>
            <a:ln>
              <a:noFill/>
            </a:ln>
            <a:effectLst/>
          </c:spPr>
          <c:invertIfNegative val="0"/>
          <c:cat>
            <c:strRef>
              <c:f>'18. ELECTROHUILA'!$Q$6:$U$6</c:f>
              <c:strCache>
                <c:ptCount val="5"/>
                <c:pt idx="0">
                  <c:v>ESTRATO 1</c:v>
                </c:pt>
                <c:pt idx="1">
                  <c:v>ESTRATO 2</c:v>
                </c:pt>
                <c:pt idx="2">
                  <c:v>ESTRATO 3</c:v>
                </c:pt>
                <c:pt idx="3">
                  <c:v>ESTRATO 4</c:v>
                </c:pt>
                <c:pt idx="4">
                  <c:v>ESTRATO 5 y 6, Ind y Com</c:v>
                </c:pt>
              </c:strCache>
            </c:strRef>
          </c:cat>
          <c:val>
            <c:numRef>
              <c:f>'18. ELECTROHUILA'!$Q$10:$U$10</c:f>
              <c:numCache>
                <c:formatCode>0.00</c:formatCode>
                <c:ptCount val="5"/>
                <c:pt idx="0">
                  <c:v>339.19979999999998</c:v>
                </c:pt>
                <c:pt idx="1">
                  <c:v>423.99979999999999</c:v>
                </c:pt>
                <c:pt idx="2">
                  <c:v>720.79960000000005</c:v>
                </c:pt>
                <c:pt idx="3">
                  <c:v>847.99959999999999</c:v>
                </c:pt>
                <c:pt idx="4">
                  <c:v>1017.5995</c:v>
                </c:pt>
              </c:numCache>
            </c:numRef>
          </c:val>
          <c:extLst>
            <c:ext xmlns:c16="http://schemas.microsoft.com/office/drawing/2014/chart" uri="{C3380CC4-5D6E-409C-BE32-E72D297353CC}">
              <c16:uniqueId val="{00000003-1C8C-44F6-A627-86B55C2C4A14}"/>
            </c:ext>
          </c:extLst>
        </c:ser>
        <c:ser>
          <c:idx val="4"/>
          <c:order val="4"/>
          <c:tx>
            <c:strRef>
              <c:f>'18. ELECTROHUILA'!$N$11</c:f>
              <c:strCache>
                <c:ptCount val="1"/>
                <c:pt idx="0">
                  <c:v>May-23</c:v>
                </c:pt>
              </c:strCache>
            </c:strRef>
          </c:tx>
          <c:spPr>
            <a:solidFill>
              <a:schemeClr val="accent6">
                <a:tint val="84000"/>
              </a:schemeClr>
            </a:solidFill>
            <a:ln>
              <a:noFill/>
            </a:ln>
            <a:effectLst/>
          </c:spPr>
          <c:invertIfNegative val="0"/>
          <c:cat>
            <c:strRef>
              <c:f>'18. ELECTROHUILA'!$Q$6:$U$6</c:f>
              <c:strCache>
                <c:ptCount val="5"/>
                <c:pt idx="0">
                  <c:v>ESTRATO 1</c:v>
                </c:pt>
                <c:pt idx="1">
                  <c:v>ESTRATO 2</c:v>
                </c:pt>
                <c:pt idx="2">
                  <c:v>ESTRATO 3</c:v>
                </c:pt>
                <c:pt idx="3">
                  <c:v>ESTRATO 4</c:v>
                </c:pt>
                <c:pt idx="4">
                  <c:v>ESTRATO 5 y 6, Ind y Com</c:v>
                </c:pt>
              </c:strCache>
            </c:strRef>
          </c:cat>
          <c:val>
            <c:numRef>
              <c:f>'18. ELECTROHUILA'!$Q$11:$U$11</c:f>
              <c:numCache>
                <c:formatCode>0.00</c:formatCode>
                <c:ptCount val="5"/>
                <c:pt idx="0">
                  <c:v>341.84559999999999</c:v>
                </c:pt>
                <c:pt idx="1">
                  <c:v>427.30700000000002</c:v>
                </c:pt>
                <c:pt idx="2">
                  <c:v>726.42190000000005</c:v>
                </c:pt>
                <c:pt idx="3">
                  <c:v>854.61400000000003</c:v>
                </c:pt>
                <c:pt idx="4">
                  <c:v>1025.5368000000001</c:v>
                </c:pt>
              </c:numCache>
            </c:numRef>
          </c:val>
          <c:extLst>
            <c:ext xmlns:c16="http://schemas.microsoft.com/office/drawing/2014/chart" uri="{C3380CC4-5D6E-409C-BE32-E72D297353CC}">
              <c16:uniqueId val="{00000004-1C8C-44F6-A627-86B55C2C4A14}"/>
            </c:ext>
          </c:extLst>
        </c:ser>
        <c:ser>
          <c:idx val="5"/>
          <c:order val="5"/>
          <c:tx>
            <c:strRef>
              <c:f>'18. ELECTROHUILA'!$N$12</c:f>
              <c:strCache>
                <c:ptCount val="1"/>
                <c:pt idx="0">
                  <c:v>Jun-23</c:v>
                </c:pt>
              </c:strCache>
            </c:strRef>
          </c:tx>
          <c:spPr>
            <a:solidFill>
              <a:schemeClr val="accent6">
                <a:tint val="95000"/>
              </a:schemeClr>
            </a:solidFill>
            <a:ln>
              <a:noFill/>
            </a:ln>
            <a:effectLst/>
          </c:spPr>
          <c:invertIfNegative val="0"/>
          <c:cat>
            <c:strRef>
              <c:f>'18. ELECTROHUILA'!$Q$6:$U$6</c:f>
              <c:strCache>
                <c:ptCount val="5"/>
                <c:pt idx="0">
                  <c:v>ESTRATO 1</c:v>
                </c:pt>
                <c:pt idx="1">
                  <c:v>ESTRATO 2</c:v>
                </c:pt>
                <c:pt idx="2">
                  <c:v>ESTRATO 3</c:v>
                </c:pt>
                <c:pt idx="3">
                  <c:v>ESTRATO 4</c:v>
                </c:pt>
                <c:pt idx="4">
                  <c:v>ESTRATO 5 y 6, Ind y Com</c:v>
                </c:pt>
              </c:strCache>
            </c:strRef>
          </c:cat>
          <c:val>
            <c:numRef>
              <c:f>'18. ELECTROHUILA'!$Q$12:$U$12</c:f>
              <c:numCache>
                <c:formatCode>0.00</c:formatCode>
                <c:ptCount val="5"/>
                <c:pt idx="0">
                  <c:v>343.34973000000002</c:v>
                </c:pt>
                <c:pt idx="1">
                  <c:v>429.18716000000001</c:v>
                </c:pt>
                <c:pt idx="2">
                  <c:v>729.61816999999996</c:v>
                </c:pt>
                <c:pt idx="3">
                  <c:v>858.37432000000001</c:v>
                </c:pt>
                <c:pt idx="4">
                  <c:v>1030.04919</c:v>
                </c:pt>
              </c:numCache>
            </c:numRef>
          </c:val>
          <c:extLst>
            <c:ext xmlns:c16="http://schemas.microsoft.com/office/drawing/2014/chart" uri="{C3380CC4-5D6E-409C-BE32-E72D297353CC}">
              <c16:uniqueId val="{00000005-1C8C-44F6-A627-86B55C2C4A14}"/>
            </c:ext>
          </c:extLst>
        </c:ser>
        <c:ser>
          <c:idx val="6"/>
          <c:order val="6"/>
          <c:tx>
            <c:strRef>
              <c:f>'18. ELECTROHUILA'!$N$13</c:f>
              <c:strCache>
                <c:ptCount val="1"/>
                <c:pt idx="0">
                  <c:v>Jul-23</c:v>
                </c:pt>
              </c:strCache>
            </c:strRef>
          </c:tx>
          <c:spPr>
            <a:solidFill>
              <a:schemeClr val="accent6">
                <a:shade val="94000"/>
              </a:schemeClr>
            </a:solidFill>
            <a:ln>
              <a:noFill/>
            </a:ln>
            <a:effectLst/>
          </c:spPr>
          <c:invertIfNegative val="0"/>
          <c:cat>
            <c:strRef>
              <c:f>'18. ELECTROHUILA'!$Q$6:$U$6</c:f>
              <c:strCache>
                <c:ptCount val="5"/>
                <c:pt idx="0">
                  <c:v>ESTRATO 1</c:v>
                </c:pt>
                <c:pt idx="1">
                  <c:v>ESTRATO 2</c:v>
                </c:pt>
                <c:pt idx="2">
                  <c:v>ESTRATO 3</c:v>
                </c:pt>
                <c:pt idx="3">
                  <c:v>ESTRATO 4</c:v>
                </c:pt>
                <c:pt idx="4">
                  <c:v>ESTRATO 5 y 6, Ind y Com</c:v>
                </c:pt>
              </c:strCache>
            </c:strRef>
          </c:cat>
          <c:val>
            <c:numRef>
              <c:f>'18. ELECTROHUILA'!$Q$13:$U$13</c:f>
              <c:numCache>
                <c:formatCode>0.00</c:formatCode>
                <c:ptCount val="5"/>
                <c:pt idx="0">
                  <c:v>344.37977999999998</c:v>
                </c:pt>
                <c:pt idx="1">
                  <c:v>430.47471999999999</c:v>
                </c:pt>
                <c:pt idx="2">
                  <c:v>731.80703000000005</c:v>
                </c:pt>
                <c:pt idx="3">
                  <c:v>860.94944999999996</c:v>
                </c:pt>
                <c:pt idx="4">
                  <c:v>1033.13933</c:v>
                </c:pt>
              </c:numCache>
            </c:numRef>
          </c:val>
          <c:extLst>
            <c:ext xmlns:c16="http://schemas.microsoft.com/office/drawing/2014/chart" uri="{C3380CC4-5D6E-409C-BE32-E72D297353CC}">
              <c16:uniqueId val="{00000006-1C8C-44F6-A627-86B55C2C4A14}"/>
            </c:ext>
          </c:extLst>
        </c:ser>
        <c:ser>
          <c:idx val="7"/>
          <c:order val="7"/>
          <c:tx>
            <c:strRef>
              <c:f>'18. ELECTROHUILA'!$N$14</c:f>
              <c:strCache>
                <c:ptCount val="1"/>
                <c:pt idx="0">
                  <c:v>Ago23</c:v>
                </c:pt>
              </c:strCache>
            </c:strRef>
          </c:tx>
          <c:spPr>
            <a:solidFill>
              <a:schemeClr val="accent6">
                <a:shade val="83000"/>
              </a:schemeClr>
            </a:solidFill>
            <a:ln>
              <a:noFill/>
            </a:ln>
            <a:effectLst/>
          </c:spPr>
          <c:invertIfNegative val="0"/>
          <c:cat>
            <c:strRef>
              <c:f>'18. ELECTROHUILA'!$Q$6:$U$6</c:f>
              <c:strCache>
                <c:ptCount val="5"/>
                <c:pt idx="0">
                  <c:v>ESTRATO 1</c:v>
                </c:pt>
                <c:pt idx="1">
                  <c:v>ESTRATO 2</c:v>
                </c:pt>
                <c:pt idx="2">
                  <c:v>ESTRATO 3</c:v>
                </c:pt>
                <c:pt idx="3">
                  <c:v>ESTRATO 4</c:v>
                </c:pt>
                <c:pt idx="4">
                  <c:v>ESTRATO 5 y 6, Ind y Com</c:v>
                </c:pt>
              </c:strCache>
            </c:strRef>
          </c:cat>
          <c:val>
            <c:numRef>
              <c:f>'18. ELECTROHUILA'!$Q$14:$U$14</c:f>
              <c:numCache>
                <c:formatCode>0.00</c:formatCode>
                <c:ptCount val="5"/>
                <c:pt idx="0">
                  <c:v>346.10169999999999</c:v>
                </c:pt>
                <c:pt idx="1">
                  <c:v>432.62709999999998</c:v>
                </c:pt>
                <c:pt idx="2">
                  <c:v>735.46609999999998</c:v>
                </c:pt>
                <c:pt idx="3">
                  <c:v>865.25419999999997</c:v>
                </c:pt>
                <c:pt idx="4">
                  <c:v>1038.3050000000001</c:v>
                </c:pt>
              </c:numCache>
            </c:numRef>
          </c:val>
          <c:extLst>
            <c:ext xmlns:c16="http://schemas.microsoft.com/office/drawing/2014/chart" uri="{C3380CC4-5D6E-409C-BE32-E72D297353CC}">
              <c16:uniqueId val="{00000007-1C8C-44F6-A627-86B55C2C4A14}"/>
            </c:ext>
          </c:extLst>
        </c:ser>
        <c:ser>
          <c:idx val="8"/>
          <c:order val="8"/>
          <c:tx>
            <c:strRef>
              <c:f>'18. ELECTROHUILA'!$N$15</c:f>
              <c:strCache>
                <c:ptCount val="1"/>
                <c:pt idx="0">
                  <c:v>Sep-23</c:v>
                </c:pt>
              </c:strCache>
            </c:strRef>
          </c:tx>
          <c:spPr>
            <a:solidFill>
              <a:schemeClr val="accent6">
                <a:shade val="73000"/>
              </a:schemeClr>
            </a:solidFill>
            <a:ln>
              <a:noFill/>
            </a:ln>
            <a:effectLst/>
          </c:spPr>
          <c:invertIfNegative val="0"/>
          <c:cat>
            <c:strRef>
              <c:f>'18. ELECTROHUILA'!$Q$6:$U$6</c:f>
              <c:strCache>
                <c:ptCount val="5"/>
                <c:pt idx="0">
                  <c:v>ESTRATO 1</c:v>
                </c:pt>
                <c:pt idx="1">
                  <c:v>ESTRATO 2</c:v>
                </c:pt>
                <c:pt idx="2">
                  <c:v>ESTRATO 3</c:v>
                </c:pt>
                <c:pt idx="3">
                  <c:v>ESTRATO 4</c:v>
                </c:pt>
                <c:pt idx="4">
                  <c:v>ESTRATO 5 y 6, Ind y Com</c:v>
                </c:pt>
              </c:strCache>
            </c:strRef>
          </c:cat>
          <c:val>
            <c:numRef>
              <c:f>'18. ELECTROHUILA'!$Q$15:$U$15</c:f>
              <c:numCache>
                <c:formatCode>0.00</c:formatCode>
                <c:ptCount val="5"/>
                <c:pt idx="0">
                  <c:v>348.52438999999998</c:v>
                </c:pt>
                <c:pt idx="1">
                  <c:v>435.65548999999999</c:v>
                </c:pt>
                <c:pt idx="2">
                  <c:v>740.61433</c:v>
                </c:pt>
                <c:pt idx="3">
                  <c:v>871.31097</c:v>
                </c:pt>
                <c:pt idx="4">
                  <c:v>1045.5731699999999</c:v>
                </c:pt>
              </c:numCache>
            </c:numRef>
          </c:val>
          <c:extLst>
            <c:ext xmlns:c16="http://schemas.microsoft.com/office/drawing/2014/chart" uri="{C3380CC4-5D6E-409C-BE32-E72D297353CC}">
              <c16:uniqueId val="{00000008-1C8C-44F6-A627-86B55C2C4A14}"/>
            </c:ext>
          </c:extLst>
        </c:ser>
        <c:ser>
          <c:idx val="9"/>
          <c:order val="9"/>
          <c:tx>
            <c:strRef>
              <c:f>'18. ELECTROHUILA'!$N$16</c:f>
              <c:strCache>
                <c:ptCount val="1"/>
                <c:pt idx="0">
                  <c:v>Oct-23</c:v>
                </c:pt>
              </c:strCache>
            </c:strRef>
          </c:tx>
          <c:spPr>
            <a:solidFill>
              <a:schemeClr val="accent6">
                <a:shade val="62000"/>
              </a:schemeClr>
            </a:solidFill>
            <a:ln>
              <a:noFill/>
            </a:ln>
            <a:effectLst/>
          </c:spPr>
          <c:invertIfNegative val="0"/>
          <c:cat>
            <c:strRef>
              <c:f>'18. ELECTROHUILA'!$Q$6:$U$6</c:f>
              <c:strCache>
                <c:ptCount val="5"/>
                <c:pt idx="0">
                  <c:v>ESTRATO 1</c:v>
                </c:pt>
                <c:pt idx="1">
                  <c:v>ESTRATO 2</c:v>
                </c:pt>
                <c:pt idx="2">
                  <c:v>ESTRATO 3</c:v>
                </c:pt>
                <c:pt idx="3">
                  <c:v>ESTRATO 4</c:v>
                </c:pt>
                <c:pt idx="4">
                  <c:v>ESTRATO 5 y 6, Ind y Com</c:v>
                </c:pt>
              </c:strCache>
            </c:strRef>
          </c:cat>
          <c:val>
            <c:numRef>
              <c:f>'18. ELECTROHUILA'!$Q$16:$U$16</c:f>
              <c:numCache>
                <c:formatCode>0.00</c:formatCode>
                <c:ptCount val="5"/>
                <c:pt idx="0">
                  <c:v>358.98009999999999</c:v>
                </c:pt>
                <c:pt idx="1">
                  <c:v>448.72519999999997</c:v>
                </c:pt>
                <c:pt idx="2">
                  <c:v>762.83280000000002</c:v>
                </c:pt>
                <c:pt idx="3">
                  <c:v>897.45029999999997</c:v>
                </c:pt>
                <c:pt idx="4">
                  <c:v>1076.9404</c:v>
                </c:pt>
              </c:numCache>
            </c:numRef>
          </c:val>
          <c:extLst>
            <c:ext xmlns:c16="http://schemas.microsoft.com/office/drawing/2014/chart" uri="{C3380CC4-5D6E-409C-BE32-E72D297353CC}">
              <c16:uniqueId val="{00000009-1C8C-44F6-A627-86B55C2C4A14}"/>
            </c:ext>
          </c:extLst>
        </c:ser>
        <c:ser>
          <c:idx val="10"/>
          <c:order val="10"/>
          <c:tx>
            <c:strRef>
              <c:f>'18. ELECTROHUILA'!$N$17</c:f>
              <c:strCache>
                <c:ptCount val="1"/>
                <c:pt idx="0">
                  <c:v>Nov-23</c:v>
                </c:pt>
              </c:strCache>
            </c:strRef>
          </c:tx>
          <c:spPr>
            <a:solidFill>
              <a:schemeClr val="accent6">
                <a:shade val="51000"/>
              </a:schemeClr>
            </a:solidFill>
            <a:ln>
              <a:noFill/>
            </a:ln>
            <a:effectLst/>
          </c:spPr>
          <c:invertIfNegative val="0"/>
          <c:cat>
            <c:strRef>
              <c:f>'18. ELECTROHUILA'!$Q$6:$U$6</c:f>
              <c:strCache>
                <c:ptCount val="5"/>
                <c:pt idx="0">
                  <c:v>ESTRATO 1</c:v>
                </c:pt>
                <c:pt idx="1">
                  <c:v>ESTRATO 2</c:v>
                </c:pt>
                <c:pt idx="2">
                  <c:v>ESTRATO 3</c:v>
                </c:pt>
                <c:pt idx="3">
                  <c:v>ESTRATO 4</c:v>
                </c:pt>
                <c:pt idx="4">
                  <c:v>ESTRATO 5 y 6, Ind y Com</c:v>
                </c:pt>
              </c:strCache>
            </c:strRef>
          </c:cat>
          <c:val>
            <c:numRef>
              <c:f>'18. ELECTROHUILA'!$Q$17:$U$17</c:f>
              <c:numCache>
                <c:formatCode>0.00</c:formatCode>
                <c:ptCount val="5"/>
                <c:pt idx="0">
                  <c:v>391.28829999999999</c:v>
                </c:pt>
                <c:pt idx="1">
                  <c:v>489.11040000000003</c:v>
                </c:pt>
                <c:pt idx="2">
                  <c:v>831.48770000000002</c:v>
                </c:pt>
                <c:pt idx="3">
                  <c:v>978.22080000000005</c:v>
                </c:pt>
                <c:pt idx="4">
                  <c:v>1173.865</c:v>
                </c:pt>
              </c:numCache>
            </c:numRef>
          </c:val>
          <c:extLst>
            <c:ext xmlns:c16="http://schemas.microsoft.com/office/drawing/2014/chart" uri="{C3380CC4-5D6E-409C-BE32-E72D297353CC}">
              <c16:uniqueId val="{0000000A-1C8C-44F6-A627-86B55C2C4A14}"/>
            </c:ext>
          </c:extLst>
        </c:ser>
        <c:ser>
          <c:idx val="11"/>
          <c:order val="11"/>
          <c:tx>
            <c:strRef>
              <c:f>'18. ELECTROHUILA'!$N$18</c:f>
              <c:strCache>
                <c:ptCount val="1"/>
                <c:pt idx="0">
                  <c:v>Dic-23</c:v>
                </c:pt>
              </c:strCache>
            </c:strRef>
          </c:tx>
          <c:spPr>
            <a:solidFill>
              <a:schemeClr val="accent6">
                <a:shade val="40000"/>
              </a:schemeClr>
            </a:solidFill>
            <a:ln>
              <a:noFill/>
            </a:ln>
            <a:effectLst/>
          </c:spPr>
          <c:invertIfNegative val="0"/>
          <c:cat>
            <c:strRef>
              <c:f>'18. ELECTROHUILA'!$Q$6:$U$6</c:f>
              <c:strCache>
                <c:ptCount val="5"/>
                <c:pt idx="0">
                  <c:v>ESTRATO 1</c:v>
                </c:pt>
                <c:pt idx="1">
                  <c:v>ESTRATO 2</c:v>
                </c:pt>
                <c:pt idx="2">
                  <c:v>ESTRATO 3</c:v>
                </c:pt>
                <c:pt idx="3">
                  <c:v>ESTRATO 4</c:v>
                </c:pt>
                <c:pt idx="4">
                  <c:v>ESTRATO 5 y 6, Ind y Com</c:v>
                </c:pt>
              </c:strCache>
            </c:strRef>
          </c:cat>
          <c:val>
            <c:numRef>
              <c:f>'18. ELECTROHUILA'!$Q$18:$U$18</c:f>
              <c:numCache>
                <c:formatCode>0.00</c:formatCode>
                <c:ptCount val="5"/>
                <c:pt idx="0">
                  <c:v>392.54669999999999</c:v>
                </c:pt>
                <c:pt idx="1">
                  <c:v>490.68329999999997</c:v>
                </c:pt>
                <c:pt idx="2">
                  <c:v>834.1617</c:v>
                </c:pt>
                <c:pt idx="3">
                  <c:v>981.36670000000004</c:v>
                </c:pt>
                <c:pt idx="4">
                  <c:v>1177.6400000000001</c:v>
                </c:pt>
              </c:numCache>
            </c:numRef>
          </c:val>
          <c:extLst>
            <c:ext xmlns:c16="http://schemas.microsoft.com/office/drawing/2014/chart" uri="{C3380CC4-5D6E-409C-BE32-E72D297353CC}">
              <c16:uniqueId val="{0000000B-1C8C-44F6-A627-86B55C2C4A14}"/>
            </c:ext>
          </c:extLst>
        </c:ser>
        <c:dLbls>
          <c:showLegendKey val="0"/>
          <c:showVal val="0"/>
          <c:showCatName val="0"/>
          <c:showSerName val="0"/>
          <c:showPercent val="0"/>
          <c:showBubbleSize val="0"/>
        </c:dLbls>
        <c:gapWidth val="150"/>
        <c:axId val="-1145663120"/>
        <c:axId val="-1145666384"/>
      </c:barChart>
      <c:catAx>
        <c:axId val="-1145663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5666384"/>
        <c:crosses val="autoZero"/>
        <c:auto val="1"/>
        <c:lblAlgn val="ctr"/>
        <c:lblOffset val="100"/>
        <c:noMultiLvlLbl val="0"/>
      </c:catAx>
      <c:valAx>
        <c:axId val="-1145666384"/>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5663120"/>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'18. ELECTROHUILA'!$J$6</c:f>
              <c:strCache>
                <c:ptCount val="1"/>
                <c:pt idx="0">
                  <c:v>CUV_119</c:v>
                </c:pt>
              </c:strCache>
            </c:strRef>
          </c:tx>
          <c:spPr>
            <a:ln w="28575" cap="rnd">
              <a:solidFill>
                <a:schemeClr val="accent1"/>
              </a:solidFill>
              <a:round/>
            </a:ln>
            <a:effectLst/>
          </c:spPr>
          <c:marker>
            <c:symbol val="none"/>
          </c:marker>
          <c:cat>
            <c:strRef>
              <c:f>'18. ELECTROHUILA'!$A$7:$A$18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'18. ELECTROHUILA'!$J$7:$J$18</c:f>
              <c:numCache>
                <c:formatCode>0.00</c:formatCode>
                <c:ptCount val="12"/>
                <c:pt idx="0">
                  <c:v>810.33119999999997</c:v>
                </c:pt>
                <c:pt idx="1">
                  <c:v>854.75149999999996</c:v>
                </c:pt>
                <c:pt idx="2">
                  <c:v>911.54520000000002</c:v>
                </c:pt>
                <c:pt idx="3">
                  <c:v>931.36149999999998</c:v>
                </c:pt>
                <c:pt idx="4">
                  <c:v>777.88329999999996</c:v>
                </c:pt>
                <c:pt idx="5">
                  <c:v>893.39449999999999</c:v>
                </c:pt>
                <c:pt idx="6">
                  <c:v>895.25621000000001</c:v>
                </c:pt>
                <c:pt idx="7">
                  <c:v>879.19809999999995</c:v>
                </c:pt>
                <c:pt idx="8">
                  <c:v>885.01576</c:v>
                </c:pt>
                <c:pt idx="9">
                  <c:v>886.36559999999997</c:v>
                </c:pt>
                <c:pt idx="10">
                  <c:v>881.90039999999999</c:v>
                </c:pt>
                <c:pt idx="11">
                  <c:v>981.36670000000004</c:v>
                </c:pt>
              </c:numCache>
            </c:numRef>
          </c:val>
          <c:smooth val="0"/>
          <c:extLst>
            <c:ext xmlns:c16="http://schemas.microsoft.com/office/drawing/2014/chart" uri="{C3380CC4-5D6E-409C-BE32-E72D297353CC}">
              <c16:uniqueId val="{00000000-DC2D-4E70-8EFD-B5C338AC3A5C}"/>
            </c:ext>
          </c:extLst>
        </c:ser>
        <c:ser>
          <c:idx val="1"/>
          <c:order val="1"/>
          <c:tx>
            <c:strRef>
              <c:f>'18. ELECTROHUILA'!$K$6</c:f>
              <c:strCache>
                <c:ptCount val="1"/>
                <c:pt idx="0">
                  <c:v>CUV_Op</c:v>
                </c:pt>
              </c:strCache>
            </c:strRef>
          </c:tx>
          <c:spPr>
            <a:ln w="28575" cap="rnd">
              <a:solidFill>
                <a:schemeClr val="accent2"/>
              </a:solidFill>
              <a:prstDash val="lgDash"/>
              <a:round/>
            </a:ln>
            <a:effectLst/>
          </c:spPr>
          <c:marker>
            <c:symbol val="none"/>
          </c:marker>
          <c:cat>
            <c:strRef>
              <c:f>'18. ELECTROHUILA'!$A$7:$A$18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'18. ELECTROHUILA'!$K$7:$K$18</c:f>
              <c:numCache>
                <c:formatCode>0.00</c:formatCode>
                <c:ptCount val="12"/>
                <c:pt idx="0">
                  <c:v>811.04840000000002</c:v>
                </c:pt>
                <c:pt idx="1">
                  <c:v>825.48509999999999</c:v>
                </c:pt>
                <c:pt idx="2">
                  <c:v>839.18809999999996</c:v>
                </c:pt>
                <c:pt idx="3">
                  <c:v>847.99959999999999</c:v>
                </c:pt>
                <c:pt idx="4">
                  <c:v>854.61400000000003</c:v>
                </c:pt>
                <c:pt idx="5">
                  <c:v>858.37432000000001</c:v>
                </c:pt>
                <c:pt idx="6">
                  <c:v>860.94944999999996</c:v>
                </c:pt>
                <c:pt idx="7">
                  <c:v>865.25419999999997</c:v>
                </c:pt>
                <c:pt idx="8">
                  <c:v>871.31097</c:v>
                </c:pt>
                <c:pt idx="9">
                  <c:v>897.45029999999997</c:v>
                </c:pt>
                <c:pt idx="10">
                  <c:v>978.22080000000005</c:v>
                </c:pt>
              </c:numCache>
            </c:numRef>
          </c:val>
          <c:smooth val="0"/>
          <c:extLst>
            <c:ext xmlns:c16="http://schemas.microsoft.com/office/drawing/2014/chart" uri="{C3380CC4-5D6E-409C-BE32-E72D297353CC}">
              <c16:uniqueId val="{00000001-DC2D-4E70-8EFD-B5C338AC3A5C}"/>
            </c:ext>
          </c:extLst>
        </c:ser>
        <c:dLbls>
          <c:showLegendKey val="0"/>
          <c:showVal val="0"/>
          <c:showCatName val="0"/>
          <c:showSerName val="0"/>
          <c:showPercent val="0"/>
          <c:showBubbleSize val="0"/>
        </c:dLbls>
        <c:smooth val="0"/>
        <c:axId val="-1145663664"/>
        <c:axId val="-1145675632"/>
      </c:lineChart>
      <c:catAx>
        <c:axId val="-1145663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1145675632"/>
        <c:crosses val="autoZero"/>
        <c:auto val="1"/>
        <c:lblAlgn val="ctr"/>
        <c:lblOffset val="100"/>
        <c:noMultiLvlLbl val="0"/>
      </c:catAx>
      <c:valAx>
        <c:axId val="-11456756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r>
                  <a:rPr lang="es-CO"/>
                  <a:t>$/kWh</a:t>
                </a:r>
              </a:p>
            </c:rich>
          </c:tx>
          <c:overlay val="0"/>
          <c:spPr>
            <a:noFill/>
            <a:ln>
              <a:noFill/>
            </a:ln>
            <a:effectLst/>
          </c:spPr>
          <c:txPr>
            <a:bodyPr rot="-54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114566366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50" b="1"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50" b="1"/>
      </a:pPr>
      <a:endParaRPr lang="es-CO"/>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1"/>
          <c:order val="1"/>
          <c:tx>
            <c:strRef>
              <c:f>'19. EMCALI'!$D$6</c:f>
              <c:strCache>
                <c:ptCount val="1"/>
                <c:pt idx="0">
                  <c:v>GM</c:v>
                </c:pt>
              </c:strCache>
            </c:strRef>
          </c:tx>
          <c:spPr>
            <a:solidFill>
              <a:srgbClr val="ED7D31"/>
            </a:solidFill>
            <a:ln w="25400">
              <a:noFill/>
            </a:ln>
          </c:spPr>
          <c:val>
            <c:numRef>
              <c:f>'19. EMCALI'!$D$7:$D$18</c:f>
              <c:numCache>
                <c:formatCode>0.00</c:formatCode>
                <c:ptCount val="12"/>
                <c:pt idx="0">
                  <c:v>325.11770000000001</c:v>
                </c:pt>
                <c:pt idx="1">
                  <c:v>310.38799999999998</c:v>
                </c:pt>
                <c:pt idx="2">
                  <c:v>370.51710000000003</c:v>
                </c:pt>
                <c:pt idx="3">
                  <c:v>309.43220000000002</c:v>
                </c:pt>
                <c:pt idx="4">
                  <c:v>289.21749999999997</c:v>
                </c:pt>
                <c:pt idx="5">
                  <c:v>367.87110000000001</c:v>
                </c:pt>
                <c:pt idx="6">
                  <c:v>321.21660000000003</c:v>
                </c:pt>
                <c:pt idx="7">
                  <c:v>321.68310000000002</c:v>
                </c:pt>
                <c:pt idx="8">
                  <c:v>336.4282</c:v>
                </c:pt>
                <c:pt idx="9">
                  <c:v>390.97629999999998</c:v>
                </c:pt>
                <c:pt idx="10">
                  <c:v>393.09989999999999</c:v>
                </c:pt>
                <c:pt idx="11">
                  <c:v>388.7747</c:v>
                </c:pt>
              </c:numCache>
            </c:numRef>
          </c:val>
          <c:extLst>
            <c:ext xmlns:c16="http://schemas.microsoft.com/office/drawing/2014/chart" uri="{C3380CC4-5D6E-409C-BE32-E72D297353CC}">
              <c16:uniqueId val="{00000000-5A0F-472B-8859-FF0AE2B90514}"/>
            </c:ext>
          </c:extLst>
        </c:ser>
        <c:ser>
          <c:idx val="2"/>
          <c:order val="2"/>
          <c:tx>
            <c:strRef>
              <c:f>'19. EMCALI'!$G$6</c:f>
              <c:strCache>
                <c:ptCount val="1"/>
                <c:pt idx="0">
                  <c:v>D</c:v>
                </c:pt>
              </c:strCache>
            </c:strRef>
          </c:tx>
          <c:spPr>
            <a:solidFill>
              <a:srgbClr val="A5A5A5"/>
            </a:solidFill>
            <a:ln w="25400">
              <a:noFill/>
            </a:ln>
          </c:spPr>
          <c:val>
            <c:numRef>
              <c:f>'19. EMCALI'!$G$7:$G$18</c:f>
              <c:numCache>
                <c:formatCode>0.00</c:formatCode>
                <c:ptCount val="12"/>
                <c:pt idx="0">
                  <c:v>268.31970000000001</c:v>
                </c:pt>
                <c:pt idx="1">
                  <c:v>276.70010000000002</c:v>
                </c:pt>
                <c:pt idx="2">
                  <c:v>279.3134</c:v>
                </c:pt>
                <c:pt idx="3">
                  <c:v>266.48129999999998</c:v>
                </c:pt>
                <c:pt idx="4">
                  <c:v>262.11579999999998</c:v>
                </c:pt>
                <c:pt idx="5">
                  <c:v>263.88389999999998</c:v>
                </c:pt>
                <c:pt idx="6">
                  <c:v>267.6567</c:v>
                </c:pt>
                <c:pt idx="7">
                  <c:v>259.74579999999997</c:v>
                </c:pt>
                <c:pt idx="8">
                  <c:v>258.13</c:v>
                </c:pt>
                <c:pt idx="9">
                  <c:v>277.34300000000002</c:v>
                </c:pt>
                <c:pt idx="10">
                  <c:v>276.74700000000001</c:v>
                </c:pt>
                <c:pt idx="11">
                  <c:v>267.315</c:v>
                </c:pt>
              </c:numCache>
            </c:numRef>
          </c:val>
          <c:extLst>
            <c:ext xmlns:c16="http://schemas.microsoft.com/office/drawing/2014/chart" uri="{C3380CC4-5D6E-409C-BE32-E72D297353CC}">
              <c16:uniqueId val="{00000001-5A0F-472B-8859-FF0AE2B90514}"/>
            </c:ext>
          </c:extLst>
        </c:ser>
        <c:ser>
          <c:idx val="3"/>
          <c:order val="3"/>
          <c:tx>
            <c:strRef>
              <c:f>'19. EMCALI'!$H$6</c:f>
              <c:strCache>
                <c:ptCount val="1"/>
                <c:pt idx="0">
                  <c:v>CV</c:v>
                </c:pt>
              </c:strCache>
            </c:strRef>
          </c:tx>
          <c:spPr>
            <a:solidFill>
              <a:srgbClr val="FFC000"/>
            </a:solidFill>
            <a:ln w="25400">
              <a:noFill/>
            </a:ln>
          </c:spPr>
          <c:val>
            <c:numRef>
              <c:f>'19. EMCALI'!$H$7:$H$18</c:f>
              <c:numCache>
                <c:formatCode>0.00</c:formatCode>
                <c:ptCount val="12"/>
                <c:pt idx="0">
                  <c:v>64.722800000000007</c:v>
                </c:pt>
                <c:pt idx="1">
                  <c:v>66.047499999999999</c:v>
                </c:pt>
                <c:pt idx="2">
                  <c:v>65.693100000000001</c:v>
                </c:pt>
                <c:pt idx="3">
                  <c:v>69.456199999999995</c:v>
                </c:pt>
                <c:pt idx="4">
                  <c:v>65.089799999999997</c:v>
                </c:pt>
                <c:pt idx="5">
                  <c:v>67.708100000000002</c:v>
                </c:pt>
                <c:pt idx="6">
                  <c:v>68.27</c:v>
                </c:pt>
                <c:pt idx="7">
                  <c:v>65.4131</c:v>
                </c:pt>
                <c:pt idx="8">
                  <c:v>65.140299999999996</c:v>
                </c:pt>
                <c:pt idx="9">
                  <c:v>64.618099999999998</c:v>
                </c:pt>
                <c:pt idx="10">
                  <c:v>67.0197</c:v>
                </c:pt>
                <c:pt idx="11">
                  <c:v>66.184100000000001</c:v>
                </c:pt>
              </c:numCache>
            </c:numRef>
          </c:val>
          <c:extLst>
            <c:ext xmlns:c16="http://schemas.microsoft.com/office/drawing/2014/chart" uri="{C3380CC4-5D6E-409C-BE32-E72D297353CC}">
              <c16:uniqueId val="{00000002-5A0F-472B-8859-FF0AE2B90514}"/>
            </c:ext>
          </c:extLst>
        </c:ser>
        <c:ser>
          <c:idx val="4"/>
          <c:order val="4"/>
          <c:tx>
            <c:strRef>
              <c:f>'19. EMCALI'!$F$6</c:f>
              <c:strCache>
                <c:ptCount val="1"/>
                <c:pt idx="0">
                  <c:v>PR</c:v>
                </c:pt>
              </c:strCache>
            </c:strRef>
          </c:tx>
          <c:spPr>
            <a:solidFill>
              <a:srgbClr val="5B9BD5"/>
            </a:solidFill>
            <a:ln w="25400">
              <a:noFill/>
            </a:ln>
          </c:spPr>
          <c:val>
            <c:numRef>
              <c:f>'19. EMCALI'!$F$7:$F$18</c:f>
              <c:numCache>
                <c:formatCode>0.00</c:formatCode>
                <c:ptCount val="12"/>
                <c:pt idx="0">
                  <c:v>65.5535</c:v>
                </c:pt>
                <c:pt idx="1">
                  <c:v>62.773499999999999</c:v>
                </c:pt>
                <c:pt idx="2">
                  <c:v>72.8536</c:v>
                </c:pt>
                <c:pt idx="3">
                  <c:v>60.886499999999998</c:v>
                </c:pt>
                <c:pt idx="4">
                  <c:v>57.007399999999997</c:v>
                </c:pt>
                <c:pt idx="5">
                  <c:v>68.477999999999994</c:v>
                </c:pt>
                <c:pt idx="6">
                  <c:v>61.035400000000003</c:v>
                </c:pt>
                <c:pt idx="7">
                  <c:v>62.101900000000001</c:v>
                </c:pt>
                <c:pt idx="8">
                  <c:v>63.527700000000003</c:v>
                </c:pt>
                <c:pt idx="9">
                  <c:v>72.520600000000002</c:v>
                </c:pt>
                <c:pt idx="10">
                  <c:v>71.814599999999999</c:v>
                </c:pt>
                <c:pt idx="11">
                  <c:v>73.468800000000002</c:v>
                </c:pt>
              </c:numCache>
            </c:numRef>
          </c:val>
          <c:extLst>
            <c:ext xmlns:c16="http://schemas.microsoft.com/office/drawing/2014/chart" uri="{C3380CC4-5D6E-409C-BE32-E72D297353CC}">
              <c16:uniqueId val="{00000003-5A0F-472B-8859-FF0AE2B90514}"/>
            </c:ext>
          </c:extLst>
        </c:ser>
        <c:ser>
          <c:idx val="5"/>
          <c:order val="5"/>
          <c:tx>
            <c:strRef>
              <c:f>'19. EMCALI'!$E$6</c:f>
              <c:strCache>
                <c:ptCount val="1"/>
                <c:pt idx="0">
                  <c:v>TM</c:v>
                </c:pt>
              </c:strCache>
            </c:strRef>
          </c:tx>
          <c:spPr>
            <a:solidFill>
              <a:srgbClr val="70AD47"/>
            </a:solidFill>
            <a:ln w="25400">
              <a:noFill/>
            </a:ln>
          </c:spPr>
          <c:val>
            <c:numRef>
              <c:f>'19. EMCALI'!$E$7:$E$18</c:f>
              <c:numCache>
                <c:formatCode>0.00</c:formatCode>
                <c:ptCount val="12"/>
                <c:pt idx="0">
                  <c:v>51.973199999999999</c:v>
                </c:pt>
                <c:pt idx="1">
                  <c:v>48.707999999999998</c:v>
                </c:pt>
                <c:pt idx="2">
                  <c:v>52.366900000000001</c:v>
                </c:pt>
                <c:pt idx="3">
                  <c:v>53.521000000000001</c:v>
                </c:pt>
                <c:pt idx="4">
                  <c:v>48.531300000000002</c:v>
                </c:pt>
                <c:pt idx="5">
                  <c:v>50.7029</c:v>
                </c:pt>
                <c:pt idx="6">
                  <c:v>40.870199999999997</c:v>
                </c:pt>
                <c:pt idx="7">
                  <c:v>46.962400000000002</c:v>
                </c:pt>
                <c:pt idx="8">
                  <c:v>47.019500000000001</c:v>
                </c:pt>
                <c:pt idx="9">
                  <c:v>48.599800000000002</c:v>
                </c:pt>
                <c:pt idx="10">
                  <c:v>46.250900000000001</c:v>
                </c:pt>
                <c:pt idx="11">
                  <c:v>51.235199999999999</c:v>
                </c:pt>
              </c:numCache>
            </c:numRef>
          </c:val>
          <c:extLst>
            <c:ext xmlns:c16="http://schemas.microsoft.com/office/drawing/2014/chart" uri="{C3380CC4-5D6E-409C-BE32-E72D297353CC}">
              <c16:uniqueId val="{00000004-5A0F-472B-8859-FF0AE2B90514}"/>
            </c:ext>
          </c:extLst>
        </c:ser>
        <c:ser>
          <c:idx val="6"/>
          <c:order val="6"/>
          <c:tx>
            <c:strRef>
              <c:f>'19. EMCALI'!$I$6</c:f>
              <c:strCache>
                <c:ptCount val="1"/>
                <c:pt idx="0">
                  <c:v>RM</c:v>
                </c:pt>
              </c:strCache>
            </c:strRef>
          </c:tx>
          <c:spPr>
            <a:solidFill>
              <a:schemeClr val="accent1">
                <a:lumMod val="40000"/>
                <a:lumOff val="60000"/>
              </a:schemeClr>
            </a:solidFill>
            <a:ln>
              <a:noFill/>
            </a:ln>
            <a:effectLst/>
          </c:spPr>
          <c:val>
            <c:numRef>
              <c:f>'19. EMCALI'!$I$7:$I$18</c:f>
              <c:numCache>
                <c:formatCode>0.00</c:formatCode>
                <c:ptCount val="12"/>
                <c:pt idx="0">
                  <c:v>21.4009</c:v>
                </c:pt>
                <c:pt idx="1">
                  <c:v>19.3948</c:v>
                </c:pt>
                <c:pt idx="2">
                  <c:v>17.2882</c:v>
                </c:pt>
                <c:pt idx="3">
                  <c:v>33.899000000000001</c:v>
                </c:pt>
                <c:pt idx="4">
                  <c:v>36.447000000000003</c:v>
                </c:pt>
                <c:pt idx="5">
                  <c:v>16.700800000000001</c:v>
                </c:pt>
                <c:pt idx="6">
                  <c:v>22.994499999999999</c:v>
                </c:pt>
                <c:pt idx="7">
                  <c:v>14.2879</c:v>
                </c:pt>
                <c:pt idx="8">
                  <c:v>17.049099999999999</c:v>
                </c:pt>
                <c:pt idx="9">
                  <c:v>-2.3273000000000001</c:v>
                </c:pt>
                <c:pt idx="10">
                  <c:v>2.9295</c:v>
                </c:pt>
                <c:pt idx="11">
                  <c:v>18.097300000000001</c:v>
                </c:pt>
              </c:numCache>
            </c:numRef>
          </c:val>
          <c:extLst>
            <c:ext xmlns:c16="http://schemas.microsoft.com/office/drawing/2014/chart" uri="{C3380CC4-5D6E-409C-BE32-E72D297353CC}">
              <c16:uniqueId val="{00000005-5A0F-472B-8859-FF0AE2B90514}"/>
            </c:ext>
          </c:extLst>
        </c:ser>
        <c:dLbls>
          <c:showLegendKey val="0"/>
          <c:showVal val="0"/>
          <c:showCatName val="0"/>
          <c:showSerName val="0"/>
          <c:showPercent val="0"/>
          <c:showBubbleSize val="0"/>
        </c:dLbls>
        <c:axId val="-1145675088"/>
        <c:axId val="-1145662576"/>
      </c:areaChart>
      <c:lineChart>
        <c:grouping val="standard"/>
        <c:varyColors val="0"/>
        <c:ser>
          <c:idx val="0"/>
          <c:order val="0"/>
          <c:tx>
            <c:strRef>
              <c:f>'19. EMCALI'!$J$6</c:f>
              <c:strCache>
                <c:ptCount val="1"/>
                <c:pt idx="0">
                  <c:v>CUV_119</c:v>
                </c:pt>
              </c:strCache>
            </c:strRef>
          </c:tx>
          <c:spPr>
            <a:ln w="38100" cap="rnd">
              <a:solidFill>
                <a:sysClr val="windowText" lastClr="000000"/>
              </a:solidFill>
              <a:round/>
            </a:ln>
            <a:effectLst/>
          </c:spPr>
          <c:marker>
            <c:symbol val="none"/>
          </c:marker>
          <c:cat>
            <c:strRef>
              <c:f>'19. EMCALI'!$A$7:$A$18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'19. EMCALI'!$J$7:$J$18</c:f>
              <c:numCache>
                <c:formatCode>0.00</c:formatCode>
                <c:ptCount val="12"/>
                <c:pt idx="0">
                  <c:v>797.08780000000002</c:v>
                </c:pt>
                <c:pt idx="1">
                  <c:v>784.01189999999997</c:v>
                </c:pt>
                <c:pt idx="2">
                  <c:v>858.03229999999996</c:v>
                </c:pt>
                <c:pt idx="3">
                  <c:v>793.67499999999995</c:v>
                </c:pt>
                <c:pt idx="4">
                  <c:v>758.40880000000004</c:v>
                </c:pt>
                <c:pt idx="5">
                  <c:v>835.34479999999996</c:v>
                </c:pt>
                <c:pt idx="6">
                  <c:v>782.04340000000002</c:v>
                </c:pt>
                <c:pt idx="7">
                  <c:v>770.19420000000002</c:v>
                </c:pt>
                <c:pt idx="8">
                  <c:v>787.29480000000001</c:v>
                </c:pt>
                <c:pt idx="9">
                  <c:v>851.73050000000001</c:v>
                </c:pt>
                <c:pt idx="10">
                  <c:v>857.86159999999995</c:v>
                </c:pt>
                <c:pt idx="11">
                  <c:v>865.07510000000002</c:v>
                </c:pt>
              </c:numCache>
            </c:numRef>
          </c:val>
          <c:smooth val="0"/>
          <c:extLst>
            <c:ext xmlns:c16="http://schemas.microsoft.com/office/drawing/2014/chart" uri="{C3380CC4-5D6E-409C-BE32-E72D297353CC}">
              <c16:uniqueId val="{00000006-5A0F-472B-8859-FF0AE2B90514}"/>
            </c:ext>
          </c:extLst>
        </c:ser>
        <c:dLbls>
          <c:showLegendKey val="0"/>
          <c:showVal val="0"/>
          <c:showCatName val="0"/>
          <c:showSerName val="0"/>
          <c:showPercent val="0"/>
          <c:showBubbleSize val="0"/>
        </c:dLbls>
        <c:marker val="1"/>
        <c:smooth val="0"/>
        <c:axId val="-1145675088"/>
        <c:axId val="-1145662576"/>
      </c:lineChart>
      <c:catAx>
        <c:axId val="-114567508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400" b="1" i="0" u="none" strike="noStrike" baseline="0">
                <a:solidFill>
                  <a:srgbClr val="333333"/>
                </a:solidFill>
                <a:latin typeface="Calibri"/>
                <a:ea typeface="Calibri"/>
                <a:cs typeface="Calibri"/>
              </a:defRPr>
            </a:pPr>
            <a:endParaRPr lang="es-CO"/>
          </a:p>
        </c:txPr>
        <c:crossAx val="-1145662576"/>
        <c:crosses val="autoZero"/>
        <c:auto val="1"/>
        <c:lblAlgn val="ctr"/>
        <c:lblOffset val="100"/>
        <c:noMultiLvlLbl val="0"/>
      </c:catAx>
      <c:valAx>
        <c:axId val="-1145662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145675088"/>
        <c:crosses val="autoZero"/>
        <c:crossBetween val="between"/>
      </c:valAx>
      <c:spPr>
        <a:noFill/>
        <a:ln w="25400">
          <a:noFill/>
        </a:ln>
      </c:spPr>
    </c:plotArea>
    <c:legend>
      <c:legendPos val="b"/>
      <c:overlay val="0"/>
      <c:spPr>
        <a:noFill/>
        <a:ln w="25400">
          <a:noFill/>
        </a:ln>
      </c:spPr>
      <c:txPr>
        <a:bodyPr/>
        <a:lstStyle/>
        <a:p>
          <a:pPr>
            <a:defRPr sz="1655"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tx>
            <c:strRef>
              <c:f>'19. EMCALI'!$N$7</c:f>
              <c:strCache>
                <c:ptCount val="1"/>
                <c:pt idx="0">
                  <c:v>Ene-23</c:v>
                </c:pt>
              </c:strCache>
            </c:strRef>
          </c:tx>
          <c:spPr>
            <a:solidFill>
              <a:schemeClr val="accent6">
                <a:tint val="41000"/>
              </a:schemeClr>
            </a:solidFill>
            <a:ln>
              <a:noFill/>
            </a:ln>
            <a:effectLst/>
          </c:spPr>
          <c:invertIfNegative val="0"/>
          <c:cat>
            <c:strRef>
              <c:f>'19. EMCALI'!$Q$6:$U$6</c:f>
              <c:strCache>
                <c:ptCount val="5"/>
                <c:pt idx="0">
                  <c:v>ESTRATO 1</c:v>
                </c:pt>
                <c:pt idx="1">
                  <c:v>ESTRATO 2</c:v>
                </c:pt>
                <c:pt idx="2">
                  <c:v>ESTRATO 3</c:v>
                </c:pt>
                <c:pt idx="3">
                  <c:v>ESTRATO 4</c:v>
                </c:pt>
                <c:pt idx="4">
                  <c:v>ESTRATO 5 y 6, Ind y Com</c:v>
                </c:pt>
              </c:strCache>
            </c:strRef>
          </c:cat>
          <c:val>
            <c:numRef>
              <c:f>'19. EMCALI'!$Q$7:$U$7</c:f>
              <c:numCache>
                <c:formatCode>0.00</c:formatCode>
                <c:ptCount val="5"/>
                <c:pt idx="0">
                  <c:v>334.82709999999997</c:v>
                </c:pt>
                <c:pt idx="1">
                  <c:v>418.53379999999999</c:v>
                </c:pt>
                <c:pt idx="2">
                  <c:v>677.52459999999996</c:v>
                </c:pt>
                <c:pt idx="3">
                  <c:v>797.08780000000002</c:v>
                </c:pt>
                <c:pt idx="4">
                  <c:v>956.50536</c:v>
                </c:pt>
              </c:numCache>
            </c:numRef>
          </c:val>
          <c:extLst>
            <c:ext xmlns:c16="http://schemas.microsoft.com/office/drawing/2014/chart" uri="{C3380CC4-5D6E-409C-BE32-E72D297353CC}">
              <c16:uniqueId val="{00000000-EDCF-4F7C-92D4-AAEEFECD1B5E}"/>
            </c:ext>
          </c:extLst>
        </c:ser>
        <c:ser>
          <c:idx val="1"/>
          <c:order val="1"/>
          <c:tx>
            <c:strRef>
              <c:f>'19. EMCALI'!$N$8</c:f>
              <c:strCache>
                <c:ptCount val="1"/>
                <c:pt idx="0">
                  <c:v>Feb-23</c:v>
                </c:pt>
              </c:strCache>
            </c:strRef>
          </c:tx>
          <c:spPr>
            <a:solidFill>
              <a:schemeClr val="accent6">
                <a:tint val="52000"/>
              </a:schemeClr>
            </a:solidFill>
            <a:ln>
              <a:noFill/>
            </a:ln>
            <a:effectLst/>
          </c:spPr>
          <c:invertIfNegative val="0"/>
          <c:cat>
            <c:strRef>
              <c:f>'19. EMCALI'!$Q$6:$U$6</c:f>
              <c:strCache>
                <c:ptCount val="5"/>
                <c:pt idx="0">
                  <c:v>ESTRATO 1</c:v>
                </c:pt>
                <c:pt idx="1">
                  <c:v>ESTRATO 2</c:v>
                </c:pt>
                <c:pt idx="2">
                  <c:v>ESTRATO 3</c:v>
                </c:pt>
                <c:pt idx="3">
                  <c:v>ESTRATO 4</c:v>
                </c:pt>
                <c:pt idx="4">
                  <c:v>ESTRATO 5 y 6, Ind y Com</c:v>
                </c:pt>
              </c:strCache>
            </c:strRef>
          </c:cat>
          <c:val>
            <c:numRef>
              <c:f>'19. EMCALI'!$Q$8:$U$8</c:f>
              <c:numCache>
                <c:formatCode>0.00</c:formatCode>
                <c:ptCount val="5"/>
                <c:pt idx="0">
                  <c:v>340.78699999999998</c:v>
                </c:pt>
                <c:pt idx="1">
                  <c:v>425.9837</c:v>
                </c:pt>
                <c:pt idx="2">
                  <c:v>666.41010000000006</c:v>
                </c:pt>
                <c:pt idx="3">
                  <c:v>784.01189999999997</c:v>
                </c:pt>
                <c:pt idx="4">
                  <c:v>940.81427999999994</c:v>
                </c:pt>
              </c:numCache>
            </c:numRef>
          </c:val>
          <c:extLst>
            <c:ext xmlns:c16="http://schemas.microsoft.com/office/drawing/2014/chart" uri="{C3380CC4-5D6E-409C-BE32-E72D297353CC}">
              <c16:uniqueId val="{00000001-EDCF-4F7C-92D4-AAEEFECD1B5E}"/>
            </c:ext>
          </c:extLst>
        </c:ser>
        <c:ser>
          <c:idx val="2"/>
          <c:order val="2"/>
          <c:tx>
            <c:strRef>
              <c:f>'19. EMCALI'!$N$9</c:f>
              <c:strCache>
                <c:ptCount val="1"/>
                <c:pt idx="0">
                  <c:v>Mar-23</c:v>
                </c:pt>
              </c:strCache>
            </c:strRef>
          </c:tx>
          <c:spPr>
            <a:solidFill>
              <a:schemeClr val="accent6">
                <a:tint val="63000"/>
              </a:schemeClr>
            </a:solidFill>
            <a:ln>
              <a:noFill/>
            </a:ln>
            <a:effectLst/>
          </c:spPr>
          <c:invertIfNegative val="0"/>
          <c:cat>
            <c:strRef>
              <c:f>'19. EMCALI'!$Q$6:$U$6</c:f>
              <c:strCache>
                <c:ptCount val="5"/>
                <c:pt idx="0">
                  <c:v>ESTRATO 1</c:v>
                </c:pt>
                <c:pt idx="1">
                  <c:v>ESTRATO 2</c:v>
                </c:pt>
                <c:pt idx="2">
                  <c:v>ESTRATO 3</c:v>
                </c:pt>
                <c:pt idx="3">
                  <c:v>ESTRATO 4</c:v>
                </c:pt>
                <c:pt idx="4">
                  <c:v>ESTRATO 5 y 6, Ind y Com</c:v>
                </c:pt>
              </c:strCache>
            </c:strRef>
          </c:cat>
          <c:val>
            <c:numRef>
              <c:f>'19. EMCALI'!$Q$9:$U$9</c:f>
              <c:numCache>
                <c:formatCode>0.00</c:formatCode>
                <c:ptCount val="5"/>
                <c:pt idx="0">
                  <c:v>346.44409999999999</c:v>
                </c:pt>
                <c:pt idx="1">
                  <c:v>433.05509999999998</c:v>
                </c:pt>
                <c:pt idx="2">
                  <c:v>729.32740000000001</c:v>
                </c:pt>
                <c:pt idx="3">
                  <c:v>858.03229999999996</c:v>
                </c:pt>
                <c:pt idx="4">
                  <c:v>1029.6387</c:v>
                </c:pt>
              </c:numCache>
            </c:numRef>
          </c:val>
          <c:extLst>
            <c:ext xmlns:c16="http://schemas.microsoft.com/office/drawing/2014/chart" uri="{C3380CC4-5D6E-409C-BE32-E72D297353CC}">
              <c16:uniqueId val="{00000002-EDCF-4F7C-92D4-AAEEFECD1B5E}"/>
            </c:ext>
          </c:extLst>
        </c:ser>
        <c:ser>
          <c:idx val="3"/>
          <c:order val="3"/>
          <c:tx>
            <c:strRef>
              <c:f>'19. EMCALI'!$N$10</c:f>
              <c:strCache>
                <c:ptCount val="1"/>
                <c:pt idx="0">
                  <c:v>Abr-23</c:v>
                </c:pt>
              </c:strCache>
            </c:strRef>
          </c:tx>
          <c:spPr>
            <a:solidFill>
              <a:schemeClr val="accent6">
                <a:tint val="74000"/>
              </a:schemeClr>
            </a:solidFill>
            <a:ln>
              <a:noFill/>
            </a:ln>
            <a:effectLst/>
          </c:spPr>
          <c:invertIfNegative val="0"/>
          <c:cat>
            <c:strRef>
              <c:f>'19. EMCALI'!$Q$6:$U$6</c:f>
              <c:strCache>
                <c:ptCount val="5"/>
                <c:pt idx="0">
                  <c:v>ESTRATO 1</c:v>
                </c:pt>
                <c:pt idx="1">
                  <c:v>ESTRATO 2</c:v>
                </c:pt>
                <c:pt idx="2">
                  <c:v>ESTRATO 3</c:v>
                </c:pt>
                <c:pt idx="3">
                  <c:v>ESTRATO 4</c:v>
                </c:pt>
                <c:pt idx="4">
                  <c:v>ESTRATO 5 y 6, Ind y Com</c:v>
                </c:pt>
              </c:strCache>
            </c:strRef>
          </c:cat>
          <c:val>
            <c:numRef>
              <c:f>'19. EMCALI'!$Q$10:$U$10</c:f>
              <c:numCache>
                <c:formatCode>0.00</c:formatCode>
                <c:ptCount val="5"/>
                <c:pt idx="0">
                  <c:v>350.08170000000001</c:v>
                </c:pt>
                <c:pt idx="1">
                  <c:v>437.60219999999998</c:v>
                </c:pt>
                <c:pt idx="2">
                  <c:v>674.62369999999999</c:v>
                </c:pt>
                <c:pt idx="3">
                  <c:v>793.67499999999995</c:v>
                </c:pt>
                <c:pt idx="4">
                  <c:v>952.41</c:v>
                </c:pt>
              </c:numCache>
            </c:numRef>
          </c:val>
          <c:extLst>
            <c:ext xmlns:c16="http://schemas.microsoft.com/office/drawing/2014/chart" uri="{C3380CC4-5D6E-409C-BE32-E72D297353CC}">
              <c16:uniqueId val="{00000003-EDCF-4F7C-92D4-AAEEFECD1B5E}"/>
            </c:ext>
          </c:extLst>
        </c:ser>
        <c:ser>
          <c:idx val="4"/>
          <c:order val="4"/>
          <c:tx>
            <c:strRef>
              <c:f>'19. EMCALI'!$N$11</c:f>
              <c:strCache>
                <c:ptCount val="1"/>
                <c:pt idx="0">
                  <c:v>May-23</c:v>
                </c:pt>
              </c:strCache>
            </c:strRef>
          </c:tx>
          <c:spPr>
            <a:solidFill>
              <a:schemeClr val="accent6">
                <a:tint val="84000"/>
              </a:schemeClr>
            </a:solidFill>
            <a:ln>
              <a:noFill/>
            </a:ln>
            <a:effectLst/>
          </c:spPr>
          <c:invertIfNegative val="0"/>
          <c:cat>
            <c:strRef>
              <c:f>'19. EMCALI'!$Q$6:$U$6</c:f>
              <c:strCache>
                <c:ptCount val="5"/>
                <c:pt idx="0">
                  <c:v>ESTRATO 1</c:v>
                </c:pt>
                <c:pt idx="1">
                  <c:v>ESTRATO 2</c:v>
                </c:pt>
                <c:pt idx="2">
                  <c:v>ESTRATO 3</c:v>
                </c:pt>
                <c:pt idx="3">
                  <c:v>ESTRATO 4</c:v>
                </c:pt>
                <c:pt idx="4">
                  <c:v>ESTRATO 5 y 6, Ind y Com</c:v>
                </c:pt>
              </c:strCache>
            </c:strRef>
          </c:cat>
          <c:val>
            <c:numRef>
              <c:f>'19. EMCALI'!$Q$11:$U$11</c:f>
              <c:numCache>
                <c:formatCode>0.00</c:formatCode>
                <c:ptCount val="5"/>
                <c:pt idx="0">
                  <c:v>352.81240000000003</c:v>
                </c:pt>
                <c:pt idx="1">
                  <c:v>441.01549999999997</c:v>
                </c:pt>
                <c:pt idx="2">
                  <c:v>644.64739999999995</c:v>
                </c:pt>
                <c:pt idx="3">
                  <c:v>758.40880000000004</c:v>
                </c:pt>
                <c:pt idx="4">
                  <c:v>910.09050000000002</c:v>
                </c:pt>
              </c:numCache>
            </c:numRef>
          </c:val>
          <c:extLst>
            <c:ext xmlns:c16="http://schemas.microsoft.com/office/drawing/2014/chart" uri="{C3380CC4-5D6E-409C-BE32-E72D297353CC}">
              <c16:uniqueId val="{00000004-EDCF-4F7C-92D4-AAEEFECD1B5E}"/>
            </c:ext>
          </c:extLst>
        </c:ser>
        <c:ser>
          <c:idx val="5"/>
          <c:order val="5"/>
          <c:tx>
            <c:strRef>
              <c:f>'19. EMCALI'!$N$12</c:f>
              <c:strCache>
                <c:ptCount val="1"/>
                <c:pt idx="0">
                  <c:v>Jun-23</c:v>
                </c:pt>
              </c:strCache>
            </c:strRef>
          </c:tx>
          <c:spPr>
            <a:solidFill>
              <a:schemeClr val="accent6">
                <a:tint val="95000"/>
              </a:schemeClr>
            </a:solidFill>
            <a:ln>
              <a:noFill/>
            </a:ln>
            <a:effectLst/>
          </c:spPr>
          <c:invertIfNegative val="0"/>
          <c:cat>
            <c:strRef>
              <c:f>'19. EMCALI'!$Q$6:$U$6</c:f>
              <c:strCache>
                <c:ptCount val="5"/>
                <c:pt idx="0">
                  <c:v>ESTRATO 1</c:v>
                </c:pt>
                <c:pt idx="1">
                  <c:v>ESTRATO 2</c:v>
                </c:pt>
                <c:pt idx="2">
                  <c:v>ESTRATO 3</c:v>
                </c:pt>
                <c:pt idx="3">
                  <c:v>ESTRATO 4</c:v>
                </c:pt>
                <c:pt idx="4">
                  <c:v>ESTRATO 5 y 6, Ind y Com</c:v>
                </c:pt>
              </c:strCache>
            </c:strRef>
          </c:cat>
          <c:val>
            <c:numRef>
              <c:f>'19. EMCALI'!$Q$12:$U$12</c:f>
              <c:numCache>
                <c:formatCode>0.00</c:formatCode>
                <c:ptCount val="5"/>
                <c:pt idx="0">
                  <c:v>354.36470000000003</c:v>
                </c:pt>
                <c:pt idx="1">
                  <c:v>442.95589999999999</c:v>
                </c:pt>
                <c:pt idx="2">
                  <c:v>710.04300000000001</c:v>
                </c:pt>
                <c:pt idx="3">
                  <c:v>835.34479999999996</c:v>
                </c:pt>
                <c:pt idx="4">
                  <c:v>1002.4136999999999</c:v>
                </c:pt>
              </c:numCache>
            </c:numRef>
          </c:val>
          <c:extLst>
            <c:ext xmlns:c16="http://schemas.microsoft.com/office/drawing/2014/chart" uri="{C3380CC4-5D6E-409C-BE32-E72D297353CC}">
              <c16:uniqueId val="{00000005-EDCF-4F7C-92D4-AAEEFECD1B5E}"/>
            </c:ext>
          </c:extLst>
        </c:ser>
        <c:ser>
          <c:idx val="6"/>
          <c:order val="6"/>
          <c:tx>
            <c:strRef>
              <c:f>'19. EMCALI'!$N$13</c:f>
              <c:strCache>
                <c:ptCount val="1"/>
                <c:pt idx="0">
                  <c:v>Jul-23</c:v>
                </c:pt>
              </c:strCache>
            </c:strRef>
          </c:tx>
          <c:spPr>
            <a:solidFill>
              <a:schemeClr val="accent6">
                <a:shade val="94000"/>
              </a:schemeClr>
            </a:solidFill>
            <a:ln>
              <a:noFill/>
            </a:ln>
            <a:effectLst/>
          </c:spPr>
          <c:invertIfNegative val="0"/>
          <c:cat>
            <c:strRef>
              <c:f>'19. EMCALI'!$Q$6:$U$6</c:f>
              <c:strCache>
                <c:ptCount val="5"/>
                <c:pt idx="0">
                  <c:v>ESTRATO 1</c:v>
                </c:pt>
                <c:pt idx="1">
                  <c:v>ESTRATO 2</c:v>
                </c:pt>
                <c:pt idx="2">
                  <c:v>ESTRATO 3</c:v>
                </c:pt>
                <c:pt idx="3">
                  <c:v>ESTRATO 4</c:v>
                </c:pt>
                <c:pt idx="4">
                  <c:v>ESTRATO 5 y 6, Ind y Com</c:v>
                </c:pt>
              </c:strCache>
            </c:strRef>
          </c:cat>
          <c:val>
            <c:numRef>
              <c:f>'19. EMCALI'!$Q$13:$U$13</c:f>
              <c:numCache>
                <c:formatCode>0.00</c:formatCode>
                <c:ptCount val="5"/>
                <c:pt idx="0">
                  <c:v>355.42779999999999</c:v>
                </c:pt>
                <c:pt idx="1">
                  <c:v>444.28480000000002</c:v>
                </c:pt>
                <c:pt idx="2">
                  <c:v>664.73680000000002</c:v>
                </c:pt>
                <c:pt idx="3">
                  <c:v>782.04340000000002</c:v>
                </c:pt>
                <c:pt idx="4">
                  <c:v>938.452</c:v>
                </c:pt>
              </c:numCache>
            </c:numRef>
          </c:val>
          <c:extLst>
            <c:ext xmlns:c16="http://schemas.microsoft.com/office/drawing/2014/chart" uri="{C3380CC4-5D6E-409C-BE32-E72D297353CC}">
              <c16:uniqueId val="{00000006-EDCF-4F7C-92D4-AAEEFECD1B5E}"/>
            </c:ext>
          </c:extLst>
        </c:ser>
        <c:ser>
          <c:idx val="7"/>
          <c:order val="7"/>
          <c:tx>
            <c:strRef>
              <c:f>'19. EMCALI'!$N$14</c:f>
              <c:strCache>
                <c:ptCount val="1"/>
                <c:pt idx="0">
                  <c:v>Ago-23</c:v>
                </c:pt>
              </c:strCache>
            </c:strRef>
          </c:tx>
          <c:spPr>
            <a:solidFill>
              <a:schemeClr val="accent6">
                <a:shade val="83000"/>
              </a:schemeClr>
            </a:solidFill>
            <a:ln>
              <a:noFill/>
            </a:ln>
            <a:effectLst/>
          </c:spPr>
          <c:invertIfNegative val="0"/>
          <c:cat>
            <c:strRef>
              <c:f>'19. EMCALI'!$Q$6:$U$6</c:f>
              <c:strCache>
                <c:ptCount val="5"/>
                <c:pt idx="0">
                  <c:v>ESTRATO 1</c:v>
                </c:pt>
                <c:pt idx="1">
                  <c:v>ESTRATO 2</c:v>
                </c:pt>
                <c:pt idx="2">
                  <c:v>ESTRATO 3</c:v>
                </c:pt>
                <c:pt idx="3">
                  <c:v>ESTRATO 4</c:v>
                </c:pt>
                <c:pt idx="4">
                  <c:v>ESTRATO 5 y 6, Ind y Com</c:v>
                </c:pt>
              </c:strCache>
            </c:strRef>
          </c:cat>
          <c:val>
            <c:numRef>
              <c:f>'19. EMCALI'!$Q$14:$U$14</c:f>
              <c:numCache>
                <c:formatCode>0.00</c:formatCode>
                <c:ptCount val="5"/>
                <c:pt idx="0">
                  <c:v>357.20499999999998</c:v>
                </c:pt>
                <c:pt idx="1">
                  <c:v>446.50619999999998</c:v>
                </c:pt>
                <c:pt idx="2">
                  <c:v>654.66499999999996</c:v>
                </c:pt>
                <c:pt idx="3">
                  <c:v>770.19420000000002</c:v>
                </c:pt>
                <c:pt idx="4">
                  <c:v>924.23299999999995</c:v>
                </c:pt>
              </c:numCache>
            </c:numRef>
          </c:val>
          <c:extLst>
            <c:ext xmlns:c16="http://schemas.microsoft.com/office/drawing/2014/chart" uri="{C3380CC4-5D6E-409C-BE32-E72D297353CC}">
              <c16:uniqueId val="{00000007-EDCF-4F7C-92D4-AAEEFECD1B5E}"/>
            </c:ext>
          </c:extLst>
        </c:ser>
        <c:ser>
          <c:idx val="8"/>
          <c:order val="8"/>
          <c:tx>
            <c:strRef>
              <c:f>'19. EMCALI'!$N$15</c:f>
              <c:strCache>
                <c:ptCount val="1"/>
                <c:pt idx="0">
                  <c:v>Sep-23</c:v>
                </c:pt>
              </c:strCache>
            </c:strRef>
          </c:tx>
          <c:spPr>
            <a:solidFill>
              <a:schemeClr val="accent6">
                <a:shade val="73000"/>
              </a:schemeClr>
            </a:solidFill>
            <a:ln>
              <a:noFill/>
            </a:ln>
            <a:effectLst/>
          </c:spPr>
          <c:invertIfNegative val="0"/>
          <c:cat>
            <c:strRef>
              <c:f>'19. EMCALI'!$Q$6:$U$6</c:f>
              <c:strCache>
                <c:ptCount val="5"/>
                <c:pt idx="0">
                  <c:v>ESTRATO 1</c:v>
                </c:pt>
                <c:pt idx="1">
                  <c:v>ESTRATO 2</c:v>
                </c:pt>
                <c:pt idx="2">
                  <c:v>ESTRATO 3</c:v>
                </c:pt>
                <c:pt idx="3">
                  <c:v>ESTRATO 4</c:v>
                </c:pt>
                <c:pt idx="4">
                  <c:v>ESTRATO 5 y 6, Ind y Com</c:v>
                </c:pt>
              </c:strCache>
            </c:strRef>
          </c:cat>
          <c:val>
            <c:numRef>
              <c:f>'19. EMCALI'!$Q$15:$U$15</c:f>
              <c:numCache>
                <c:formatCode>0.00</c:formatCode>
                <c:ptCount val="5"/>
                <c:pt idx="0">
                  <c:v>359.7054</c:v>
                </c:pt>
                <c:pt idx="1">
                  <c:v>449.6318</c:v>
                </c:pt>
                <c:pt idx="2">
                  <c:v>669.20050000000003</c:v>
                </c:pt>
                <c:pt idx="3">
                  <c:v>787.29480000000001</c:v>
                </c:pt>
                <c:pt idx="4">
                  <c:v>944.75369999999998</c:v>
                </c:pt>
              </c:numCache>
            </c:numRef>
          </c:val>
          <c:extLst>
            <c:ext xmlns:c16="http://schemas.microsoft.com/office/drawing/2014/chart" uri="{C3380CC4-5D6E-409C-BE32-E72D297353CC}">
              <c16:uniqueId val="{00000008-EDCF-4F7C-92D4-AAEEFECD1B5E}"/>
            </c:ext>
          </c:extLst>
        </c:ser>
        <c:ser>
          <c:idx val="9"/>
          <c:order val="9"/>
          <c:tx>
            <c:strRef>
              <c:f>'19. EMCALI'!$N$16</c:f>
              <c:strCache>
                <c:ptCount val="1"/>
                <c:pt idx="0">
                  <c:v>Oct-23</c:v>
                </c:pt>
              </c:strCache>
            </c:strRef>
          </c:tx>
          <c:spPr>
            <a:solidFill>
              <a:schemeClr val="accent6">
                <a:shade val="62000"/>
              </a:schemeClr>
            </a:solidFill>
            <a:ln>
              <a:noFill/>
            </a:ln>
            <a:effectLst/>
          </c:spPr>
          <c:invertIfNegative val="0"/>
          <c:cat>
            <c:strRef>
              <c:f>'19. EMCALI'!$Q$6:$U$6</c:f>
              <c:strCache>
                <c:ptCount val="5"/>
                <c:pt idx="0">
                  <c:v>ESTRATO 1</c:v>
                </c:pt>
                <c:pt idx="1">
                  <c:v>ESTRATO 2</c:v>
                </c:pt>
                <c:pt idx="2">
                  <c:v>ESTRATO 3</c:v>
                </c:pt>
                <c:pt idx="3">
                  <c:v>ESTRATO 4</c:v>
                </c:pt>
                <c:pt idx="4">
                  <c:v>ESTRATO 5 y 6, Ind y Com</c:v>
                </c:pt>
              </c:strCache>
            </c:strRef>
          </c:cat>
          <c:val>
            <c:numRef>
              <c:f>'19. EMCALI'!$Q$16:$U$16</c:f>
              <c:numCache>
                <c:formatCode>0.00</c:formatCode>
                <c:ptCount val="5"/>
                <c:pt idx="0">
                  <c:v>361.61180000000002</c:v>
                </c:pt>
                <c:pt idx="1">
                  <c:v>452.01479999999998</c:v>
                </c:pt>
                <c:pt idx="2">
                  <c:v>723.97090000000003</c:v>
                </c:pt>
                <c:pt idx="3">
                  <c:v>851.73050000000001</c:v>
                </c:pt>
                <c:pt idx="4">
                  <c:v>1022.0766</c:v>
                </c:pt>
              </c:numCache>
            </c:numRef>
          </c:val>
          <c:extLst>
            <c:ext xmlns:c16="http://schemas.microsoft.com/office/drawing/2014/chart" uri="{C3380CC4-5D6E-409C-BE32-E72D297353CC}">
              <c16:uniqueId val="{00000009-EDCF-4F7C-92D4-AAEEFECD1B5E}"/>
            </c:ext>
          </c:extLst>
        </c:ser>
        <c:ser>
          <c:idx val="10"/>
          <c:order val="10"/>
          <c:tx>
            <c:strRef>
              <c:f>'19. EMCALI'!$N$17</c:f>
              <c:strCache>
                <c:ptCount val="1"/>
                <c:pt idx="0">
                  <c:v>Nov-23</c:v>
                </c:pt>
              </c:strCache>
            </c:strRef>
          </c:tx>
          <c:spPr>
            <a:solidFill>
              <a:schemeClr val="accent6">
                <a:shade val="51000"/>
              </a:schemeClr>
            </a:solidFill>
            <a:ln>
              <a:noFill/>
            </a:ln>
            <a:effectLst/>
          </c:spPr>
          <c:invertIfNegative val="0"/>
          <c:cat>
            <c:strRef>
              <c:f>'19. EMCALI'!$Q$6:$U$6</c:f>
              <c:strCache>
                <c:ptCount val="5"/>
                <c:pt idx="0">
                  <c:v>ESTRATO 1</c:v>
                </c:pt>
                <c:pt idx="1">
                  <c:v>ESTRATO 2</c:v>
                </c:pt>
                <c:pt idx="2">
                  <c:v>ESTRATO 3</c:v>
                </c:pt>
                <c:pt idx="3">
                  <c:v>ESTRATO 4</c:v>
                </c:pt>
                <c:pt idx="4">
                  <c:v>ESTRATO 5 y 6, Ind y Com</c:v>
                </c:pt>
              </c:strCache>
            </c:strRef>
          </c:cat>
          <c:val>
            <c:numRef>
              <c:f>'19. EMCALI'!$Q$17:$U$17</c:f>
              <c:numCache>
                <c:formatCode>0.00</c:formatCode>
                <c:ptCount val="5"/>
                <c:pt idx="0">
                  <c:v>362.51589999999999</c:v>
                </c:pt>
                <c:pt idx="1">
                  <c:v>453.14479999999998</c:v>
                </c:pt>
                <c:pt idx="2">
                  <c:v>729.18230000000005</c:v>
                </c:pt>
                <c:pt idx="3">
                  <c:v>857.86159999999995</c:v>
                </c:pt>
                <c:pt idx="4">
                  <c:v>1029.4339</c:v>
                </c:pt>
              </c:numCache>
            </c:numRef>
          </c:val>
          <c:extLst>
            <c:ext xmlns:c16="http://schemas.microsoft.com/office/drawing/2014/chart" uri="{C3380CC4-5D6E-409C-BE32-E72D297353CC}">
              <c16:uniqueId val="{0000000A-EDCF-4F7C-92D4-AAEEFECD1B5E}"/>
            </c:ext>
          </c:extLst>
        </c:ser>
        <c:ser>
          <c:idx val="11"/>
          <c:order val="11"/>
          <c:tx>
            <c:strRef>
              <c:f>'19. EMCALI'!$N$18</c:f>
              <c:strCache>
                <c:ptCount val="1"/>
                <c:pt idx="0">
                  <c:v>Dic-23</c:v>
                </c:pt>
              </c:strCache>
            </c:strRef>
          </c:tx>
          <c:spPr>
            <a:solidFill>
              <a:schemeClr val="accent6">
                <a:shade val="40000"/>
              </a:schemeClr>
            </a:solidFill>
            <a:ln>
              <a:noFill/>
            </a:ln>
            <a:effectLst/>
          </c:spPr>
          <c:invertIfNegative val="0"/>
          <c:cat>
            <c:strRef>
              <c:f>'19. EMCALI'!$Q$6:$U$6</c:f>
              <c:strCache>
                <c:ptCount val="5"/>
                <c:pt idx="0">
                  <c:v>ESTRATO 1</c:v>
                </c:pt>
                <c:pt idx="1">
                  <c:v>ESTRATO 2</c:v>
                </c:pt>
                <c:pt idx="2">
                  <c:v>ESTRATO 3</c:v>
                </c:pt>
                <c:pt idx="3">
                  <c:v>ESTRATO 4</c:v>
                </c:pt>
                <c:pt idx="4">
                  <c:v>ESTRATO 5 y 6, Ind y Com</c:v>
                </c:pt>
              </c:strCache>
            </c:strRef>
          </c:cat>
          <c:val>
            <c:numRef>
              <c:f>'19. EMCALI'!$Q$18:$U$18</c:f>
              <c:numCache>
                <c:formatCode>0.00</c:formatCode>
                <c:ptCount val="5"/>
                <c:pt idx="0">
                  <c:v>364.21969999999999</c:v>
                </c:pt>
                <c:pt idx="1">
                  <c:v>455.27460000000002</c:v>
                </c:pt>
                <c:pt idx="2">
                  <c:v>735.31380000000001</c:v>
                </c:pt>
                <c:pt idx="3">
                  <c:v>865.07510000000002</c:v>
                </c:pt>
                <c:pt idx="4">
                  <c:v>1038.0900999999999</c:v>
                </c:pt>
              </c:numCache>
            </c:numRef>
          </c:val>
          <c:extLst>
            <c:ext xmlns:c16="http://schemas.microsoft.com/office/drawing/2014/chart" uri="{C3380CC4-5D6E-409C-BE32-E72D297353CC}">
              <c16:uniqueId val="{0000000B-EDCF-4F7C-92D4-AAEEFECD1B5E}"/>
            </c:ext>
          </c:extLst>
        </c:ser>
        <c:dLbls>
          <c:showLegendKey val="0"/>
          <c:showVal val="0"/>
          <c:showCatName val="0"/>
          <c:showSerName val="0"/>
          <c:showPercent val="0"/>
          <c:showBubbleSize val="0"/>
        </c:dLbls>
        <c:gapWidth val="150"/>
        <c:axId val="-1145669648"/>
        <c:axId val="-1145670736"/>
      </c:barChart>
      <c:catAx>
        <c:axId val="-1145669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5670736"/>
        <c:crosses val="autoZero"/>
        <c:auto val="1"/>
        <c:lblAlgn val="ctr"/>
        <c:lblOffset val="100"/>
        <c:noMultiLvlLbl val="0"/>
      </c:catAx>
      <c:valAx>
        <c:axId val="-1145670736"/>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5669648"/>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'19. EMCALI'!$J$6</c:f>
              <c:strCache>
                <c:ptCount val="1"/>
                <c:pt idx="0">
                  <c:v>CUV_119</c:v>
                </c:pt>
              </c:strCache>
            </c:strRef>
          </c:tx>
          <c:spPr>
            <a:ln w="28575" cap="rnd">
              <a:solidFill>
                <a:schemeClr val="accent1"/>
              </a:solidFill>
              <a:round/>
            </a:ln>
            <a:effectLst/>
          </c:spPr>
          <c:marker>
            <c:symbol val="none"/>
          </c:marker>
          <c:cat>
            <c:strRef>
              <c:f>'19. EMCALI'!$A$7:$A$18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'19. EMCALI'!$J$7:$J$18</c:f>
              <c:numCache>
                <c:formatCode>0.00</c:formatCode>
                <c:ptCount val="12"/>
                <c:pt idx="0">
                  <c:v>797.08780000000002</c:v>
                </c:pt>
                <c:pt idx="1">
                  <c:v>784.01189999999997</c:v>
                </c:pt>
                <c:pt idx="2">
                  <c:v>858.03229999999996</c:v>
                </c:pt>
                <c:pt idx="3">
                  <c:v>793.67499999999995</c:v>
                </c:pt>
                <c:pt idx="4">
                  <c:v>758.40880000000004</c:v>
                </c:pt>
                <c:pt idx="5">
                  <c:v>835.34479999999996</c:v>
                </c:pt>
                <c:pt idx="6">
                  <c:v>782.04340000000002</c:v>
                </c:pt>
                <c:pt idx="7">
                  <c:v>770.19420000000002</c:v>
                </c:pt>
                <c:pt idx="8">
                  <c:v>787.29480000000001</c:v>
                </c:pt>
                <c:pt idx="9">
                  <c:v>851.73050000000001</c:v>
                </c:pt>
                <c:pt idx="10">
                  <c:v>857.86159999999995</c:v>
                </c:pt>
                <c:pt idx="11">
                  <c:v>865.07510000000002</c:v>
                </c:pt>
              </c:numCache>
            </c:numRef>
          </c:val>
          <c:smooth val="0"/>
          <c:extLst>
            <c:ext xmlns:c16="http://schemas.microsoft.com/office/drawing/2014/chart" uri="{C3380CC4-5D6E-409C-BE32-E72D297353CC}">
              <c16:uniqueId val="{00000000-61A5-4F79-A111-39A87492A396}"/>
            </c:ext>
          </c:extLst>
        </c:ser>
        <c:ser>
          <c:idx val="1"/>
          <c:order val="1"/>
          <c:tx>
            <c:strRef>
              <c:f>'19. EMCALI'!$K$6</c:f>
              <c:strCache>
                <c:ptCount val="1"/>
                <c:pt idx="0">
                  <c:v>CUV_Op</c:v>
                </c:pt>
              </c:strCache>
            </c:strRef>
          </c:tx>
          <c:spPr>
            <a:ln w="28575" cap="rnd">
              <a:solidFill>
                <a:schemeClr val="accent2"/>
              </a:solidFill>
              <a:prstDash val="lgDash"/>
              <a:round/>
            </a:ln>
            <a:effectLst/>
          </c:spPr>
          <c:marker>
            <c:symbol val="none"/>
          </c:marker>
          <c:cat>
            <c:strRef>
              <c:f>'19. EMCALI'!$A$7:$A$18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'19. EMCALI'!$K$7:$K$18</c:f>
              <c:numCache>
                <c:formatCode>0.00</c:formatCode>
                <c:ptCount val="12"/>
              </c:numCache>
            </c:numRef>
          </c:val>
          <c:smooth val="0"/>
          <c:extLst>
            <c:ext xmlns:c16="http://schemas.microsoft.com/office/drawing/2014/chart" uri="{C3380CC4-5D6E-409C-BE32-E72D297353CC}">
              <c16:uniqueId val="{00000001-61A5-4F79-A111-39A87492A396}"/>
            </c:ext>
          </c:extLst>
        </c:ser>
        <c:dLbls>
          <c:showLegendKey val="0"/>
          <c:showVal val="0"/>
          <c:showCatName val="0"/>
          <c:showSerName val="0"/>
          <c:showPercent val="0"/>
          <c:showBubbleSize val="0"/>
        </c:dLbls>
        <c:smooth val="0"/>
        <c:axId val="-1145674544"/>
        <c:axId val="-1145674000"/>
      </c:lineChart>
      <c:catAx>
        <c:axId val="-1145674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45674000"/>
        <c:crosses val="autoZero"/>
        <c:auto val="1"/>
        <c:lblAlgn val="ctr"/>
        <c:lblOffset val="100"/>
        <c:noMultiLvlLbl val="0"/>
      </c:catAx>
      <c:valAx>
        <c:axId val="-1145674000"/>
        <c:scaling>
          <c:orientation val="minMax"/>
          <c:min val="54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s-CO" sz="1800" b="1"/>
                  <a:t>$/kWh</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s-CO"/>
          </a:p>
        </c:txPr>
        <c:crossAx val="-114567454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1"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1"/>
          <c:order val="1"/>
          <c:tx>
            <c:strRef>
              <c:f>'20. EEP CARTAGO'!$D$6</c:f>
              <c:strCache>
                <c:ptCount val="1"/>
                <c:pt idx="0">
                  <c:v>GM</c:v>
                </c:pt>
              </c:strCache>
            </c:strRef>
          </c:tx>
          <c:spPr>
            <a:solidFill>
              <a:srgbClr val="ED7D31"/>
            </a:solidFill>
            <a:ln w="25400">
              <a:noFill/>
            </a:ln>
          </c:spPr>
          <c:val>
            <c:numRef>
              <c:f>'20. EEP CARTAGO'!$D$7:$D$18</c:f>
              <c:numCache>
                <c:formatCode>0.00</c:formatCode>
                <c:ptCount val="12"/>
                <c:pt idx="0">
                  <c:v>298.69</c:v>
                </c:pt>
                <c:pt idx="1">
                  <c:v>310.2</c:v>
                </c:pt>
                <c:pt idx="2">
                  <c:v>357.05369999999999</c:v>
                </c:pt>
                <c:pt idx="3">
                  <c:v>298.82470000000001</c:v>
                </c:pt>
                <c:pt idx="4">
                  <c:v>280</c:v>
                </c:pt>
                <c:pt idx="5">
                  <c:v>371.30130000000003</c:v>
                </c:pt>
                <c:pt idx="6">
                  <c:v>337.07249999999999</c:v>
                </c:pt>
                <c:pt idx="7">
                  <c:v>340.51</c:v>
                </c:pt>
                <c:pt idx="8">
                  <c:v>354.3295</c:v>
                </c:pt>
                <c:pt idx="9">
                  <c:v>382.72</c:v>
                </c:pt>
                <c:pt idx="10">
                  <c:v>384.86</c:v>
                </c:pt>
                <c:pt idx="11">
                  <c:v>378.21</c:v>
                </c:pt>
              </c:numCache>
            </c:numRef>
          </c:val>
          <c:extLst>
            <c:ext xmlns:c16="http://schemas.microsoft.com/office/drawing/2014/chart" uri="{C3380CC4-5D6E-409C-BE32-E72D297353CC}">
              <c16:uniqueId val="{00000000-0D64-4901-805C-DFC9DB969343}"/>
            </c:ext>
          </c:extLst>
        </c:ser>
        <c:ser>
          <c:idx val="2"/>
          <c:order val="2"/>
          <c:tx>
            <c:strRef>
              <c:f>'20. EEP CARTAGO'!$G$6</c:f>
              <c:strCache>
                <c:ptCount val="1"/>
                <c:pt idx="0">
                  <c:v>D</c:v>
                </c:pt>
              </c:strCache>
            </c:strRef>
          </c:tx>
          <c:spPr>
            <a:solidFill>
              <a:srgbClr val="A5A5A5"/>
            </a:solidFill>
            <a:ln w="25400">
              <a:noFill/>
            </a:ln>
          </c:spPr>
          <c:val>
            <c:numRef>
              <c:f>'20. EEP CARTAGO'!$G$7:$G$18</c:f>
              <c:numCache>
                <c:formatCode>0.00</c:formatCode>
                <c:ptCount val="12"/>
                <c:pt idx="0">
                  <c:v>268.32</c:v>
                </c:pt>
                <c:pt idx="1">
                  <c:v>276.7</c:v>
                </c:pt>
                <c:pt idx="2">
                  <c:v>279.31349999999998</c:v>
                </c:pt>
                <c:pt idx="3">
                  <c:v>266.48129999999998</c:v>
                </c:pt>
                <c:pt idx="4">
                  <c:v>262.12</c:v>
                </c:pt>
                <c:pt idx="5">
                  <c:v>263.88389999999998</c:v>
                </c:pt>
                <c:pt idx="6">
                  <c:v>267.6567</c:v>
                </c:pt>
                <c:pt idx="7">
                  <c:v>259.75</c:v>
                </c:pt>
                <c:pt idx="8">
                  <c:v>258.13010000000003</c:v>
                </c:pt>
                <c:pt idx="9">
                  <c:v>277.33999999999997</c:v>
                </c:pt>
                <c:pt idx="10">
                  <c:v>276.75</c:v>
                </c:pt>
                <c:pt idx="11">
                  <c:v>267.32</c:v>
                </c:pt>
              </c:numCache>
            </c:numRef>
          </c:val>
          <c:extLst>
            <c:ext xmlns:c16="http://schemas.microsoft.com/office/drawing/2014/chart" uri="{C3380CC4-5D6E-409C-BE32-E72D297353CC}">
              <c16:uniqueId val="{00000001-0D64-4901-805C-DFC9DB969343}"/>
            </c:ext>
          </c:extLst>
        </c:ser>
        <c:ser>
          <c:idx val="3"/>
          <c:order val="3"/>
          <c:tx>
            <c:strRef>
              <c:f>'20. EEP CARTAGO'!$H$6</c:f>
              <c:strCache>
                <c:ptCount val="1"/>
                <c:pt idx="0">
                  <c:v>CV</c:v>
                </c:pt>
              </c:strCache>
            </c:strRef>
          </c:tx>
          <c:spPr>
            <a:solidFill>
              <a:srgbClr val="FFC000"/>
            </a:solidFill>
            <a:ln w="25400">
              <a:noFill/>
            </a:ln>
          </c:spPr>
          <c:val>
            <c:numRef>
              <c:f>'20. EEP CARTAGO'!$H$7:$H$18</c:f>
              <c:numCache>
                <c:formatCode>0.00</c:formatCode>
                <c:ptCount val="12"/>
                <c:pt idx="0">
                  <c:v>59.47</c:v>
                </c:pt>
                <c:pt idx="1">
                  <c:v>58.93</c:v>
                </c:pt>
                <c:pt idx="2">
                  <c:v>59.907899999999998</c:v>
                </c:pt>
                <c:pt idx="3">
                  <c:v>64.197299999999998</c:v>
                </c:pt>
                <c:pt idx="4">
                  <c:v>60.76</c:v>
                </c:pt>
                <c:pt idx="5">
                  <c:v>62.933799999999998</c:v>
                </c:pt>
                <c:pt idx="6">
                  <c:v>62.193100000000001</c:v>
                </c:pt>
                <c:pt idx="7">
                  <c:v>61.11</c:v>
                </c:pt>
                <c:pt idx="8">
                  <c:v>59.6751</c:v>
                </c:pt>
                <c:pt idx="9">
                  <c:v>70.489999999999995</c:v>
                </c:pt>
                <c:pt idx="10">
                  <c:v>73.540000000000006</c:v>
                </c:pt>
                <c:pt idx="11">
                  <c:v>71.39</c:v>
                </c:pt>
              </c:numCache>
            </c:numRef>
          </c:val>
          <c:extLst>
            <c:ext xmlns:c16="http://schemas.microsoft.com/office/drawing/2014/chart" uri="{C3380CC4-5D6E-409C-BE32-E72D297353CC}">
              <c16:uniqueId val="{00000002-0D64-4901-805C-DFC9DB969343}"/>
            </c:ext>
          </c:extLst>
        </c:ser>
        <c:ser>
          <c:idx val="4"/>
          <c:order val="4"/>
          <c:tx>
            <c:strRef>
              <c:f>'20. EEP CARTAGO'!$F$6</c:f>
              <c:strCache>
                <c:ptCount val="1"/>
                <c:pt idx="0">
                  <c:v>PR</c:v>
                </c:pt>
              </c:strCache>
            </c:strRef>
          </c:tx>
          <c:spPr>
            <a:solidFill>
              <a:srgbClr val="5B9BD5"/>
            </a:solidFill>
            <a:ln w="25400">
              <a:noFill/>
            </a:ln>
          </c:spPr>
          <c:val>
            <c:numRef>
              <c:f>'20. EEP CARTAGO'!$F$7:$F$18</c:f>
              <c:numCache>
                <c:formatCode>0.00</c:formatCode>
                <c:ptCount val="12"/>
                <c:pt idx="0">
                  <c:v>78.69</c:v>
                </c:pt>
                <c:pt idx="1">
                  <c:v>80.62</c:v>
                </c:pt>
                <c:pt idx="2">
                  <c:v>91.040599999999998</c:v>
                </c:pt>
                <c:pt idx="3">
                  <c:v>83.818899999999999</c:v>
                </c:pt>
                <c:pt idx="4">
                  <c:v>78.37</c:v>
                </c:pt>
                <c:pt idx="5">
                  <c:v>98.003699999999995</c:v>
                </c:pt>
                <c:pt idx="6">
                  <c:v>89.785200000000003</c:v>
                </c:pt>
                <c:pt idx="7">
                  <c:v>93.14</c:v>
                </c:pt>
                <c:pt idx="8">
                  <c:v>94.055700000000002</c:v>
                </c:pt>
                <c:pt idx="9">
                  <c:v>100.87</c:v>
                </c:pt>
                <c:pt idx="10">
                  <c:v>100.54</c:v>
                </c:pt>
                <c:pt idx="11">
                  <c:v>100.82</c:v>
                </c:pt>
              </c:numCache>
            </c:numRef>
          </c:val>
          <c:extLst>
            <c:ext xmlns:c16="http://schemas.microsoft.com/office/drawing/2014/chart" uri="{C3380CC4-5D6E-409C-BE32-E72D297353CC}">
              <c16:uniqueId val="{00000003-0D64-4901-805C-DFC9DB969343}"/>
            </c:ext>
          </c:extLst>
        </c:ser>
        <c:ser>
          <c:idx val="5"/>
          <c:order val="5"/>
          <c:tx>
            <c:strRef>
              <c:f>'20. EEP CARTAGO'!$E$6</c:f>
              <c:strCache>
                <c:ptCount val="1"/>
                <c:pt idx="0">
                  <c:v>TM</c:v>
                </c:pt>
              </c:strCache>
            </c:strRef>
          </c:tx>
          <c:spPr>
            <a:solidFill>
              <a:srgbClr val="70AD47"/>
            </a:solidFill>
            <a:ln w="25400">
              <a:noFill/>
            </a:ln>
          </c:spPr>
          <c:val>
            <c:numRef>
              <c:f>'20. EEP CARTAGO'!$E$7:$E$18</c:f>
              <c:numCache>
                <c:formatCode>0.00</c:formatCode>
                <c:ptCount val="12"/>
                <c:pt idx="0">
                  <c:v>51.97</c:v>
                </c:pt>
                <c:pt idx="1">
                  <c:v>48.71</c:v>
                </c:pt>
                <c:pt idx="2">
                  <c:v>52.366900000000001</c:v>
                </c:pt>
                <c:pt idx="3">
                  <c:v>53.521099999999997</c:v>
                </c:pt>
                <c:pt idx="4">
                  <c:v>48.53</c:v>
                </c:pt>
                <c:pt idx="5">
                  <c:v>50.7029</c:v>
                </c:pt>
                <c:pt idx="6">
                  <c:v>40.870199999999997</c:v>
                </c:pt>
                <c:pt idx="7">
                  <c:v>46.96</c:v>
                </c:pt>
                <c:pt idx="8">
                  <c:v>47.019500000000001</c:v>
                </c:pt>
                <c:pt idx="9">
                  <c:v>48.6</c:v>
                </c:pt>
                <c:pt idx="10">
                  <c:v>46.25</c:v>
                </c:pt>
                <c:pt idx="11">
                  <c:v>51.24</c:v>
                </c:pt>
              </c:numCache>
            </c:numRef>
          </c:val>
          <c:extLst>
            <c:ext xmlns:c16="http://schemas.microsoft.com/office/drawing/2014/chart" uri="{C3380CC4-5D6E-409C-BE32-E72D297353CC}">
              <c16:uniqueId val="{00000004-0D64-4901-805C-DFC9DB969343}"/>
            </c:ext>
          </c:extLst>
        </c:ser>
        <c:ser>
          <c:idx val="6"/>
          <c:order val="6"/>
          <c:tx>
            <c:strRef>
              <c:f>'20. EEP CARTAGO'!$I$6</c:f>
              <c:strCache>
                <c:ptCount val="1"/>
                <c:pt idx="0">
                  <c:v>RM</c:v>
                </c:pt>
              </c:strCache>
            </c:strRef>
          </c:tx>
          <c:spPr>
            <a:solidFill>
              <a:schemeClr val="accent1">
                <a:lumMod val="40000"/>
                <a:lumOff val="60000"/>
              </a:schemeClr>
            </a:solidFill>
            <a:ln>
              <a:noFill/>
            </a:ln>
            <a:effectLst/>
          </c:spPr>
          <c:val>
            <c:numRef>
              <c:f>'20. EEP CARTAGO'!$I$7:$I$18</c:f>
              <c:numCache>
                <c:formatCode>0.00</c:formatCode>
                <c:ptCount val="12"/>
                <c:pt idx="0">
                  <c:v>20.57</c:v>
                </c:pt>
                <c:pt idx="1">
                  <c:v>19.45</c:v>
                </c:pt>
                <c:pt idx="2">
                  <c:v>16.558</c:v>
                </c:pt>
                <c:pt idx="3">
                  <c:v>33.658000000000001</c:v>
                </c:pt>
                <c:pt idx="4">
                  <c:v>35.72</c:v>
                </c:pt>
                <c:pt idx="5">
                  <c:v>15.463100000000001</c:v>
                </c:pt>
                <c:pt idx="6">
                  <c:v>22.288900000000002</c:v>
                </c:pt>
                <c:pt idx="7">
                  <c:v>12.19</c:v>
                </c:pt>
                <c:pt idx="8">
                  <c:v>16.2742</c:v>
                </c:pt>
                <c:pt idx="9">
                  <c:v>-2.0099999999999998</c:v>
                </c:pt>
                <c:pt idx="10">
                  <c:v>2.1800000000000002</c:v>
                </c:pt>
                <c:pt idx="11">
                  <c:v>20.13</c:v>
                </c:pt>
              </c:numCache>
            </c:numRef>
          </c:val>
          <c:extLst>
            <c:ext xmlns:c16="http://schemas.microsoft.com/office/drawing/2014/chart" uri="{C3380CC4-5D6E-409C-BE32-E72D297353CC}">
              <c16:uniqueId val="{00000005-0D64-4901-805C-DFC9DB969343}"/>
            </c:ext>
          </c:extLst>
        </c:ser>
        <c:dLbls>
          <c:showLegendKey val="0"/>
          <c:showVal val="0"/>
          <c:showCatName val="0"/>
          <c:showSerName val="0"/>
          <c:showPercent val="0"/>
          <c:showBubbleSize val="0"/>
        </c:dLbls>
        <c:axId val="-1145677808"/>
        <c:axId val="-1145677264"/>
      </c:areaChart>
      <c:lineChart>
        <c:grouping val="standard"/>
        <c:varyColors val="0"/>
        <c:ser>
          <c:idx val="0"/>
          <c:order val="0"/>
          <c:tx>
            <c:strRef>
              <c:f>'20. EEP CARTAGO'!$J$6</c:f>
              <c:strCache>
                <c:ptCount val="1"/>
                <c:pt idx="0">
                  <c:v>CUV_119</c:v>
                </c:pt>
              </c:strCache>
            </c:strRef>
          </c:tx>
          <c:spPr>
            <a:ln w="38100" cap="rnd">
              <a:solidFill>
                <a:sysClr val="windowText" lastClr="000000"/>
              </a:solidFill>
              <a:round/>
            </a:ln>
            <a:effectLst/>
          </c:spPr>
          <c:marker>
            <c:symbol val="none"/>
          </c:marker>
          <c:cat>
            <c:strRef>
              <c:f>'20. EEP CARTAGO'!$A$7:$A$18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'20. EEP CARTAGO'!$J$7:$J$18</c:f>
              <c:numCache>
                <c:formatCode>0.00</c:formatCode>
                <c:ptCount val="12"/>
                <c:pt idx="0">
                  <c:v>777.71</c:v>
                </c:pt>
                <c:pt idx="1">
                  <c:v>794.61</c:v>
                </c:pt>
                <c:pt idx="2">
                  <c:v>856.24059999999997</c:v>
                </c:pt>
                <c:pt idx="3">
                  <c:v>800.50130000000001</c:v>
                </c:pt>
                <c:pt idx="4">
                  <c:v>765.5</c:v>
                </c:pt>
                <c:pt idx="5">
                  <c:v>862.28869999999995</c:v>
                </c:pt>
                <c:pt idx="6">
                  <c:v>819.86659999999995</c:v>
                </c:pt>
                <c:pt idx="7">
                  <c:v>813.66</c:v>
                </c:pt>
                <c:pt idx="8">
                  <c:v>829.48410000000001</c:v>
                </c:pt>
                <c:pt idx="9">
                  <c:v>878.02</c:v>
                </c:pt>
                <c:pt idx="10">
                  <c:v>884.12</c:v>
                </c:pt>
                <c:pt idx="11">
                  <c:v>889.08</c:v>
                </c:pt>
              </c:numCache>
            </c:numRef>
          </c:val>
          <c:smooth val="0"/>
          <c:extLst>
            <c:ext xmlns:c16="http://schemas.microsoft.com/office/drawing/2014/chart" uri="{C3380CC4-5D6E-409C-BE32-E72D297353CC}">
              <c16:uniqueId val="{00000006-0D64-4901-805C-DFC9DB969343}"/>
            </c:ext>
          </c:extLst>
        </c:ser>
        <c:dLbls>
          <c:showLegendKey val="0"/>
          <c:showVal val="0"/>
          <c:showCatName val="0"/>
          <c:showSerName val="0"/>
          <c:showPercent val="0"/>
          <c:showBubbleSize val="0"/>
        </c:dLbls>
        <c:marker val="1"/>
        <c:smooth val="0"/>
        <c:axId val="-1145677808"/>
        <c:axId val="-1145677264"/>
      </c:lineChart>
      <c:catAx>
        <c:axId val="-11456778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400" b="1" i="0" u="none" strike="noStrike" baseline="0">
                <a:solidFill>
                  <a:srgbClr val="333333"/>
                </a:solidFill>
                <a:latin typeface="Calibri"/>
                <a:ea typeface="Calibri"/>
                <a:cs typeface="Calibri"/>
              </a:defRPr>
            </a:pPr>
            <a:endParaRPr lang="es-CO"/>
          </a:p>
        </c:txPr>
        <c:crossAx val="-1145677264"/>
        <c:crosses val="autoZero"/>
        <c:auto val="1"/>
        <c:lblAlgn val="ctr"/>
        <c:lblOffset val="100"/>
        <c:noMultiLvlLbl val="0"/>
      </c:catAx>
      <c:valAx>
        <c:axId val="-1145677264"/>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145677808"/>
        <c:crosses val="autoZero"/>
        <c:crossBetween val="between"/>
      </c:valAx>
      <c:spPr>
        <a:noFill/>
        <a:ln w="25400">
          <a:noFill/>
        </a:ln>
      </c:spPr>
    </c:plotArea>
    <c:legend>
      <c:legendPos val="b"/>
      <c:overlay val="0"/>
      <c:spPr>
        <a:noFill/>
        <a:ln w="25400">
          <a:noFill/>
        </a:ln>
      </c:spPr>
      <c:txPr>
        <a:bodyPr/>
        <a:lstStyle/>
        <a:p>
          <a:pPr>
            <a:defRPr sz="1655"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manualLayout>
          <c:layoutTarget val="inner"/>
          <c:xMode val="edge"/>
          <c:yMode val="edge"/>
          <c:x val="0.15156545530847942"/>
          <c:y val="4.0837862142510541E-2"/>
          <c:w val="0.82519751887779635"/>
          <c:h val="0.57353170198077441"/>
        </c:manualLayout>
      </c:layout>
      <c:barChart>
        <c:barDir val="col"/>
        <c:grouping val="clustered"/>
        <c:varyColors val="0"/>
        <c:ser>
          <c:idx val="0"/>
          <c:order val="0"/>
          <c:tx>
            <c:strRef>
              <c:f>'20. EEP CARTAGO'!$N$7</c:f>
              <c:strCache>
                <c:ptCount val="1"/>
                <c:pt idx="0">
                  <c:v>Ene-23</c:v>
                </c:pt>
              </c:strCache>
            </c:strRef>
          </c:tx>
          <c:spPr>
            <a:solidFill>
              <a:schemeClr val="accent6">
                <a:tint val="41000"/>
              </a:schemeClr>
            </a:solidFill>
            <a:ln>
              <a:noFill/>
            </a:ln>
            <a:effectLst/>
          </c:spPr>
          <c:invertIfNegative val="0"/>
          <c:cat>
            <c:strRef>
              <c:f>'20. EEP CARTAGO'!$Q$6:$U$6</c:f>
              <c:strCache>
                <c:ptCount val="5"/>
                <c:pt idx="0">
                  <c:v>ESTRATO 1</c:v>
                </c:pt>
                <c:pt idx="1">
                  <c:v>ESTRATO 2</c:v>
                </c:pt>
                <c:pt idx="2">
                  <c:v>ESTRATO 3</c:v>
                </c:pt>
                <c:pt idx="3">
                  <c:v>ESTRATO 4</c:v>
                </c:pt>
                <c:pt idx="4">
                  <c:v>ESTRATO 5 y 6, Ind y Com</c:v>
                </c:pt>
              </c:strCache>
            </c:strRef>
          </c:cat>
          <c:val>
            <c:numRef>
              <c:f>'20. EEP CARTAGO'!$Q$7:$U$7</c:f>
              <c:numCache>
                <c:formatCode>0.00</c:formatCode>
                <c:ptCount val="5"/>
                <c:pt idx="0">
                  <c:v>306.81</c:v>
                </c:pt>
                <c:pt idx="1">
                  <c:v>383.51</c:v>
                </c:pt>
                <c:pt idx="2">
                  <c:v>651.97</c:v>
                </c:pt>
                <c:pt idx="3">
                  <c:v>767.02</c:v>
                </c:pt>
                <c:pt idx="4">
                  <c:v>920.42</c:v>
                </c:pt>
              </c:numCache>
            </c:numRef>
          </c:val>
          <c:extLst>
            <c:ext xmlns:c16="http://schemas.microsoft.com/office/drawing/2014/chart" uri="{C3380CC4-5D6E-409C-BE32-E72D297353CC}">
              <c16:uniqueId val="{00000000-1047-49D1-9A53-90BC3EE7D2B0}"/>
            </c:ext>
          </c:extLst>
        </c:ser>
        <c:ser>
          <c:idx val="1"/>
          <c:order val="1"/>
          <c:tx>
            <c:strRef>
              <c:f>'20. EEP CARTAGO'!$N$8</c:f>
              <c:strCache>
                <c:ptCount val="1"/>
                <c:pt idx="0">
                  <c:v>Feb-23</c:v>
                </c:pt>
              </c:strCache>
            </c:strRef>
          </c:tx>
          <c:spPr>
            <a:solidFill>
              <a:schemeClr val="accent6">
                <a:tint val="52000"/>
              </a:schemeClr>
            </a:solidFill>
            <a:ln>
              <a:noFill/>
            </a:ln>
            <a:effectLst/>
          </c:spPr>
          <c:invertIfNegative val="0"/>
          <c:cat>
            <c:strRef>
              <c:f>'20. EEP CARTAGO'!$Q$6:$U$6</c:f>
              <c:strCache>
                <c:ptCount val="5"/>
                <c:pt idx="0">
                  <c:v>ESTRATO 1</c:v>
                </c:pt>
                <c:pt idx="1">
                  <c:v>ESTRATO 2</c:v>
                </c:pt>
                <c:pt idx="2">
                  <c:v>ESTRATO 3</c:v>
                </c:pt>
                <c:pt idx="3">
                  <c:v>ESTRATO 4</c:v>
                </c:pt>
                <c:pt idx="4">
                  <c:v>ESTRATO 5 y 6, Ind y Com</c:v>
                </c:pt>
              </c:strCache>
            </c:strRef>
          </c:cat>
          <c:val>
            <c:numRef>
              <c:f>'20. EEP CARTAGO'!$Q$8:$U$8</c:f>
              <c:numCache>
                <c:formatCode>0.00</c:formatCode>
                <c:ptCount val="5"/>
                <c:pt idx="0">
                  <c:v>312.27999999999997</c:v>
                </c:pt>
                <c:pt idx="1">
                  <c:v>390.33</c:v>
                </c:pt>
                <c:pt idx="2">
                  <c:v>663.55</c:v>
                </c:pt>
                <c:pt idx="3">
                  <c:v>780.65</c:v>
                </c:pt>
                <c:pt idx="4">
                  <c:v>936.78</c:v>
                </c:pt>
              </c:numCache>
            </c:numRef>
          </c:val>
          <c:extLst>
            <c:ext xmlns:c16="http://schemas.microsoft.com/office/drawing/2014/chart" uri="{C3380CC4-5D6E-409C-BE32-E72D297353CC}">
              <c16:uniqueId val="{00000001-1047-49D1-9A53-90BC3EE7D2B0}"/>
            </c:ext>
          </c:extLst>
        </c:ser>
        <c:ser>
          <c:idx val="2"/>
          <c:order val="2"/>
          <c:tx>
            <c:strRef>
              <c:f>'20. EEP CARTAGO'!$N$9</c:f>
              <c:strCache>
                <c:ptCount val="1"/>
                <c:pt idx="0">
                  <c:v>Mar-23</c:v>
                </c:pt>
              </c:strCache>
            </c:strRef>
          </c:tx>
          <c:spPr>
            <a:solidFill>
              <a:schemeClr val="accent6">
                <a:tint val="63000"/>
              </a:schemeClr>
            </a:solidFill>
            <a:ln>
              <a:noFill/>
            </a:ln>
            <a:effectLst/>
          </c:spPr>
          <c:invertIfNegative val="0"/>
          <c:cat>
            <c:strRef>
              <c:f>'20. EEP CARTAGO'!$Q$6:$U$6</c:f>
              <c:strCache>
                <c:ptCount val="5"/>
                <c:pt idx="0">
                  <c:v>ESTRATO 1</c:v>
                </c:pt>
                <c:pt idx="1">
                  <c:v>ESTRATO 2</c:v>
                </c:pt>
                <c:pt idx="2">
                  <c:v>ESTRATO 3</c:v>
                </c:pt>
                <c:pt idx="3">
                  <c:v>ESTRATO 4</c:v>
                </c:pt>
                <c:pt idx="4">
                  <c:v>ESTRATO 5 y 6, Ind y Com</c:v>
                </c:pt>
              </c:strCache>
            </c:strRef>
          </c:cat>
          <c:val>
            <c:numRef>
              <c:f>'20. EEP CARTAGO'!$Q$9:$U$9</c:f>
              <c:numCache>
                <c:formatCode>0.00</c:formatCode>
                <c:ptCount val="5"/>
                <c:pt idx="0">
                  <c:v>317.44749999999999</c:v>
                </c:pt>
                <c:pt idx="1">
                  <c:v>396.80939999999998</c:v>
                </c:pt>
                <c:pt idx="2">
                  <c:v>674.57249999999999</c:v>
                </c:pt>
                <c:pt idx="3">
                  <c:v>793.61469999999997</c:v>
                </c:pt>
                <c:pt idx="4">
                  <c:v>952.33763999999996</c:v>
                </c:pt>
              </c:numCache>
            </c:numRef>
          </c:val>
          <c:extLst>
            <c:ext xmlns:c16="http://schemas.microsoft.com/office/drawing/2014/chart" uri="{C3380CC4-5D6E-409C-BE32-E72D297353CC}">
              <c16:uniqueId val="{00000002-1047-49D1-9A53-90BC3EE7D2B0}"/>
            </c:ext>
          </c:extLst>
        </c:ser>
        <c:ser>
          <c:idx val="3"/>
          <c:order val="3"/>
          <c:tx>
            <c:strRef>
              <c:f>'20. EEP CARTAGO'!$N$10</c:f>
              <c:strCache>
                <c:ptCount val="1"/>
                <c:pt idx="0">
                  <c:v>Abr-23</c:v>
                </c:pt>
              </c:strCache>
            </c:strRef>
          </c:tx>
          <c:spPr>
            <a:solidFill>
              <a:schemeClr val="accent6">
                <a:tint val="74000"/>
              </a:schemeClr>
            </a:solidFill>
            <a:ln>
              <a:noFill/>
            </a:ln>
            <a:effectLst/>
          </c:spPr>
          <c:invertIfNegative val="0"/>
          <c:cat>
            <c:strRef>
              <c:f>'20. EEP CARTAGO'!$Q$6:$U$6</c:f>
              <c:strCache>
                <c:ptCount val="5"/>
                <c:pt idx="0">
                  <c:v>ESTRATO 1</c:v>
                </c:pt>
                <c:pt idx="1">
                  <c:v>ESTRATO 2</c:v>
                </c:pt>
                <c:pt idx="2">
                  <c:v>ESTRATO 3</c:v>
                </c:pt>
                <c:pt idx="3">
                  <c:v>ESTRATO 4</c:v>
                </c:pt>
                <c:pt idx="4">
                  <c:v>ESTRATO 5 y 6, Ind y Com</c:v>
                </c:pt>
              </c:strCache>
            </c:strRef>
          </c:cat>
          <c:val>
            <c:numRef>
              <c:f>'20. EEP CARTAGO'!$Q$10:$U$10</c:f>
              <c:numCache>
                <c:formatCode>0.00</c:formatCode>
                <c:ptCount val="5"/>
                <c:pt idx="0">
                  <c:v>320.78219999999999</c:v>
                </c:pt>
                <c:pt idx="1">
                  <c:v>400.97829999999999</c:v>
                </c:pt>
                <c:pt idx="2">
                  <c:v>681.66225999999995</c:v>
                </c:pt>
                <c:pt idx="3">
                  <c:v>801.9556</c:v>
                </c:pt>
                <c:pt idx="4">
                  <c:v>962.34672</c:v>
                </c:pt>
              </c:numCache>
            </c:numRef>
          </c:val>
          <c:extLst>
            <c:ext xmlns:c16="http://schemas.microsoft.com/office/drawing/2014/chart" uri="{C3380CC4-5D6E-409C-BE32-E72D297353CC}">
              <c16:uniqueId val="{00000003-1047-49D1-9A53-90BC3EE7D2B0}"/>
            </c:ext>
          </c:extLst>
        </c:ser>
        <c:ser>
          <c:idx val="4"/>
          <c:order val="4"/>
          <c:tx>
            <c:strRef>
              <c:f>'20. EEP CARTAGO'!$N$11</c:f>
              <c:strCache>
                <c:ptCount val="1"/>
                <c:pt idx="0">
                  <c:v>May-23</c:v>
                </c:pt>
              </c:strCache>
            </c:strRef>
          </c:tx>
          <c:spPr>
            <a:solidFill>
              <a:schemeClr val="accent6">
                <a:tint val="84000"/>
              </a:schemeClr>
            </a:solidFill>
            <a:ln>
              <a:noFill/>
            </a:ln>
            <a:effectLst/>
          </c:spPr>
          <c:invertIfNegative val="0"/>
          <c:cat>
            <c:strRef>
              <c:f>'20. EEP CARTAGO'!$Q$6:$U$6</c:f>
              <c:strCache>
                <c:ptCount val="5"/>
                <c:pt idx="0">
                  <c:v>ESTRATO 1</c:v>
                </c:pt>
                <c:pt idx="1">
                  <c:v>ESTRATO 2</c:v>
                </c:pt>
                <c:pt idx="2">
                  <c:v>ESTRATO 3</c:v>
                </c:pt>
                <c:pt idx="3">
                  <c:v>ESTRATO 4</c:v>
                </c:pt>
                <c:pt idx="4">
                  <c:v>ESTRATO 5 y 6, Ind y Com</c:v>
                </c:pt>
              </c:strCache>
            </c:strRef>
          </c:cat>
          <c:val>
            <c:numRef>
              <c:f>'20. EEP CARTAGO'!$Q$11:$U$11</c:f>
              <c:numCache>
                <c:formatCode>0.00</c:formatCode>
                <c:ptCount val="5"/>
                <c:pt idx="0">
                  <c:v>323.29000000000002</c:v>
                </c:pt>
                <c:pt idx="1">
                  <c:v>404.11</c:v>
                </c:pt>
                <c:pt idx="2">
                  <c:v>686.99</c:v>
                </c:pt>
                <c:pt idx="3">
                  <c:v>808.23</c:v>
                </c:pt>
                <c:pt idx="4">
                  <c:v>969.87</c:v>
                </c:pt>
              </c:numCache>
            </c:numRef>
          </c:val>
          <c:extLst>
            <c:ext xmlns:c16="http://schemas.microsoft.com/office/drawing/2014/chart" uri="{C3380CC4-5D6E-409C-BE32-E72D297353CC}">
              <c16:uniqueId val="{00000004-1047-49D1-9A53-90BC3EE7D2B0}"/>
            </c:ext>
          </c:extLst>
        </c:ser>
        <c:ser>
          <c:idx val="5"/>
          <c:order val="5"/>
          <c:tx>
            <c:strRef>
              <c:f>'20. EEP CARTAGO'!$N$12</c:f>
              <c:strCache>
                <c:ptCount val="1"/>
                <c:pt idx="0">
                  <c:v>Jun-23</c:v>
                </c:pt>
              </c:strCache>
            </c:strRef>
          </c:tx>
          <c:spPr>
            <a:solidFill>
              <a:schemeClr val="accent6">
                <a:tint val="95000"/>
              </a:schemeClr>
            </a:solidFill>
            <a:ln>
              <a:noFill/>
            </a:ln>
            <a:effectLst/>
          </c:spPr>
          <c:invertIfNegative val="0"/>
          <c:cat>
            <c:strRef>
              <c:f>'20. EEP CARTAGO'!$Q$6:$U$6</c:f>
              <c:strCache>
                <c:ptCount val="5"/>
                <c:pt idx="0">
                  <c:v>ESTRATO 1</c:v>
                </c:pt>
                <c:pt idx="1">
                  <c:v>ESTRATO 2</c:v>
                </c:pt>
                <c:pt idx="2">
                  <c:v>ESTRATO 3</c:v>
                </c:pt>
                <c:pt idx="3">
                  <c:v>ESTRATO 4</c:v>
                </c:pt>
                <c:pt idx="4">
                  <c:v>ESTRATO 5 y 6, Ind y Com</c:v>
                </c:pt>
              </c:strCache>
            </c:strRef>
          </c:cat>
          <c:val>
            <c:numRef>
              <c:f>'20. EEP CARTAGO'!$Q$12:$U$12</c:f>
              <c:numCache>
                <c:formatCode>0.00</c:formatCode>
                <c:ptCount val="5"/>
                <c:pt idx="0">
                  <c:v>324.70359999999999</c:v>
                </c:pt>
                <c:pt idx="1">
                  <c:v>405.87950000000001</c:v>
                </c:pt>
                <c:pt idx="2">
                  <c:v>689.99507000000006</c:v>
                </c:pt>
                <c:pt idx="3">
                  <c:v>811.75890000000004</c:v>
                </c:pt>
                <c:pt idx="4">
                  <c:v>974.11068</c:v>
                </c:pt>
              </c:numCache>
            </c:numRef>
          </c:val>
          <c:extLst>
            <c:ext xmlns:c16="http://schemas.microsoft.com/office/drawing/2014/chart" uri="{C3380CC4-5D6E-409C-BE32-E72D297353CC}">
              <c16:uniqueId val="{00000005-1047-49D1-9A53-90BC3EE7D2B0}"/>
            </c:ext>
          </c:extLst>
        </c:ser>
        <c:ser>
          <c:idx val="6"/>
          <c:order val="6"/>
          <c:tx>
            <c:strRef>
              <c:f>'20. EEP CARTAGO'!$N$13</c:f>
              <c:strCache>
                <c:ptCount val="1"/>
                <c:pt idx="0">
                  <c:v>Jul-23</c:v>
                </c:pt>
              </c:strCache>
            </c:strRef>
          </c:tx>
          <c:spPr>
            <a:solidFill>
              <a:schemeClr val="accent6">
                <a:shade val="94000"/>
              </a:schemeClr>
            </a:solidFill>
            <a:ln>
              <a:noFill/>
            </a:ln>
            <a:effectLst/>
          </c:spPr>
          <c:invertIfNegative val="0"/>
          <c:cat>
            <c:strRef>
              <c:f>'20. EEP CARTAGO'!$Q$6:$U$6</c:f>
              <c:strCache>
                <c:ptCount val="5"/>
                <c:pt idx="0">
                  <c:v>ESTRATO 1</c:v>
                </c:pt>
                <c:pt idx="1">
                  <c:v>ESTRATO 2</c:v>
                </c:pt>
                <c:pt idx="2">
                  <c:v>ESTRATO 3</c:v>
                </c:pt>
                <c:pt idx="3">
                  <c:v>ESTRATO 4</c:v>
                </c:pt>
                <c:pt idx="4">
                  <c:v>ESTRATO 5 y 6, Ind y Com</c:v>
                </c:pt>
              </c:strCache>
            </c:strRef>
          </c:cat>
          <c:val>
            <c:numRef>
              <c:f>'20. EEP CARTAGO'!$Q$13:$U$13</c:f>
              <c:numCache>
                <c:formatCode>0.00</c:formatCode>
                <c:ptCount val="5"/>
                <c:pt idx="0">
                  <c:v>325.67770000000002</c:v>
                </c:pt>
                <c:pt idx="1">
                  <c:v>407.09710000000001</c:v>
                </c:pt>
                <c:pt idx="2">
                  <c:v>692.06506999999999</c:v>
                </c:pt>
                <c:pt idx="3">
                  <c:v>814.19420000000002</c:v>
                </c:pt>
                <c:pt idx="4">
                  <c:v>977.03304000000003</c:v>
                </c:pt>
              </c:numCache>
            </c:numRef>
          </c:val>
          <c:extLst>
            <c:ext xmlns:c16="http://schemas.microsoft.com/office/drawing/2014/chart" uri="{C3380CC4-5D6E-409C-BE32-E72D297353CC}">
              <c16:uniqueId val="{00000006-1047-49D1-9A53-90BC3EE7D2B0}"/>
            </c:ext>
          </c:extLst>
        </c:ser>
        <c:ser>
          <c:idx val="7"/>
          <c:order val="7"/>
          <c:tx>
            <c:strRef>
              <c:f>'20. EEP CARTAGO'!$N$14</c:f>
              <c:strCache>
                <c:ptCount val="1"/>
                <c:pt idx="0">
                  <c:v>Ago-23</c:v>
                </c:pt>
              </c:strCache>
            </c:strRef>
          </c:tx>
          <c:spPr>
            <a:solidFill>
              <a:schemeClr val="accent6">
                <a:shade val="83000"/>
              </a:schemeClr>
            </a:solidFill>
            <a:ln>
              <a:noFill/>
            </a:ln>
            <a:effectLst/>
          </c:spPr>
          <c:invertIfNegative val="0"/>
          <c:cat>
            <c:strRef>
              <c:f>'20. EEP CARTAGO'!$Q$6:$U$6</c:f>
              <c:strCache>
                <c:ptCount val="5"/>
                <c:pt idx="0">
                  <c:v>ESTRATO 1</c:v>
                </c:pt>
                <c:pt idx="1">
                  <c:v>ESTRATO 2</c:v>
                </c:pt>
                <c:pt idx="2">
                  <c:v>ESTRATO 3</c:v>
                </c:pt>
                <c:pt idx="3">
                  <c:v>ESTRATO 4</c:v>
                </c:pt>
                <c:pt idx="4">
                  <c:v>ESTRATO 5 y 6, Ind y Com</c:v>
                </c:pt>
              </c:strCache>
            </c:strRef>
          </c:cat>
          <c:val>
            <c:numRef>
              <c:f>'20. EEP CARTAGO'!$Q$14:$U$14</c:f>
              <c:numCache>
                <c:formatCode>0.00</c:formatCode>
                <c:ptCount val="5"/>
                <c:pt idx="0">
                  <c:v>327.31</c:v>
                </c:pt>
                <c:pt idx="1">
                  <c:v>409.14</c:v>
                </c:pt>
                <c:pt idx="2">
                  <c:v>695.53</c:v>
                </c:pt>
                <c:pt idx="3">
                  <c:v>818.27</c:v>
                </c:pt>
                <c:pt idx="4">
                  <c:v>981.93</c:v>
                </c:pt>
              </c:numCache>
            </c:numRef>
          </c:val>
          <c:extLst>
            <c:ext xmlns:c16="http://schemas.microsoft.com/office/drawing/2014/chart" uri="{C3380CC4-5D6E-409C-BE32-E72D297353CC}">
              <c16:uniqueId val="{00000007-1047-49D1-9A53-90BC3EE7D2B0}"/>
            </c:ext>
          </c:extLst>
        </c:ser>
        <c:ser>
          <c:idx val="8"/>
          <c:order val="8"/>
          <c:tx>
            <c:strRef>
              <c:f>'20. EEP CARTAGO'!$N$15</c:f>
              <c:strCache>
                <c:ptCount val="1"/>
                <c:pt idx="0">
                  <c:v>Sep-23</c:v>
                </c:pt>
              </c:strCache>
            </c:strRef>
          </c:tx>
          <c:spPr>
            <a:solidFill>
              <a:schemeClr val="accent6">
                <a:shade val="73000"/>
              </a:schemeClr>
            </a:solidFill>
            <a:ln>
              <a:noFill/>
            </a:ln>
            <a:effectLst/>
          </c:spPr>
          <c:invertIfNegative val="0"/>
          <c:cat>
            <c:strRef>
              <c:f>'20. EEP CARTAGO'!$Q$6:$U$6</c:f>
              <c:strCache>
                <c:ptCount val="5"/>
                <c:pt idx="0">
                  <c:v>ESTRATO 1</c:v>
                </c:pt>
                <c:pt idx="1">
                  <c:v>ESTRATO 2</c:v>
                </c:pt>
                <c:pt idx="2">
                  <c:v>ESTRATO 3</c:v>
                </c:pt>
                <c:pt idx="3">
                  <c:v>ESTRATO 4</c:v>
                </c:pt>
                <c:pt idx="4">
                  <c:v>ESTRATO 5 y 6, Ind y Com</c:v>
                </c:pt>
              </c:strCache>
            </c:strRef>
          </c:cat>
          <c:val>
            <c:numRef>
              <c:f>'20. EEP CARTAGO'!$Q$15:$U$15</c:f>
              <c:numCache>
                <c:formatCode>0.00</c:formatCode>
                <c:ptCount val="5"/>
                <c:pt idx="0">
                  <c:v>329.59769999999997</c:v>
                </c:pt>
                <c:pt idx="1">
                  <c:v>411.99720000000002</c:v>
                </c:pt>
                <c:pt idx="2">
                  <c:v>700.39404999999999</c:v>
                </c:pt>
                <c:pt idx="3">
                  <c:v>823.99300000000005</c:v>
                </c:pt>
                <c:pt idx="4">
                  <c:v>988.79160000000002</c:v>
                </c:pt>
              </c:numCache>
            </c:numRef>
          </c:val>
          <c:extLst>
            <c:ext xmlns:c16="http://schemas.microsoft.com/office/drawing/2014/chart" uri="{C3380CC4-5D6E-409C-BE32-E72D297353CC}">
              <c16:uniqueId val="{00000008-1047-49D1-9A53-90BC3EE7D2B0}"/>
            </c:ext>
          </c:extLst>
        </c:ser>
        <c:ser>
          <c:idx val="9"/>
          <c:order val="9"/>
          <c:tx>
            <c:strRef>
              <c:f>'20. EEP CARTAGO'!$N$16</c:f>
              <c:strCache>
                <c:ptCount val="1"/>
                <c:pt idx="0">
                  <c:v>Oct-23</c:v>
                </c:pt>
              </c:strCache>
            </c:strRef>
          </c:tx>
          <c:spPr>
            <a:solidFill>
              <a:schemeClr val="accent6">
                <a:shade val="62000"/>
              </a:schemeClr>
            </a:solidFill>
            <a:ln>
              <a:noFill/>
            </a:ln>
            <a:effectLst/>
          </c:spPr>
          <c:invertIfNegative val="0"/>
          <c:cat>
            <c:strRef>
              <c:f>'20. EEP CARTAGO'!$Q$6:$U$6</c:f>
              <c:strCache>
                <c:ptCount val="5"/>
                <c:pt idx="0">
                  <c:v>ESTRATO 1</c:v>
                </c:pt>
                <c:pt idx="1">
                  <c:v>ESTRATO 2</c:v>
                </c:pt>
                <c:pt idx="2">
                  <c:v>ESTRATO 3</c:v>
                </c:pt>
                <c:pt idx="3">
                  <c:v>ESTRATO 4</c:v>
                </c:pt>
                <c:pt idx="4">
                  <c:v>ESTRATO 5 y 6, Ind y Com</c:v>
                </c:pt>
              </c:strCache>
            </c:strRef>
          </c:cat>
          <c:val>
            <c:numRef>
              <c:f>'20. EEP CARTAGO'!$Q$16:$U$16</c:f>
              <c:numCache>
                <c:formatCode>0.00</c:formatCode>
                <c:ptCount val="5"/>
                <c:pt idx="0">
                  <c:v>379.04</c:v>
                </c:pt>
                <c:pt idx="1">
                  <c:v>473.8</c:v>
                </c:pt>
                <c:pt idx="2">
                  <c:v>805.45</c:v>
                </c:pt>
                <c:pt idx="3">
                  <c:v>947.59</c:v>
                </c:pt>
                <c:pt idx="4">
                  <c:v>1137.1079999999999</c:v>
                </c:pt>
              </c:numCache>
            </c:numRef>
          </c:val>
          <c:extLst>
            <c:ext xmlns:c16="http://schemas.microsoft.com/office/drawing/2014/chart" uri="{C3380CC4-5D6E-409C-BE32-E72D297353CC}">
              <c16:uniqueId val="{00000009-1047-49D1-9A53-90BC3EE7D2B0}"/>
            </c:ext>
          </c:extLst>
        </c:ser>
        <c:ser>
          <c:idx val="10"/>
          <c:order val="10"/>
          <c:tx>
            <c:strRef>
              <c:f>'20. EEP CARTAGO'!$N$17</c:f>
              <c:strCache>
                <c:ptCount val="1"/>
                <c:pt idx="0">
                  <c:v>Nov-23</c:v>
                </c:pt>
              </c:strCache>
            </c:strRef>
          </c:tx>
          <c:spPr>
            <a:solidFill>
              <a:schemeClr val="accent6">
                <a:shade val="51000"/>
              </a:schemeClr>
            </a:solidFill>
            <a:ln>
              <a:noFill/>
            </a:ln>
            <a:effectLst/>
          </c:spPr>
          <c:invertIfNegative val="0"/>
          <c:cat>
            <c:strRef>
              <c:f>'20. EEP CARTAGO'!$Q$6:$U$6</c:f>
              <c:strCache>
                <c:ptCount val="5"/>
                <c:pt idx="0">
                  <c:v>ESTRATO 1</c:v>
                </c:pt>
                <c:pt idx="1">
                  <c:v>ESTRATO 2</c:v>
                </c:pt>
                <c:pt idx="2">
                  <c:v>ESTRATO 3</c:v>
                </c:pt>
                <c:pt idx="3">
                  <c:v>ESTRATO 4</c:v>
                </c:pt>
                <c:pt idx="4">
                  <c:v>ESTRATO 5 y 6, Ind y Com</c:v>
                </c:pt>
              </c:strCache>
            </c:strRef>
          </c:cat>
          <c:val>
            <c:numRef>
              <c:f>'20. EEP CARTAGO'!$Q$17:$U$17</c:f>
              <c:numCache>
                <c:formatCode>0.00</c:formatCode>
                <c:ptCount val="5"/>
                <c:pt idx="0">
                  <c:v>392.3</c:v>
                </c:pt>
                <c:pt idx="1">
                  <c:v>490.38</c:v>
                </c:pt>
                <c:pt idx="2">
                  <c:v>833.64</c:v>
                </c:pt>
                <c:pt idx="3">
                  <c:v>980.76</c:v>
                </c:pt>
                <c:pt idx="4">
                  <c:v>1176.912</c:v>
                </c:pt>
              </c:numCache>
            </c:numRef>
          </c:val>
          <c:extLst>
            <c:ext xmlns:c16="http://schemas.microsoft.com/office/drawing/2014/chart" uri="{C3380CC4-5D6E-409C-BE32-E72D297353CC}">
              <c16:uniqueId val="{0000000A-1047-49D1-9A53-90BC3EE7D2B0}"/>
            </c:ext>
          </c:extLst>
        </c:ser>
        <c:ser>
          <c:idx val="11"/>
          <c:order val="11"/>
          <c:tx>
            <c:strRef>
              <c:f>'20. EEP CARTAGO'!$N$18</c:f>
              <c:strCache>
                <c:ptCount val="1"/>
                <c:pt idx="0">
                  <c:v>Dic-23</c:v>
                </c:pt>
              </c:strCache>
            </c:strRef>
          </c:tx>
          <c:spPr>
            <a:solidFill>
              <a:schemeClr val="accent6">
                <a:shade val="40000"/>
              </a:schemeClr>
            </a:solidFill>
            <a:ln>
              <a:noFill/>
            </a:ln>
            <a:effectLst/>
          </c:spPr>
          <c:invertIfNegative val="0"/>
          <c:cat>
            <c:strRef>
              <c:f>'20. EEP CARTAGO'!$Q$6:$U$6</c:f>
              <c:strCache>
                <c:ptCount val="5"/>
                <c:pt idx="0">
                  <c:v>ESTRATO 1</c:v>
                </c:pt>
                <c:pt idx="1">
                  <c:v>ESTRATO 2</c:v>
                </c:pt>
                <c:pt idx="2">
                  <c:v>ESTRATO 3</c:v>
                </c:pt>
                <c:pt idx="3">
                  <c:v>ESTRATO 4</c:v>
                </c:pt>
                <c:pt idx="4">
                  <c:v>ESTRATO 5 y 6, Ind y Com</c:v>
                </c:pt>
              </c:strCache>
            </c:strRef>
          </c:cat>
          <c:val>
            <c:numRef>
              <c:f>'20. EEP CARTAGO'!$Q$18:$U$18</c:f>
              <c:numCache>
                <c:formatCode>0.00</c:formatCode>
                <c:ptCount val="5"/>
                <c:pt idx="0">
                  <c:v>394.66</c:v>
                </c:pt>
                <c:pt idx="1">
                  <c:v>493.32</c:v>
                </c:pt>
                <c:pt idx="2">
                  <c:v>838.65</c:v>
                </c:pt>
                <c:pt idx="3">
                  <c:v>986.64</c:v>
                </c:pt>
                <c:pt idx="4">
                  <c:v>1183.9679999999998</c:v>
                </c:pt>
              </c:numCache>
            </c:numRef>
          </c:val>
          <c:extLst>
            <c:ext xmlns:c16="http://schemas.microsoft.com/office/drawing/2014/chart" uri="{C3380CC4-5D6E-409C-BE32-E72D297353CC}">
              <c16:uniqueId val="{0000000B-1047-49D1-9A53-90BC3EE7D2B0}"/>
            </c:ext>
          </c:extLst>
        </c:ser>
        <c:dLbls>
          <c:showLegendKey val="0"/>
          <c:showVal val="0"/>
          <c:showCatName val="0"/>
          <c:showSerName val="0"/>
          <c:showPercent val="0"/>
          <c:showBubbleSize val="0"/>
        </c:dLbls>
        <c:gapWidth val="150"/>
        <c:axId val="-1145669104"/>
        <c:axId val="-1145667472"/>
      </c:barChart>
      <c:catAx>
        <c:axId val="-1145669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5667472"/>
        <c:crosses val="autoZero"/>
        <c:auto val="1"/>
        <c:lblAlgn val="ctr"/>
        <c:lblOffset val="100"/>
        <c:noMultiLvlLbl val="0"/>
      </c:catAx>
      <c:valAx>
        <c:axId val="-1145667472"/>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5669104"/>
        <c:crosses val="autoZero"/>
        <c:crossBetween val="between"/>
      </c:valAx>
      <c:spPr>
        <a:noFill/>
        <a:ln w="25400">
          <a:noFill/>
        </a:ln>
        <a:effectLst/>
      </c:spPr>
    </c:plotArea>
    <c:legend>
      <c:legendPos val="b"/>
      <c:layout>
        <c:manualLayout>
          <c:xMode val="edge"/>
          <c:yMode val="edge"/>
          <c:x val="0.18020521557612315"/>
          <c:y val="0.72960212063044361"/>
          <c:w val="0.63958941535816793"/>
          <c:h val="0.26713075044723877"/>
        </c:manualLayout>
      </c:layout>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'20. EEP CARTAGO'!$J$6</c:f>
              <c:strCache>
                <c:ptCount val="1"/>
                <c:pt idx="0">
                  <c:v>CUV_119</c:v>
                </c:pt>
              </c:strCache>
            </c:strRef>
          </c:tx>
          <c:spPr>
            <a:ln w="28575" cap="rnd">
              <a:solidFill>
                <a:schemeClr val="accent1"/>
              </a:solidFill>
              <a:round/>
            </a:ln>
            <a:effectLst/>
          </c:spPr>
          <c:marker>
            <c:symbol val="none"/>
          </c:marker>
          <c:cat>
            <c:strRef>
              <c:f>'20. EEP CARTAGO'!$A$7:$A$18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'20. EEP CARTAGO'!$J$7:$J$18</c:f>
              <c:numCache>
                <c:formatCode>0.00</c:formatCode>
                <c:ptCount val="12"/>
                <c:pt idx="0">
                  <c:v>777.71</c:v>
                </c:pt>
                <c:pt idx="1">
                  <c:v>794.61</c:v>
                </c:pt>
                <c:pt idx="2">
                  <c:v>856.24059999999997</c:v>
                </c:pt>
                <c:pt idx="3">
                  <c:v>800.50130000000001</c:v>
                </c:pt>
                <c:pt idx="4">
                  <c:v>765.5</c:v>
                </c:pt>
                <c:pt idx="5">
                  <c:v>862.28869999999995</c:v>
                </c:pt>
                <c:pt idx="6">
                  <c:v>819.86659999999995</c:v>
                </c:pt>
                <c:pt idx="7">
                  <c:v>813.66</c:v>
                </c:pt>
                <c:pt idx="8">
                  <c:v>829.48410000000001</c:v>
                </c:pt>
                <c:pt idx="9">
                  <c:v>878.02</c:v>
                </c:pt>
                <c:pt idx="10">
                  <c:v>884.12</c:v>
                </c:pt>
                <c:pt idx="11">
                  <c:v>889.08</c:v>
                </c:pt>
              </c:numCache>
            </c:numRef>
          </c:val>
          <c:smooth val="0"/>
          <c:extLst>
            <c:ext xmlns:c16="http://schemas.microsoft.com/office/drawing/2014/chart" uri="{C3380CC4-5D6E-409C-BE32-E72D297353CC}">
              <c16:uniqueId val="{00000000-EB86-40F1-9DE2-DAF7BF5CACB9}"/>
            </c:ext>
          </c:extLst>
        </c:ser>
        <c:ser>
          <c:idx val="1"/>
          <c:order val="1"/>
          <c:tx>
            <c:strRef>
              <c:f>'20. EEP CARTAGO'!$K$6</c:f>
              <c:strCache>
                <c:ptCount val="1"/>
                <c:pt idx="0">
                  <c:v>CUV_Op</c:v>
                </c:pt>
              </c:strCache>
            </c:strRef>
          </c:tx>
          <c:spPr>
            <a:ln w="28575" cap="rnd">
              <a:solidFill>
                <a:schemeClr val="accent2"/>
              </a:solidFill>
              <a:prstDash val="lgDash"/>
              <a:round/>
            </a:ln>
            <a:effectLst/>
          </c:spPr>
          <c:marker>
            <c:symbol val="none"/>
          </c:marker>
          <c:cat>
            <c:strRef>
              <c:f>'20. EEP CARTAGO'!$A$7:$A$18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'20. EEP CARTAGO'!$K$7:$K$18</c:f>
              <c:numCache>
                <c:formatCode>0.00</c:formatCode>
                <c:ptCount val="12"/>
                <c:pt idx="0">
                  <c:v>767.02</c:v>
                </c:pt>
                <c:pt idx="1">
                  <c:v>780.65</c:v>
                </c:pt>
                <c:pt idx="2">
                  <c:v>793.61469999999997</c:v>
                </c:pt>
                <c:pt idx="3">
                  <c:v>801.9556</c:v>
                </c:pt>
                <c:pt idx="4">
                  <c:v>808.23</c:v>
                </c:pt>
                <c:pt idx="5">
                  <c:v>811.75890000000004</c:v>
                </c:pt>
                <c:pt idx="6">
                  <c:v>814.19420000000002</c:v>
                </c:pt>
                <c:pt idx="7">
                  <c:v>818.27</c:v>
                </c:pt>
                <c:pt idx="8">
                  <c:v>823.99300000000005</c:v>
                </c:pt>
                <c:pt idx="9">
                  <c:v>947.59</c:v>
                </c:pt>
                <c:pt idx="10">
                  <c:v>980.76</c:v>
                </c:pt>
                <c:pt idx="11">
                  <c:v>986.64</c:v>
                </c:pt>
              </c:numCache>
            </c:numRef>
          </c:val>
          <c:smooth val="0"/>
          <c:extLst>
            <c:ext xmlns:c16="http://schemas.microsoft.com/office/drawing/2014/chart" uri="{C3380CC4-5D6E-409C-BE32-E72D297353CC}">
              <c16:uniqueId val="{00000001-EB86-40F1-9DE2-DAF7BF5CACB9}"/>
            </c:ext>
          </c:extLst>
        </c:ser>
        <c:dLbls>
          <c:showLegendKey val="0"/>
          <c:showVal val="0"/>
          <c:showCatName val="0"/>
          <c:showSerName val="0"/>
          <c:showPercent val="0"/>
          <c:showBubbleSize val="0"/>
        </c:dLbls>
        <c:smooth val="0"/>
        <c:axId val="-1145672368"/>
        <c:axId val="-1145671824"/>
      </c:lineChart>
      <c:catAx>
        <c:axId val="-1145672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45671824"/>
        <c:crosses val="autoZero"/>
        <c:auto val="1"/>
        <c:lblAlgn val="ctr"/>
        <c:lblOffset val="100"/>
        <c:noMultiLvlLbl val="0"/>
      </c:catAx>
      <c:valAx>
        <c:axId val="-1145671824"/>
        <c:scaling>
          <c:orientation val="minMax"/>
          <c:min val="5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s-CO"/>
                  <a:t>$/kWh</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4567236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1"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es-CO"/>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1"/>
          <c:order val="1"/>
          <c:tx>
            <c:strRef>
              <c:f>'21. EMEESA'!$D$6</c:f>
              <c:strCache>
                <c:ptCount val="1"/>
                <c:pt idx="0">
                  <c:v>GM</c:v>
                </c:pt>
              </c:strCache>
            </c:strRef>
          </c:tx>
          <c:spPr>
            <a:solidFill>
              <a:srgbClr val="ED7D31"/>
            </a:solidFill>
            <a:ln w="25400">
              <a:noFill/>
            </a:ln>
          </c:spPr>
          <c:val>
            <c:numRef>
              <c:f>'21. EMEESA'!$D$7:$D$18</c:f>
              <c:numCache>
                <c:formatCode>0.00</c:formatCode>
                <c:ptCount val="12"/>
              </c:numCache>
            </c:numRef>
          </c:val>
          <c:extLst>
            <c:ext xmlns:c16="http://schemas.microsoft.com/office/drawing/2014/chart" uri="{C3380CC4-5D6E-409C-BE32-E72D297353CC}">
              <c16:uniqueId val="{00000000-2CC4-489B-A47A-B53E43EC1BA0}"/>
            </c:ext>
          </c:extLst>
        </c:ser>
        <c:ser>
          <c:idx val="2"/>
          <c:order val="2"/>
          <c:tx>
            <c:strRef>
              <c:f>'21. EMEESA'!$G$6</c:f>
              <c:strCache>
                <c:ptCount val="1"/>
                <c:pt idx="0">
                  <c:v>D</c:v>
                </c:pt>
              </c:strCache>
            </c:strRef>
          </c:tx>
          <c:spPr>
            <a:solidFill>
              <a:srgbClr val="A5A5A5"/>
            </a:solidFill>
            <a:ln w="25400">
              <a:noFill/>
            </a:ln>
          </c:spPr>
          <c:val>
            <c:numRef>
              <c:f>'21. EMEESA'!$G$7:$G$18</c:f>
              <c:numCache>
                <c:formatCode>0.00</c:formatCode>
                <c:ptCount val="12"/>
              </c:numCache>
            </c:numRef>
          </c:val>
          <c:extLst>
            <c:ext xmlns:c16="http://schemas.microsoft.com/office/drawing/2014/chart" uri="{C3380CC4-5D6E-409C-BE32-E72D297353CC}">
              <c16:uniqueId val="{00000001-2CC4-489B-A47A-B53E43EC1BA0}"/>
            </c:ext>
          </c:extLst>
        </c:ser>
        <c:ser>
          <c:idx val="3"/>
          <c:order val="3"/>
          <c:tx>
            <c:strRef>
              <c:f>'21. EMEESA'!$H$6</c:f>
              <c:strCache>
                <c:ptCount val="1"/>
                <c:pt idx="0">
                  <c:v>CV</c:v>
                </c:pt>
              </c:strCache>
            </c:strRef>
          </c:tx>
          <c:spPr>
            <a:solidFill>
              <a:srgbClr val="FFC000"/>
            </a:solidFill>
            <a:ln w="25400">
              <a:noFill/>
            </a:ln>
          </c:spPr>
          <c:val>
            <c:numRef>
              <c:f>'21. EMEESA'!$H$7:$H$18</c:f>
              <c:numCache>
                <c:formatCode>0.00</c:formatCode>
                <c:ptCount val="12"/>
              </c:numCache>
            </c:numRef>
          </c:val>
          <c:extLst>
            <c:ext xmlns:c16="http://schemas.microsoft.com/office/drawing/2014/chart" uri="{C3380CC4-5D6E-409C-BE32-E72D297353CC}">
              <c16:uniqueId val="{00000002-2CC4-489B-A47A-B53E43EC1BA0}"/>
            </c:ext>
          </c:extLst>
        </c:ser>
        <c:ser>
          <c:idx val="4"/>
          <c:order val="4"/>
          <c:tx>
            <c:strRef>
              <c:f>'21. EMEESA'!$F$6</c:f>
              <c:strCache>
                <c:ptCount val="1"/>
                <c:pt idx="0">
                  <c:v>PR</c:v>
                </c:pt>
              </c:strCache>
            </c:strRef>
          </c:tx>
          <c:spPr>
            <a:solidFill>
              <a:srgbClr val="5B9BD5"/>
            </a:solidFill>
            <a:ln w="25400">
              <a:noFill/>
            </a:ln>
          </c:spPr>
          <c:val>
            <c:numRef>
              <c:f>'21. EMEESA'!$F$7:$F$18</c:f>
              <c:numCache>
                <c:formatCode>0.00</c:formatCode>
                <c:ptCount val="12"/>
              </c:numCache>
            </c:numRef>
          </c:val>
          <c:extLst>
            <c:ext xmlns:c16="http://schemas.microsoft.com/office/drawing/2014/chart" uri="{C3380CC4-5D6E-409C-BE32-E72D297353CC}">
              <c16:uniqueId val="{00000003-2CC4-489B-A47A-B53E43EC1BA0}"/>
            </c:ext>
          </c:extLst>
        </c:ser>
        <c:ser>
          <c:idx val="5"/>
          <c:order val="5"/>
          <c:tx>
            <c:strRef>
              <c:f>'21. EMEESA'!$E$6</c:f>
              <c:strCache>
                <c:ptCount val="1"/>
                <c:pt idx="0">
                  <c:v>TM</c:v>
                </c:pt>
              </c:strCache>
            </c:strRef>
          </c:tx>
          <c:spPr>
            <a:solidFill>
              <a:srgbClr val="70AD47"/>
            </a:solidFill>
            <a:ln w="25400">
              <a:noFill/>
            </a:ln>
          </c:spPr>
          <c:val>
            <c:numRef>
              <c:f>'21. EMEESA'!$E$7:$E$18</c:f>
              <c:numCache>
                <c:formatCode>0.00</c:formatCode>
                <c:ptCount val="12"/>
              </c:numCache>
            </c:numRef>
          </c:val>
          <c:extLst>
            <c:ext xmlns:c16="http://schemas.microsoft.com/office/drawing/2014/chart" uri="{C3380CC4-5D6E-409C-BE32-E72D297353CC}">
              <c16:uniqueId val="{00000004-2CC4-489B-A47A-B53E43EC1BA0}"/>
            </c:ext>
          </c:extLst>
        </c:ser>
        <c:ser>
          <c:idx val="6"/>
          <c:order val="6"/>
          <c:tx>
            <c:strRef>
              <c:f>'21. EMEESA'!$I$6</c:f>
              <c:strCache>
                <c:ptCount val="1"/>
                <c:pt idx="0">
                  <c:v>RM</c:v>
                </c:pt>
              </c:strCache>
            </c:strRef>
          </c:tx>
          <c:spPr>
            <a:solidFill>
              <a:schemeClr val="accent1">
                <a:lumMod val="40000"/>
                <a:lumOff val="60000"/>
              </a:schemeClr>
            </a:solidFill>
            <a:ln>
              <a:noFill/>
            </a:ln>
            <a:effectLst/>
          </c:spPr>
          <c:val>
            <c:numRef>
              <c:f>'21. EMEESA'!$I$7:$I$18</c:f>
              <c:numCache>
                <c:formatCode>0.00</c:formatCode>
                <c:ptCount val="12"/>
              </c:numCache>
            </c:numRef>
          </c:val>
          <c:extLst>
            <c:ext xmlns:c16="http://schemas.microsoft.com/office/drawing/2014/chart" uri="{C3380CC4-5D6E-409C-BE32-E72D297353CC}">
              <c16:uniqueId val="{00000005-2CC4-489B-A47A-B53E43EC1BA0}"/>
            </c:ext>
          </c:extLst>
        </c:ser>
        <c:dLbls>
          <c:showLegendKey val="0"/>
          <c:showVal val="0"/>
          <c:showCatName val="0"/>
          <c:showSerName val="0"/>
          <c:showPercent val="0"/>
          <c:showBubbleSize val="0"/>
        </c:dLbls>
        <c:axId val="-1145670192"/>
        <c:axId val="-1145668560"/>
      </c:areaChart>
      <c:lineChart>
        <c:grouping val="standard"/>
        <c:varyColors val="0"/>
        <c:ser>
          <c:idx val="0"/>
          <c:order val="0"/>
          <c:tx>
            <c:strRef>
              <c:f>'21. EMEESA'!$J$6</c:f>
              <c:strCache>
                <c:ptCount val="1"/>
                <c:pt idx="0">
                  <c:v>CUV</c:v>
                </c:pt>
              </c:strCache>
            </c:strRef>
          </c:tx>
          <c:spPr>
            <a:ln w="38100" cap="rnd">
              <a:solidFill>
                <a:sysClr val="windowText" lastClr="000000"/>
              </a:solidFill>
              <a:round/>
            </a:ln>
            <a:effectLst/>
          </c:spPr>
          <c:marker>
            <c:symbol val="none"/>
          </c:marker>
          <c:cat>
            <c:strRef>
              <c:f>'21. EMEESA'!$A$7:$A$18</c:f>
              <c:strCache>
                <c:ptCount val="12"/>
                <c:pt idx="0">
                  <c:v>Dic-22</c:v>
                </c:pt>
                <c:pt idx="1">
                  <c:v>Ene-23</c:v>
                </c:pt>
                <c:pt idx="2">
                  <c:v>Feb-23</c:v>
                </c:pt>
                <c:pt idx="3">
                  <c:v>Mar-23</c:v>
                </c:pt>
                <c:pt idx="4">
                  <c:v>Abr-23</c:v>
                </c:pt>
                <c:pt idx="5">
                  <c:v>May-23</c:v>
                </c:pt>
                <c:pt idx="6">
                  <c:v>Jun-23</c:v>
                </c:pt>
                <c:pt idx="7">
                  <c:v>Jul-23</c:v>
                </c:pt>
                <c:pt idx="8">
                  <c:v>Ago-23</c:v>
                </c:pt>
                <c:pt idx="9">
                  <c:v>Sep-23</c:v>
                </c:pt>
                <c:pt idx="10">
                  <c:v>Oct-23</c:v>
                </c:pt>
                <c:pt idx="11">
                  <c:v>Nov-23</c:v>
                </c:pt>
              </c:strCache>
            </c:strRef>
          </c:cat>
          <c:val>
            <c:numRef>
              <c:f>'21. EMEESA'!$J$7:$J$18</c:f>
              <c:numCache>
                <c:formatCode>0.00</c:formatCode>
                <c:ptCount val="12"/>
              </c:numCache>
            </c:numRef>
          </c:val>
          <c:smooth val="0"/>
          <c:extLst>
            <c:ext xmlns:c16="http://schemas.microsoft.com/office/drawing/2014/chart" uri="{C3380CC4-5D6E-409C-BE32-E72D297353CC}">
              <c16:uniqueId val="{00000006-2CC4-489B-A47A-B53E43EC1BA0}"/>
            </c:ext>
          </c:extLst>
        </c:ser>
        <c:dLbls>
          <c:showLegendKey val="0"/>
          <c:showVal val="0"/>
          <c:showCatName val="0"/>
          <c:showSerName val="0"/>
          <c:showPercent val="0"/>
          <c:showBubbleSize val="0"/>
        </c:dLbls>
        <c:marker val="1"/>
        <c:smooth val="0"/>
        <c:axId val="-1145670192"/>
        <c:axId val="-1145668560"/>
      </c:lineChart>
      <c:catAx>
        <c:axId val="-11456701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400" b="1" i="0" u="none" strike="noStrike" baseline="0">
                <a:solidFill>
                  <a:srgbClr val="333333"/>
                </a:solidFill>
                <a:latin typeface="Calibri"/>
                <a:ea typeface="Calibri"/>
                <a:cs typeface="Calibri"/>
              </a:defRPr>
            </a:pPr>
            <a:endParaRPr lang="es-CO"/>
          </a:p>
        </c:txPr>
        <c:crossAx val="-1145668560"/>
        <c:crosses val="autoZero"/>
        <c:auto val="1"/>
        <c:lblAlgn val="ctr"/>
        <c:lblOffset val="100"/>
        <c:noMultiLvlLbl val="0"/>
      </c:catAx>
      <c:valAx>
        <c:axId val="-1145668560"/>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145670192"/>
        <c:crosses val="autoZero"/>
        <c:crossBetween val="between"/>
      </c:valAx>
      <c:spPr>
        <a:noFill/>
        <a:ln w="25400">
          <a:noFill/>
        </a:ln>
      </c:spPr>
    </c:plotArea>
    <c:legend>
      <c:legendPos val="b"/>
      <c:overlay val="0"/>
      <c:spPr>
        <a:noFill/>
        <a:ln w="25400">
          <a:noFill/>
        </a:ln>
      </c:spPr>
      <c:txPr>
        <a:bodyPr/>
        <a:lstStyle/>
        <a:p>
          <a:pPr>
            <a:defRPr sz="1655"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tx>
            <c:strRef>
              <c:f>'21. EMEESA'!$M$7</c:f>
              <c:strCache>
                <c:ptCount val="1"/>
                <c:pt idx="0">
                  <c:v>Dic-22</c:v>
                </c:pt>
              </c:strCache>
            </c:strRef>
          </c:tx>
          <c:spPr>
            <a:solidFill>
              <a:schemeClr val="accent6">
                <a:tint val="41000"/>
              </a:schemeClr>
            </a:solidFill>
            <a:ln>
              <a:noFill/>
            </a:ln>
            <a:effectLst/>
          </c:spPr>
          <c:invertIfNegative val="0"/>
          <c:cat>
            <c:strRef>
              <c:f>'21. EMEESA'!$P$6:$T$6</c:f>
              <c:strCache>
                <c:ptCount val="5"/>
                <c:pt idx="0">
                  <c:v>ESTRATO 1</c:v>
                </c:pt>
                <c:pt idx="1">
                  <c:v>ESTRATO 2</c:v>
                </c:pt>
                <c:pt idx="2">
                  <c:v>ESTRATO 3</c:v>
                </c:pt>
                <c:pt idx="3">
                  <c:v>ESTRATO 4</c:v>
                </c:pt>
                <c:pt idx="4">
                  <c:v>ESTRATO 5 y 6, Ind y Com</c:v>
                </c:pt>
              </c:strCache>
            </c:strRef>
          </c:cat>
          <c:val>
            <c:numRef>
              <c:f>'21. EMEESA'!$P$7:$T$7</c:f>
              <c:numCache>
                <c:formatCode>0.00</c:formatCode>
                <c:ptCount val="5"/>
              </c:numCache>
            </c:numRef>
          </c:val>
          <c:extLst>
            <c:ext xmlns:c16="http://schemas.microsoft.com/office/drawing/2014/chart" uri="{C3380CC4-5D6E-409C-BE32-E72D297353CC}">
              <c16:uniqueId val="{00000000-0903-42DB-8981-555B5414A9F3}"/>
            </c:ext>
          </c:extLst>
        </c:ser>
        <c:ser>
          <c:idx val="1"/>
          <c:order val="1"/>
          <c:tx>
            <c:strRef>
              <c:f>'21. EMEESA'!$M$8</c:f>
              <c:strCache>
                <c:ptCount val="1"/>
                <c:pt idx="0">
                  <c:v>Ene-23</c:v>
                </c:pt>
              </c:strCache>
            </c:strRef>
          </c:tx>
          <c:spPr>
            <a:solidFill>
              <a:schemeClr val="accent6">
                <a:tint val="52000"/>
              </a:schemeClr>
            </a:solidFill>
            <a:ln>
              <a:noFill/>
            </a:ln>
            <a:effectLst/>
          </c:spPr>
          <c:invertIfNegative val="0"/>
          <c:cat>
            <c:strRef>
              <c:f>'21. EMEESA'!$P$6:$T$6</c:f>
              <c:strCache>
                <c:ptCount val="5"/>
                <c:pt idx="0">
                  <c:v>ESTRATO 1</c:v>
                </c:pt>
                <c:pt idx="1">
                  <c:v>ESTRATO 2</c:v>
                </c:pt>
                <c:pt idx="2">
                  <c:v>ESTRATO 3</c:v>
                </c:pt>
                <c:pt idx="3">
                  <c:v>ESTRATO 4</c:v>
                </c:pt>
                <c:pt idx="4">
                  <c:v>ESTRATO 5 y 6, Ind y Com</c:v>
                </c:pt>
              </c:strCache>
            </c:strRef>
          </c:cat>
          <c:val>
            <c:numRef>
              <c:f>'21. EMEESA'!$P$8:$T$8</c:f>
              <c:numCache>
                <c:formatCode>0.00</c:formatCode>
                <c:ptCount val="5"/>
              </c:numCache>
            </c:numRef>
          </c:val>
          <c:extLst>
            <c:ext xmlns:c16="http://schemas.microsoft.com/office/drawing/2014/chart" uri="{C3380CC4-5D6E-409C-BE32-E72D297353CC}">
              <c16:uniqueId val="{00000001-0903-42DB-8981-555B5414A9F3}"/>
            </c:ext>
          </c:extLst>
        </c:ser>
        <c:ser>
          <c:idx val="2"/>
          <c:order val="2"/>
          <c:tx>
            <c:strRef>
              <c:f>'21. EMEESA'!$M$9</c:f>
              <c:strCache>
                <c:ptCount val="1"/>
                <c:pt idx="0">
                  <c:v>Feb-23</c:v>
                </c:pt>
              </c:strCache>
            </c:strRef>
          </c:tx>
          <c:spPr>
            <a:solidFill>
              <a:schemeClr val="accent6">
                <a:tint val="63000"/>
              </a:schemeClr>
            </a:solidFill>
            <a:ln>
              <a:noFill/>
            </a:ln>
            <a:effectLst/>
          </c:spPr>
          <c:invertIfNegative val="0"/>
          <c:cat>
            <c:strRef>
              <c:f>'21. EMEESA'!$P$6:$T$6</c:f>
              <c:strCache>
                <c:ptCount val="5"/>
                <c:pt idx="0">
                  <c:v>ESTRATO 1</c:v>
                </c:pt>
                <c:pt idx="1">
                  <c:v>ESTRATO 2</c:v>
                </c:pt>
                <c:pt idx="2">
                  <c:v>ESTRATO 3</c:v>
                </c:pt>
                <c:pt idx="3">
                  <c:v>ESTRATO 4</c:v>
                </c:pt>
                <c:pt idx="4">
                  <c:v>ESTRATO 5 y 6, Ind y Com</c:v>
                </c:pt>
              </c:strCache>
            </c:strRef>
          </c:cat>
          <c:val>
            <c:numRef>
              <c:f>'21. EMEESA'!$P$9:$T$9</c:f>
              <c:numCache>
                <c:formatCode>0.00</c:formatCode>
                <c:ptCount val="5"/>
              </c:numCache>
            </c:numRef>
          </c:val>
          <c:extLst>
            <c:ext xmlns:c16="http://schemas.microsoft.com/office/drawing/2014/chart" uri="{C3380CC4-5D6E-409C-BE32-E72D297353CC}">
              <c16:uniqueId val="{00000002-0903-42DB-8981-555B5414A9F3}"/>
            </c:ext>
          </c:extLst>
        </c:ser>
        <c:ser>
          <c:idx val="3"/>
          <c:order val="3"/>
          <c:tx>
            <c:strRef>
              <c:f>'21. EMEESA'!$M$10</c:f>
              <c:strCache>
                <c:ptCount val="1"/>
                <c:pt idx="0">
                  <c:v>Mar-23</c:v>
                </c:pt>
              </c:strCache>
            </c:strRef>
          </c:tx>
          <c:spPr>
            <a:solidFill>
              <a:schemeClr val="accent6">
                <a:tint val="74000"/>
              </a:schemeClr>
            </a:solidFill>
            <a:ln>
              <a:noFill/>
            </a:ln>
            <a:effectLst/>
          </c:spPr>
          <c:invertIfNegative val="0"/>
          <c:cat>
            <c:strRef>
              <c:f>'21. EMEESA'!$P$6:$T$6</c:f>
              <c:strCache>
                <c:ptCount val="5"/>
                <c:pt idx="0">
                  <c:v>ESTRATO 1</c:v>
                </c:pt>
                <c:pt idx="1">
                  <c:v>ESTRATO 2</c:v>
                </c:pt>
                <c:pt idx="2">
                  <c:v>ESTRATO 3</c:v>
                </c:pt>
                <c:pt idx="3">
                  <c:v>ESTRATO 4</c:v>
                </c:pt>
                <c:pt idx="4">
                  <c:v>ESTRATO 5 y 6, Ind y Com</c:v>
                </c:pt>
              </c:strCache>
            </c:strRef>
          </c:cat>
          <c:val>
            <c:numRef>
              <c:f>'21. EMEESA'!$P$10:$T$10</c:f>
              <c:numCache>
                <c:formatCode>0.00</c:formatCode>
                <c:ptCount val="5"/>
              </c:numCache>
            </c:numRef>
          </c:val>
          <c:extLst>
            <c:ext xmlns:c16="http://schemas.microsoft.com/office/drawing/2014/chart" uri="{C3380CC4-5D6E-409C-BE32-E72D297353CC}">
              <c16:uniqueId val="{00000003-0903-42DB-8981-555B5414A9F3}"/>
            </c:ext>
          </c:extLst>
        </c:ser>
        <c:ser>
          <c:idx val="4"/>
          <c:order val="4"/>
          <c:tx>
            <c:strRef>
              <c:f>'21. EMEESA'!$M$11</c:f>
              <c:strCache>
                <c:ptCount val="1"/>
                <c:pt idx="0">
                  <c:v>Abr-23</c:v>
                </c:pt>
              </c:strCache>
            </c:strRef>
          </c:tx>
          <c:spPr>
            <a:solidFill>
              <a:schemeClr val="accent6">
                <a:tint val="84000"/>
              </a:schemeClr>
            </a:solidFill>
            <a:ln>
              <a:noFill/>
            </a:ln>
            <a:effectLst/>
          </c:spPr>
          <c:invertIfNegative val="0"/>
          <c:cat>
            <c:strRef>
              <c:f>'21. EMEESA'!$P$6:$T$6</c:f>
              <c:strCache>
                <c:ptCount val="5"/>
                <c:pt idx="0">
                  <c:v>ESTRATO 1</c:v>
                </c:pt>
                <c:pt idx="1">
                  <c:v>ESTRATO 2</c:v>
                </c:pt>
                <c:pt idx="2">
                  <c:v>ESTRATO 3</c:v>
                </c:pt>
                <c:pt idx="3">
                  <c:v>ESTRATO 4</c:v>
                </c:pt>
                <c:pt idx="4">
                  <c:v>ESTRATO 5 y 6, Ind y Com</c:v>
                </c:pt>
              </c:strCache>
            </c:strRef>
          </c:cat>
          <c:val>
            <c:numRef>
              <c:f>'21. EMEESA'!$P$11:$T$11</c:f>
              <c:numCache>
                <c:formatCode>0.00</c:formatCode>
                <c:ptCount val="5"/>
              </c:numCache>
            </c:numRef>
          </c:val>
          <c:extLst>
            <c:ext xmlns:c16="http://schemas.microsoft.com/office/drawing/2014/chart" uri="{C3380CC4-5D6E-409C-BE32-E72D297353CC}">
              <c16:uniqueId val="{00000004-0903-42DB-8981-555B5414A9F3}"/>
            </c:ext>
          </c:extLst>
        </c:ser>
        <c:ser>
          <c:idx val="5"/>
          <c:order val="5"/>
          <c:tx>
            <c:strRef>
              <c:f>'21. EMEESA'!$M$12</c:f>
              <c:strCache>
                <c:ptCount val="1"/>
                <c:pt idx="0">
                  <c:v>May-23</c:v>
                </c:pt>
              </c:strCache>
            </c:strRef>
          </c:tx>
          <c:spPr>
            <a:solidFill>
              <a:schemeClr val="accent6">
                <a:tint val="95000"/>
              </a:schemeClr>
            </a:solidFill>
            <a:ln>
              <a:noFill/>
            </a:ln>
            <a:effectLst/>
          </c:spPr>
          <c:invertIfNegative val="0"/>
          <c:cat>
            <c:strRef>
              <c:f>'21. EMEESA'!$P$6:$T$6</c:f>
              <c:strCache>
                <c:ptCount val="5"/>
                <c:pt idx="0">
                  <c:v>ESTRATO 1</c:v>
                </c:pt>
                <c:pt idx="1">
                  <c:v>ESTRATO 2</c:v>
                </c:pt>
                <c:pt idx="2">
                  <c:v>ESTRATO 3</c:v>
                </c:pt>
                <c:pt idx="3">
                  <c:v>ESTRATO 4</c:v>
                </c:pt>
                <c:pt idx="4">
                  <c:v>ESTRATO 5 y 6, Ind y Com</c:v>
                </c:pt>
              </c:strCache>
            </c:strRef>
          </c:cat>
          <c:val>
            <c:numRef>
              <c:f>'21. EMEESA'!$P$12:$T$12</c:f>
              <c:numCache>
                <c:formatCode>0.00</c:formatCode>
                <c:ptCount val="5"/>
              </c:numCache>
            </c:numRef>
          </c:val>
          <c:extLst>
            <c:ext xmlns:c16="http://schemas.microsoft.com/office/drawing/2014/chart" uri="{C3380CC4-5D6E-409C-BE32-E72D297353CC}">
              <c16:uniqueId val="{00000005-0903-42DB-8981-555B5414A9F3}"/>
            </c:ext>
          </c:extLst>
        </c:ser>
        <c:ser>
          <c:idx val="6"/>
          <c:order val="6"/>
          <c:tx>
            <c:strRef>
              <c:f>'21. EMEESA'!$M$13</c:f>
              <c:strCache>
                <c:ptCount val="1"/>
                <c:pt idx="0">
                  <c:v>Jun-23</c:v>
                </c:pt>
              </c:strCache>
            </c:strRef>
          </c:tx>
          <c:spPr>
            <a:solidFill>
              <a:schemeClr val="accent6">
                <a:shade val="94000"/>
              </a:schemeClr>
            </a:solidFill>
            <a:ln>
              <a:noFill/>
            </a:ln>
            <a:effectLst/>
          </c:spPr>
          <c:invertIfNegative val="0"/>
          <c:cat>
            <c:strRef>
              <c:f>'21. EMEESA'!$P$6:$T$6</c:f>
              <c:strCache>
                <c:ptCount val="5"/>
                <c:pt idx="0">
                  <c:v>ESTRATO 1</c:v>
                </c:pt>
                <c:pt idx="1">
                  <c:v>ESTRATO 2</c:v>
                </c:pt>
                <c:pt idx="2">
                  <c:v>ESTRATO 3</c:v>
                </c:pt>
                <c:pt idx="3">
                  <c:v>ESTRATO 4</c:v>
                </c:pt>
                <c:pt idx="4">
                  <c:v>ESTRATO 5 y 6, Ind y Com</c:v>
                </c:pt>
              </c:strCache>
            </c:strRef>
          </c:cat>
          <c:val>
            <c:numRef>
              <c:f>'21. EMEESA'!$P$13:$T$13</c:f>
              <c:numCache>
                <c:formatCode>0.00</c:formatCode>
                <c:ptCount val="5"/>
              </c:numCache>
            </c:numRef>
          </c:val>
          <c:extLst>
            <c:ext xmlns:c16="http://schemas.microsoft.com/office/drawing/2014/chart" uri="{C3380CC4-5D6E-409C-BE32-E72D297353CC}">
              <c16:uniqueId val="{00000006-0903-42DB-8981-555B5414A9F3}"/>
            </c:ext>
          </c:extLst>
        </c:ser>
        <c:ser>
          <c:idx val="7"/>
          <c:order val="7"/>
          <c:tx>
            <c:strRef>
              <c:f>'21. EMEESA'!$M$14</c:f>
              <c:strCache>
                <c:ptCount val="1"/>
                <c:pt idx="0">
                  <c:v>Jul-23</c:v>
                </c:pt>
              </c:strCache>
            </c:strRef>
          </c:tx>
          <c:spPr>
            <a:solidFill>
              <a:schemeClr val="accent6">
                <a:shade val="83000"/>
              </a:schemeClr>
            </a:solidFill>
            <a:ln>
              <a:noFill/>
            </a:ln>
            <a:effectLst/>
          </c:spPr>
          <c:invertIfNegative val="0"/>
          <c:cat>
            <c:strRef>
              <c:f>'21. EMEESA'!$P$6:$T$6</c:f>
              <c:strCache>
                <c:ptCount val="5"/>
                <c:pt idx="0">
                  <c:v>ESTRATO 1</c:v>
                </c:pt>
                <c:pt idx="1">
                  <c:v>ESTRATO 2</c:v>
                </c:pt>
                <c:pt idx="2">
                  <c:v>ESTRATO 3</c:v>
                </c:pt>
                <c:pt idx="3">
                  <c:v>ESTRATO 4</c:v>
                </c:pt>
                <c:pt idx="4">
                  <c:v>ESTRATO 5 y 6, Ind y Com</c:v>
                </c:pt>
              </c:strCache>
            </c:strRef>
          </c:cat>
          <c:val>
            <c:numRef>
              <c:f>'21. EMEESA'!$P$14:$T$14</c:f>
              <c:numCache>
                <c:formatCode>0.00</c:formatCode>
                <c:ptCount val="5"/>
              </c:numCache>
            </c:numRef>
          </c:val>
          <c:extLst>
            <c:ext xmlns:c16="http://schemas.microsoft.com/office/drawing/2014/chart" uri="{C3380CC4-5D6E-409C-BE32-E72D297353CC}">
              <c16:uniqueId val="{00000007-0903-42DB-8981-555B5414A9F3}"/>
            </c:ext>
          </c:extLst>
        </c:ser>
        <c:ser>
          <c:idx val="8"/>
          <c:order val="8"/>
          <c:tx>
            <c:strRef>
              <c:f>'21. EMEESA'!$M$15</c:f>
              <c:strCache>
                <c:ptCount val="1"/>
                <c:pt idx="0">
                  <c:v>Ago-23</c:v>
                </c:pt>
              </c:strCache>
            </c:strRef>
          </c:tx>
          <c:spPr>
            <a:solidFill>
              <a:schemeClr val="accent6">
                <a:shade val="73000"/>
              </a:schemeClr>
            </a:solidFill>
            <a:ln>
              <a:noFill/>
            </a:ln>
            <a:effectLst/>
          </c:spPr>
          <c:invertIfNegative val="0"/>
          <c:cat>
            <c:strRef>
              <c:f>'21. EMEESA'!$P$6:$T$6</c:f>
              <c:strCache>
                <c:ptCount val="5"/>
                <c:pt idx="0">
                  <c:v>ESTRATO 1</c:v>
                </c:pt>
                <c:pt idx="1">
                  <c:v>ESTRATO 2</c:v>
                </c:pt>
                <c:pt idx="2">
                  <c:v>ESTRATO 3</c:v>
                </c:pt>
                <c:pt idx="3">
                  <c:v>ESTRATO 4</c:v>
                </c:pt>
                <c:pt idx="4">
                  <c:v>ESTRATO 5 y 6, Ind y Com</c:v>
                </c:pt>
              </c:strCache>
            </c:strRef>
          </c:cat>
          <c:val>
            <c:numRef>
              <c:f>'21. EMEESA'!$P$15:$T$15</c:f>
              <c:numCache>
                <c:formatCode>0.00</c:formatCode>
                <c:ptCount val="5"/>
              </c:numCache>
            </c:numRef>
          </c:val>
          <c:extLst>
            <c:ext xmlns:c16="http://schemas.microsoft.com/office/drawing/2014/chart" uri="{C3380CC4-5D6E-409C-BE32-E72D297353CC}">
              <c16:uniqueId val="{00000008-0903-42DB-8981-555B5414A9F3}"/>
            </c:ext>
          </c:extLst>
        </c:ser>
        <c:ser>
          <c:idx val="9"/>
          <c:order val="9"/>
          <c:tx>
            <c:strRef>
              <c:f>'21. EMEESA'!$M$16</c:f>
              <c:strCache>
                <c:ptCount val="1"/>
                <c:pt idx="0">
                  <c:v>Sep-23</c:v>
                </c:pt>
              </c:strCache>
            </c:strRef>
          </c:tx>
          <c:spPr>
            <a:solidFill>
              <a:schemeClr val="accent6">
                <a:shade val="62000"/>
              </a:schemeClr>
            </a:solidFill>
            <a:ln>
              <a:noFill/>
            </a:ln>
            <a:effectLst/>
          </c:spPr>
          <c:invertIfNegative val="0"/>
          <c:cat>
            <c:strRef>
              <c:f>'21. EMEESA'!$P$6:$T$6</c:f>
              <c:strCache>
                <c:ptCount val="5"/>
                <c:pt idx="0">
                  <c:v>ESTRATO 1</c:v>
                </c:pt>
                <c:pt idx="1">
                  <c:v>ESTRATO 2</c:v>
                </c:pt>
                <c:pt idx="2">
                  <c:v>ESTRATO 3</c:v>
                </c:pt>
                <c:pt idx="3">
                  <c:v>ESTRATO 4</c:v>
                </c:pt>
                <c:pt idx="4">
                  <c:v>ESTRATO 5 y 6, Ind y Com</c:v>
                </c:pt>
              </c:strCache>
            </c:strRef>
          </c:cat>
          <c:val>
            <c:numRef>
              <c:f>'21. EMEESA'!$P$16:$T$16</c:f>
              <c:numCache>
                <c:formatCode>0.00</c:formatCode>
                <c:ptCount val="5"/>
              </c:numCache>
            </c:numRef>
          </c:val>
          <c:extLst>
            <c:ext xmlns:c16="http://schemas.microsoft.com/office/drawing/2014/chart" uri="{C3380CC4-5D6E-409C-BE32-E72D297353CC}">
              <c16:uniqueId val="{00000009-0903-42DB-8981-555B5414A9F3}"/>
            </c:ext>
          </c:extLst>
        </c:ser>
        <c:ser>
          <c:idx val="10"/>
          <c:order val="10"/>
          <c:tx>
            <c:strRef>
              <c:f>'21. EMEESA'!$M$17</c:f>
              <c:strCache>
                <c:ptCount val="1"/>
                <c:pt idx="0">
                  <c:v>Oct-23</c:v>
                </c:pt>
              </c:strCache>
            </c:strRef>
          </c:tx>
          <c:spPr>
            <a:solidFill>
              <a:schemeClr val="accent6">
                <a:shade val="51000"/>
              </a:schemeClr>
            </a:solidFill>
            <a:ln>
              <a:noFill/>
            </a:ln>
            <a:effectLst/>
          </c:spPr>
          <c:invertIfNegative val="0"/>
          <c:cat>
            <c:strRef>
              <c:f>'21. EMEESA'!$P$6:$T$6</c:f>
              <c:strCache>
                <c:ptCount val="5"/>
                <c:pt idx="0">
                  <c:v>ESTRATO 1</c:v>
                </c:pt>
                <c:pt idx="1">
                  <c:v>ESTRATO 2</c:v>
                </c:pt>
                <c:pt idx="2">
                  <c:v>ESTRATO 3</c:v>
                </c:pt>
                <c:pt idx="3">
                  <c:v>ESTRATO 4</c:v>
                </c:pt>
                <c:pt idx="4">
                  <c:v>ESTRATO 5 y 6, Ind y Com</c:v>
                </c:pt>
              </c:strCache>
            </c:strRef>
          </c:cat>
          <c:val>
            <c:numRef>
              <c:f>'21. EMEESA'!$P$17:$T$17</c:f>
              <c:numCache>
                <c:formatCode>0.00</c:formatCode>
                <c:ptCount val="5"/>
              </c:numCache>
            </c:numRef>
          </c:val>
          <c:extLst>
            <c:ext xmlns:c16="http://schemas.microsoft.com/office/drawing/2014/chart" uri="{C3380CC4-5D6E-409C-BE32-E72D297353CC}">
              <c16:uniqueId val="{0000000A-0903-42DB-8981-555B5414A9F3}"/>
            </c:ext>
          </c:extLst>
        </c:ser>
        <c:ser>
          <c:idx val="11"/>
          <c:order val="11"/>
          <c:tx>
            <c:strRef>
              <c:f>'21. EMEESA'!$M$18</c:f>
              <c:strCache>
                <c:ptCount val="1"/>
                <c:pt idx="0">
                  <c:v>Nov-23</c:v>
                </c:pt>
              </c:strCache>
            </c:strRef>
          </c:tx>
          <c:spPr>
            <a:solidFill>
              <a:schemeClr val="accent6">
                <a:shade val="40000"/>
              </a:schemeClr>
            </a:solidFill>
            <a:ln>
              <a:noFill/>
            </a:ln>
            <a:effectLst/>
          </c:spPr>
          <c:invertIfNegative val="0"/>
          <c:cat>
            <c:strRef>
              <c:f>'21. EMEESA'!$P$6:$T$6</c:f>
              <c:strCache>
                <c:ptCount val="5"/>
                <c:pt idx="0">
                  <c:v>ESTRATO 1</c:v>
                </c:pt>
                <c:pt idx="1">
                  <c:v>ESTRATO 2</c:v>
                </c:pt>
                <c:pt idx="2">
                  <c:v>ESTRATO 3</c:v>
                </c:pt>
                <c:pt idx="3">
                  <c:v>ESTRATO 4</c:v>
                </c:pt>
                <c:pt idx="4">
                  <c:v>ESTRATO 5 y 6, Ind y Com</c:v>
                </c:pt>
              </c:strCache>
            </c:strRef>
          </c:cat>
          <c:val>
            <c:numRef>
              <c:f>'21. EMEESA'!$P$18:$T$18</c:f>
              <c:numCache>
                <c:formatCode>0.00</c:formatCode>
                <c:ptCount val="5"/>
              </c:numCache>
            </c:numRef>
          </c:val>
          <c:extLst>
            <c:ext xmlns:c16="http://schemas.microsoft.com/office/drawing/2014/chart" uri="{C3380CC4-5D6E-409C-BE32-E72D297353CC}">
              <c16:uniqueId val="{0000000B-0903-42DB-8981-555B5414A9F3}"/>
            </c:ext>
          </c:extLst>
        </c:ser>
        <c:dLbls>
          <c:showLegendKey val="0"/>
          <c:showVal val="0"/>
          <c:showCatName val="0"/>
          <c:showSerName val="0"/>
          <c:showPercent val="0"/>
          <c:showBubbleSize val="0"/>
        </c:dLbls>
        <c:gapWidth val="150"/>
        <c:axId val="-1145668016"/>
        <c:axId val="-1065880624"/>
      </c:barChart>
      <c:catAx>
        <c:axId val="-1145668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065880624"/>
        <c:crosses val="autoZero"/>
        <c:auto val="1"/>
        <c:lblAlgn val="ctr"/>
        <c:lblOffset val="100"/>
        <c:noMultiLvlLbl val="0"/>
      </c:catAx>
      <c:valAx>
        <c:axId val="-1065880624"/>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145668016"/>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'21. EMEESA'!$J$6</c:f>
              <c:strCache>
                <c:ptCount val="1"/>
                <c:pt idx="0">
                  <c:v>CUV</c:v>
                </c:pt>
              </c:strCache>
            </c:strRef>
          </c:tx>
          <c:spPr>
            <a:ln w="28575" cap="rnd">
              <a:solidFill>
                <a:schemeClr val="accent1"/>
              </a:solidFill>
              <a:round/>
            </a:ln>
            <a:effectLst/>
          </c:spPr>
          <c:marker>
            <c:symbol val="none"/>
          </c:marker>
          <c:cat>
            <c:strRef>
              <c:f>'20. EEP CARTAGO'!$A$7:$A$18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'21. EMEESA'!$J$7:$J$18</c:f>
              <c:numCache>
                <c:formatCode>0.00</c:formatCode>
                <c:ptCount val="12"/>
              </c:numCache>
            </c:numRef>
          </c:val>
          <c:smooth val="0"/>
          <c:extLst>
            <c:ext xmlns:c16="http://schemas.microsoft.com/office/drawing/2014/chart" uri="{C3380CC4-5D6E-409C-BE32-E72D297353CC}">
              <c16:uniqueId val="{00000000-E0F5-48FD-B5FA-413D5777A03E}"/>
            </c:ext>
          </c:extLst>
        </c:ser>
        <c:ser>
          <c:idx val="1"/>
          <c:order val="1"/>
          <c:tx>
            <c:strRef>
              <c:f>'21. EMEESA'!$K$6</c:f>
              <c:strCache>
                <c:ptCount val="1"/>
                <c:pt idx="0">
                  <c:v>CUV_Op</c:v>
                </c:pt>
              </c:strCache>
            </c:strRef>
          </c:tx>
          <c:spPr>
            <a:ln w="28575" cap="rnd">
              <a:solidFill>
                <a:schemeClr val="accent2"/>
              </a:solidFill>
              <a:prstDash val="lgDash"/>
              <a:round/>
            </a:ln>
            <a:effectLst/>
          </c:spPr>
          <c:marker>
            <c:symbol val="none"/>
          </c:marker>
          <c:cat>
            <c:strRef>
              <c:f>'20. EEP CARTAGO'!$A$7:$A$18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'21. EMEESA'!$K$7:$K$18</c:f>
              <c:numCache>
                <c:formatCode>0.00</c:formatCode>
                <c:ptCount val="12"/>
              </c:numCache>
            </c:numRef>
          </c:val>
          <c:smooth val="0"/>
          <c:extLst>
            <c:ext xmlns:c16="http://schemas.microsoft.com/office/drawing/2014/chart" uri="{C3380CC4-5D6E-409C-BE32-E72D297353CC}">
              <c16:uniqueId val="{00000001-E0F5-48FD-B5FA-413D5777A03E}"/>
            </c:ext>
          </c:extLst>
        </c:ser>
        <c:dLbls>
          <c:showLegendKey val="0"/>
          <c:showVal val="0"/>
          <c:showCatName val="0"/>
          <c:showSerName val="0"/>
          <c:showPercent val="0"/>
          <c:showBubbleSize val="0"/>
        </c:dLbls>
        <c:smooth val="0"/>
        <c:axId val="-1065870832"/>
        <c:axId val="-1065881712"/>
      </c:lineChart>
      <c:catAx>
        <c:axId val="-1065870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65881712"/>
        <c:crosses val="autoZero"/>
        <c:auto val="1"/>
        <c:lblAlgn val="ctr"/>
        <c:lblOffset val="100"/>
        <c:noMultiLvlLbl val="0"/>
      </c:catAx>
      <c:valAx>
        <c:axId val="-1065881712"/>
        <c:scaling>
          <c:orientation val="minMax"/>
          <c:min val="5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s-CO"/>
                  <a:t>$/kWh</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6587083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1"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es-CO"/>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1"/>
          <c:order val="1"/>
          <c:tx>
            <c:strRef>
              <c:f>'22. EMEVASI'!$D$6</c:f>
              <c:strCache>
                <c:ptCount val="1"/>
                <c:pt idx="0">
                  <c:v>GM</c:v>
                </c:pt>
              </c:strCache>
            </c:strRef>
          </c:tx>
          <c:spPr>
            <a:solidFill>
              <a:srgbClr val="ED7D31"/>
            </a:solidFill>
            <a:ln w="25400">
              <a:noFill/>
            </a:ln>
          </c:spPr>
          <c:val>
            <c:numRef>
              <c:f>'22. EMEVASI'!$D$7:$D$18</c:f>
              <c:numCache>
                <c:formatCode>0.00</c:formatCode>
                <c:ptCount val="12"/>
                <c:pt idx="0">
                  <c:v>293.74720000000002</c:v>
                </c:pt>
                <c:pt idx="1">
                  <c:v>290.94499999999999</c:v>
                </c:pt>
                <c:pt idx="2">
                  <c:v>295.85127</c:v>
                </c:pt>
                <c:pt idx="3">
                  <c:v>293.79860000000002</c:v>
                </c:pt>
                <c:pt idx="4">
                  <c:v>291.3544</c:v>
                </c:pt>
                <c:pt idx="5">
                  <c:v>290.11810000000003</c:v>
                </c:pt>
                <c:pt idx="6">
                  <c:v>287.58940000000001</c:v>
                </c:pt>
                <c:pt idx="7">
                  <c:v>285.99189999999999</c:v>
                </c:pt>
                <c:pt idx="8">
                  <c:v>289.42</c:v>
                </c:pt>
                <c:pt idx="9">
                  <c:v>292.87700000000001</c:v>
                </c:pt>
                <c:pt idx="10">
                  <c:v>294.34399999999999</c:v>
                </c:pt>
                <c:pt idx="11">
                  <c:v>292.01</c:v>
                </c:pt>
              </c:numCache>
            </c:numRef>
          </c:val>
          <c:extLst>
            <c:ext xmlns:c16="http://schemas.microsoft.com/office/drawing/2014/chart" uri="{C3380CC4-5D6E-409C-BE32-E72D297353CC}">
              <c16:uniqueId val="{00000000-2BF7-4510-BC11-7605D8E11AB0}"/>
            </c:ext>
          </c:extLst>
        </c:ser>
        <c:ser>
          <c:idx val="2"/>
          <c:order val="2"/>
          <c:tx>
            <c:strRef>
              <c:f>'22. EMEVASI'!$G$6</c:f>
              <c:strCache>
                <c:ptCount val="1"/>
                <c:pt idx="0">
                  <c:v>D</c:v>
                </c:pt>
              </c:strCache>
            </c:strRef>
          </c:tx>
          <c:spPr>
            <a:solidFill>
              <a:srgbClr val="A5A5A5"/>
            </a:solidFill>
            <a:ln w="25400">
              <a:noFill/>
            </a:ln>
          </c:spPr>
          <c:val>
            <c:numRef>
              <c:f>'22. EMEVASI'!$G$7:$G$18</c:f>
              <c:numCache>
                <c:formatCode>0.00</c:formatCode>
                <c:ptCount val="12"/>
                <c:pt idx="0">
                  <c:v>297.05290000000002</c:v>
                </c:pt>
                <c:pt idx="1">
                  <c:v>297.04939999999999</c:v>
                </c:pt>
                <c:pt idx="2">
                  <c:v>294.52006999999998</c:v>
                </c:pt>
                <c:pt idx="3">
                  <c:v>287.2636</c:v>
                </c:pt>
                <c:pt idx="4">
                  <c:v>285.1431</c:v>
                </c:pt>
                <c:pt idx="5">
                  <c:v>242.59780000000001</c:v>
                </c:pt>
                <c:pt idx="6">
                  <c:v>243.34889999999999</c:v>
                </c:pt>
                <c:pt idx="7">
                  <c:v>241.36490000000001</c:v>
                </c:pt>
                <c:pt idx="8">
                  <c:v>236.10900000000001</c:v>
                </c:pt>
                <c:pt idx="9">
                  <c:v>238.78880000000001</c:v>
                </c:pt>
                <c:pt idx="10">
                  <c:v>265.0179</c:v>
                </c:pt>
                <c:pt idx="11">
                  <c:v>259.31900000000002</c:v>
                </c:pt>
              </c:numCache>
            </c:numRef>
          </c:val>
          <c:extLst>
            <c:ext xmlns:c16="http://schemas.microsoft.com/office/drawing/2014/chart" uri="{C3380CC4-5D6E-409C-BE32-E72D297353CC}">
              <c16:uniqueId val="{00000001-2BF7-4510-BC11-7605D8E11AB0}"/>
            </c:ext>
          </c:extLst>
        </c:ser>
        <c:ser>
          <c:idx val="3"/>
          <c:order val="3"/>
          <c:tx>
            <c:strRef>
              <c:f>'22. EMEVASI'!$H$6</c:f>
              <c:strCache>
                <c:ptCount val="1"/>
                <c:pt idx="0">
                  <c:v>CV</c:v>
                </c:pt>
              </c:strCache>
            </c:strRef>
          </c:tx>
          <c:spPr>
            <a:solidFill>
              <a:srgbClr val="FFC000"/>
            </a:solidFill>
            <a:ln w="25400">
              <a:noFill/>
            </a:ln>
          </c:spPr>
          <c:val>
            <c:numRef>
              <c:f>'22. EMEVASI'!$H$7:$H$18</c:f>
              <c:numCache>
                <c:formatCode>0.00</c:formatCode>
                <c:ptCount val="12"/>
                <c:pt idx="0">
                  <c:v>204.2208</c:v>
                </c:pt>
                <c:pt idx="1">
                  <c:v>208.03399999999999</c:v>
                </c:pt>
                <c:pt idx="2">
                  <c:v>210.10168999999999</c:v>
                </c:pt>
                <c:pt idx="3">
                  <c:v>201.54679999999999</c:v>
                </c:pt>
                <c:pt idx="4">
                  <c:v>215.70519999999999</c:v>
                </c:pt>
                <c:pt idx="5">
                  <c:v>231.49879999999999</c:v>
                </c:pt>
                <c:pt idx="6">
                  <c:v>211.571</c:v>
                </c:pt>
                <c:pt idx="7">
                  <c:v>225.76929999999999</c:v>
                </c:pt>
                <c:pt idx="8">
                  <c:v>212.49940000000001</c:v>
                </c:pt>
                <c:pt idx="9">
                  <c:v>222.1139</c:v>
                </c:pt>
                <c:pt idx="10">
                  <c:v>215.09399999999999</c:v>
                </c:pt>
                <c:pt idx="11">
                  <c:v>217.30940000000001</c:v>
                </c:pt>
              </c:numCache>
            </c:numRef>
          </c:val>
          <c:extLst>
            <c:ext xmlns:c16="http://schemas.microsoft.com/office/drawing/2014/chart" uri="{C3380CC4-5D6E-409C-BE32-E72D297353CC}">
              <c16:uniqueId val="{00000002-2BF7-4510-BC11-7605D8E11AB0}"/>
            </c:ext>
          </c:extLst>
        </c:ser>
        <c:ser>
          <c:idx val="4"/>
          <c:order val="4"/>
          <c:tx>
            <c:strRef>
              <c:f>'22. EMEVASI'!$F$6</c:f>
              <c:strCache>
                <c:ptCount val="1"/>
                <c:pt idx="0">
                  <c:v>PR</c:v>
                </c:pt>
              </c:strCache>
            </c:strRef>
          </c:tx>
          <c:spPr>
            <a:solidFill>
              <a:srgbClr val="5B9BD5"/>
            </a:solidFill>
            <a:ln w="25400">
              <a:noFill/>
            </a:ln>
          </c:spPr>
          <c:val>
            <c:numRef>
              <c:f>'22. EMEVASI'!$F$7:$F$18</c:f>
              <c:numCache>
                <c:formatCode>0.00</c:formatCode>
                <c:ptCount val="12"/>
                <c:pt idx="0">
                  <c:v>57.428100000000001</c:v>
                </c:pt>
                <c:pt idx="1">
                  <c:v>56.685699999999997</c:v>
                </c:pt>
                <c:pt idx="2">
                  <c:v>57.701030000000003</c:v>
                </c:pt>
                <c:pt idx="3">
                  <c:v>57.324399999999997</c:v>
                </c:pt>
                <c:pt idx="4">
                  <c:v>56.178600000000003</c:v>
                </c:pt>
                <c:pt idx="5">
                  <c:v>55.1599</c:v>
                </c:pt>
                <c:pt idx="6">
                  <c:v>54.362000000000002</c:v>
                </c:pt>
                <c:pt idx="7">
                  <c:v>54.907899999999998</c:v>
                </c:pt>
                <c:pt idx="8">
                  <c:v>54.887300000000003</c:v>
                </c:pt>
                <c:pt idx="9">
                  <c:v>55.400799999999997</c:v>
                </c:pt>
                <c:pt idx="10">
                  <c:v>55.160200000000003</c:v>
                </c:pt>
                <c:pt idx="11">
                  <c:v>56.628399999999999</c:v>
                </c:pt>
              </c:numCache>
            </c:numRef>
          </c:val>
          <c:extLst>
            <c:ext xmlns:c16="http://schemas.microsoft.com/office/drawing/2014/chart" uri="{C3380CC4-5D6E-409C-BE32-E72D297353CC}">
              <c16:uniqueId val="{00000003-2BF7-4510-BC11-7605D8E11AB0}"/>
            </c:ext>
          </c:extLst>
        </c:ser>
        <c:ser>
          <c:idx val="5"/>
          <c:order val="5"/>
          <c:tx>
            <c:strRef>
              <c:f>'22. EMEVASI'!$E$6</c:f>
              <c:strCache>
                <c:ptCount val="1"/>
                <c:pt idx="0">
                  <c:v>TM</c:v>
                </c:pt>
              </c:strCache>
            </c:strRef>
          </c:tx>
          <c:spPr>
            <a:solidFill>
              <a:srgbClr val="70AD47"/>
            </a:solidFill>
            <a:ln w="25400">
              <a:noFill/>
            </a:ln>
          </c:spPr>
          <c:val>
            <c:numRef>
              <c:f>'22. EMEVASI'!$E$7:$E$18</c:f>
              <c:numCache>
                <c:formatCode>0.00</c:formatCode>
                <c:ptCount val="12"/>
                <c:pt idx="0">
                  <c:v>51.973199999999999</c:v>
                </c:pt>
                <c:pt idx="1">
                  <c:v>48.708100000000002</c:v>
                </c:pt>
                <c:pt idx="2">
                  <c:v>52.366930000000004</c:v>
                </c:pt>
                <c:pt idx="3">
                  <c:v>53.521000000000001</c:v>
                </c:pt>
                <c:pt idx="4">
                  <c:v>48.531399999999998</c:v>
                </c:pt>
                <c:pt idx="5">
                  <c:v>50.7029</c:v>
                </c:pt>
                <c:pt idx="6">
                  <c:v>40.870199999999997</c:v>
                </c:pt>
                <c:pt idx="7">
                  <c:v>46.962400000000002</c:v>
                </c:pt>
                <c:pt idx="8">
                  <c:v>47.019500000000001</c:v>
                </c:pt>
                <c:pt idx="9">
                  <c:v>48.599899999999998</c:v>
                </c:pt>
                <c:pt idx="10">
                  <c:v>46.250999999999998</c:v>
                </c:pt>
                <c:pt idx="11">
                  <c:v>51.235199999999999</c:v>
                </c:pt>
              </c:numCache>
            </c:numRef>
          </c:val>
          <c:extLst>
            <c:ext xmlns:c16="http://schemas.microsoft.com/office/drawing/2014/chart" uri="{C3380CC4-5D6E-409C-BE32-E72D297353CC}">
              <c16:uniqueId val="{00000004-2BF7-4510-BC11-7605D8E11AB0}"/>
            </c:ext>
          </c:extLst>
        </c:ser>
        <c:ser>
          <c:idx val="6"/>
          <c:order val="6"/>
          <c:tx>
            <c:strRef>
              <c:f>'22. EMEVASI'!$I$6</c:f>
              <c:strCache>
                <c:ptCount val="1"/>
                <c:pt idx="0">
                  <c:v>RM</c:v>
                </c:pt>
              </c:strCache>
            </c:strRef>
          </c:tx>
          <c:spPr>
            <a:solidFill>
              <a:schemeClr val="accent1">
                <a:lumMod val="40000"/>
                <a:lumOff val="60000"/>
              </a:schemeClr>
            </a:solidFill>
            <a:ln>
              <a:noFill/>
            </a:ln>
            <a:effectLst/>
          </c:spPr>
          <c:val>
            <c:numRef>
              <c:f>'22. EMEVASI'!$I$7:$I$18</c:f>
              <c:numCache>
                <c:formatCode>0.00</c:formatCode>
                <c:ptCount val="12"/>
                <c:pt idx="0">
                  <c:v>16.124099999999999</c:v>
                </c:pt>
                <c:pt idx="1">
                  <c:v>19.213100000000001</c:v>
                </c:pt>
                <c:pt idx="2">
                  <c:v>15.49344</c:v>
                </c:pt>
                <c:pt idx="3">
                  <c:v>35.277999999999999</c:v>
                </c:pt>
                <c:pt idx="4">
                  <c:v>40.4801</c:v>
                </c:pt>
                <c:pt idx="5">
                  <c:v>14.791</c:v>
                </c:pt>
                <c:pt idx="6">
                  <c:v>24.6129</c:v>
                </c:pt>
                <c:pt idx="7">
                  <c:v>12.7545</c:v>
                </c:pt>
                <c:pt idx="8">
                  <c:v>17.459299999999999</c:v>
                </c:pt>
                <c:pt idx="9">
                  <c:v>-2.6711999999999998</c:v>
                </c:pt>
                <c:pt idx="10">
                  <c:v>2.8738999999999999</c:v>
                </c:pt>
                <c:pt idx="11">
                  <c:v>22.251300000000001</c:v>
                </c:pt>
              </c:numCache>
            </c:numRef>
          </c:val>
          <c:extLst>
            <c:ext xmlns:c16="http://schemas.microsoft.com/office/drawing/2014/chart" uri="{C3380CC4-5D6E-409C-BE32-E72D297353CC}">
              <c16:uniqueId val="{00000005-2BF7-4510-BC11-7605D8E11AB0}"/>
            </c:ext>
          </c:extLst>
        </c:ser>
        <c:dLbls>
          <c:showLegendKey val="0"/>
          <c:showVal val="0"/>
          <c:showCatName val="0"/>
          <c:showSerName val="0"/>
          <c:showPercent val="0"/>
          <c:showBubbleSize val="0"/>
        </c:dLbls>
        <c:axId val="-1065871920"/>
        <c:axId val="-1065876816"/>
      </c:areaChart>
      <c:lineChart>
        <c:grouping val="standard"/>
        <c:varyColors val="0"/>
        <c:ser>
          <c:idx val="0"/>
          <c:order val="0"/>
          <c:tx>
            <c:strRef>
              <c:f>'22. EMEVASI'!$J$6</c:f>
              <c:strCache>
                <c:ptCount val="1"/>
                <c:pt idx="0">
                  <c:v>CUV_119</c:v>
                </c:pt>
              </c:strCache>
            </c:strRef>
          </c:tx>
          <c:spPr>
            <a:ln w="38100" cap="rnd">
              <a:solidFill>
                <a:sysClr val="windowText" lastClr="000000"/>
              </a:solidFill>
              <a:round/>
            </a:ln>
            <a:effectLst/>
          </c:spPr>
          <c:marker>
            <c:symbol val="none"/>
          </c:marker>
          <c:cat>
            <c:strRef>
              <c:f>'22. EMEVASI'!$A$7:$A$18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'22. EMEVASI'!$J$7:$J$18</c:f>
              <c:numCache>
                <c:formatCode>0.00</c:formatCode>
                <c:ptCount val="12"/>
                <c:pt idx="0">
                  <c:v>920.54639999999995</c:v>
                </c:pt>
                <c:pt idx="1">
                  <c:v>920.63530000000003</c:v>
                </c:pt>
                <c:pt idx="2">
                  <c:v>926.03443000000004</c:v>
                </c:pt>
                <c:pt idx="3">
                  <c:v>928.73239999999998</c:v>
                </c:pt>
                <c:pt idx="4">
                  <c:v>937.39290000000005</c:v>
                </c:pt>
                <c:pt idx="5">
                  <c:v>884.86860000000001</c:v>
                </c:pt>
                <c:pt idx="6">
                  <c:v>862.35440000000006</c:v>
                </c:pt>
                <c:pt idx="7">
                  <c:v>867.75099999999998</c:v>
                </c:pt>
                <c:pt idx="8">
                  <c:v>857.39449999999999</c:v>
                </c:pt>
                <c:pt idx="9">
                  <c:v>855.10919999999999</c:v>
                </c:pt>
                <c:pt idx="10">
                  <c:v>878.74099999999999</c:v>
                </c:pt>
                <c:pt idx="11">
                  <c:v>898.75319999999999</c:v>
                </c:pt>
              </c:numCache>
            </c:numRef>
          </c:val>
          <c:smooth val="0"/>
          <c:extLst>
            <c:ext xmlns:c16="http://schemas.microsoft.com/office/drawing/2014/chart" uri="{C3380CC4-5D6E-409C-BE32-E72D297353CC}">
              <c16:uniqueId val="{00000006-2BF7-4510-BC11-7605D8E11AB0}"/>
            </c:ext>
          </c:extLst>
        </c:ser>
        <c:dLbls>
          <c:showLegendKey val="0"/>
          <c:showVal val="0"/>
          <c:showCatName val="0"/>
          <c:showSerName val="0"/>
          <c:showPercent val="0"/>
          <c:showBubbleSize val="0"/>
        </c:dLbls>
        <c:marker val="1"/>
        <c:smooth val="0"/>
        <c:axId val="-1065871920"/>
        <c:axId val="-1065876816"/>
      </c:lineChart>
      <c:catAx>
        <c:axId val="-10658719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400" b="1" i="0" u="none" strike="noStrike" baseline="0">
                <a:solidFill>
                  <a:srgbClr val="333333"/>
                </a:solidFill>
                <a:latin typeface="Calibri"/>
                <a:ea typeface="Calibri"/>
                <a:cs typeface="Calibri"/>
              </a:defRPr>
            </a:pPr>
            <a:endParaRPr lang="es-CO"/>
          </a:p>
        </c:txPr>
        <c:crossAx val="-1065876816"/>
        <c:crosses val="autoZero"/>
        <c:auto val="1"/>
        <c:lblAlgn val="ctr"/>
        <c:lblOffset val="100"/>
        <c:noMultiLvlLbl val="0"/>
      </c:catAx>
      <c:valAx>
        <c:axId val="-1065876816"/>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065871920"/>
        <c:crosses val="autoZero"/>
        <c:crossBetween val="between"/>
      </c:valAx>
      <c:spPr>
        <a:noFill/>
        <a:ln w="25400">
          <a:noFill/>
        </a:ln>
      </c:spPr>
    </c:plotArea>
    <c:legend>
      <c:legendPos val="b"/>
      <c:overlay val="0"/>
      <c:spPr>
        <a:noFill/>
        <a:ln w="25400">
          <a:noFill/>
        </a:ln>
      </c:spPr>
      <c:txPr>
        <a:bodyPr/>
        <a:lstStyle/>
        <a:p>
          <a:pPr>
            <a:defRPr sz="1655"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tx>
            <c:strRef>
              <c:f>'22. EMEVASI'!$N$7</c:f>
              <c:strCache>
                <c:ptCount val="1"/>
                <c:pt idx="0">
                  <c:v>Ene-23</c:v>
                </c:pt>
              </c:strCache>
            </c:strRef>
          </c:tx>
          <c:spPr>
            <a:solidFill>
              <a:schemeClr val="accent6">
                <a:tint val="41000"/>
              </a:schemeClr>
            </a:solidFill>
            <a:ln>
              <a:noFill/>
            </a:ln>
            <a:effectLst/>
          </c:spPr>
          <c:invertIfNegative val="0"/>
          <c:cat>
            <c:strRef>
              <c:f>'22. EMEVASI'!$Q$6:$U$6</c:f>
              <c:strCache>
                <c:ptCount val="5"/>
                <c:pt idx="0">
                  <c:v>ESTRATO 1</c:v>
                </c:pt>
                <c:pt idx="1">
                  <c:v>ESTRATO 2</c:v>
                </c:pt>
                <c:pt idx="2">
                  <c:v>ESTRATO 3</c:v>
                </c:pt>
                <c:pt idx="3">
                  <c:v>ESTRATO 4</c:v>
                </c:pt>
                <c:pt idx="4">
                  <c:v>ESTRATO 5 y 6, Ind y Com</c:v>
                </c:pt>
              </c:strCache>
            </c:strRef>
          </c:cat>
          <c:val>
            <c:numRef>
              <c:f>'22. EMEVASI'!$Q$7:$U$7</c:f>
              <c:numCache>
                <c:formatCode>0.00</c:formatCode>
                <c:ptCount val="5"/>
                <c:pt idx="0">
                  <c:v>411.78719999999998</c:v>
                </c:pt>
                <c:pt idx="1">
                  <c:v>514.73400000000004</c:v>
                </c:pt>
                <c:pt idx="2">
                  <c:v>782.46439999999996</c:v>
                </c:pt>
                <c:pt idx="3">
                  <c:v>920.54639999999995</c:v>
                </c:pt>
                <c:pt idx="4">
                  <c:v>1104.6556799999998</c:v>
                </c:pt>
              </c:numCache>
            </c:numRef>
          </c:val>
          <c:extLst>
            <c:ext xmlns:c16="http://schemas.microsoft.com/office/drawing/2014/chart" uri="{C3380CC4-5D6E-409C-BE32-E72D297353CC}">
              <c16:uniqueId val="{00000000-B2CA-4257-A315-857B0D4A8FDC}"/>
            </c:ext>
          </c:extLst>
        </c:ser>
        <c:ser>
          <c:idx val="1"/>
          <c:order val="1"/>
          <c:tx>
            <c:strRef>
              <c:f>'22. EMEVASI'!$N$8</c:f>
              <c:strCache>
                <c:ptCount val="1"/>
                <c:pt idx="0">
                  <c:v>Feb-23</c:v>
                </c:pt>
              </c:strCache>
            </c:strRef>
          </c:tx>
          <c:spPr>
            <a:solidFill>
              <a:schemeClr val="accent6">
                <a:tint val="52000"/>
              </a:schemeClr>
            </a:solidFill>
            <a:ln>
              <a:noFill/>
            </a:ln>
            <a:effectLst/>
          </c:spPr>
          <c:invertIfNegative val="0"/>
          <c:cat>
            <c:strRef>
              <c:f>'22. EMEVASI'!$Q$6:$U$6</c:f>
              <c:strCache>
                <c:ptCount val="5"/>
                <c:pt idx="0">
                  <c:v>ESTRATO 1</c:v>
                </c:pt>
                <c:pt idx="1">
                  <c:v>ESTRATO 2</c:v>
                </c:pt>
                <c:pt idx="2">
                  <c:v>ESTRATO 3</c:v>
                </c:pt>
                <c:pt idx="3">
                  <c:v>ESTRATO 4</c:v>
                </c:pt>
                <c:pt idx="4">
                  <c:v>ESTRATO 5 y 6, Ind y Com</c:v>
                </c:pt>
              </c:strCache>
            </c:strRef>
          </c:cat>
          <c:val>
            <c:numRef>
              <c:f>'22. EMEVASI'!$Q$8:$U$8</c:f>
              <c:numCache>
                <c:formatCode>0.00</c:formatCode>
                <c:ptCount val="5"/>
                <c:pt idx="0">
                  <c:v>419.10610000000003</c:v>
                </c:pt>
                <c:pt idx="1">
                  <c:v>523.8827</c:v>
                </c:pt>
                <c:pt idx="2">
                  <c:v>782.54010000000005</c:v>
                </c:pt>
                <c:pt idx="3">
                  <c:v>920.6354</c:v>
                </c:pt>
                <c:pt idx="4">
                  <c:v>1104.7624799999999</c:v>
                </c:pt>
              </c:numCache>
            </c:numRef>
          </c:val>
          <c:extLst>
            <c:ext xmlns:c16="http://schemas.microsoft.com/office/drawing/2014/chart" uri="{C3380CC4-5D6E-409C-BE32-E72D297353CC}">
              <c16:uniqueId val="{00000001-B2CA-4257-A315-857B0D4A8FDC}"/>
            </c:ext>
          </c:extLst>
        </c:ser>
        <c:ser>
          <c:idx val="2"/>
          <c:order val="2"/>
          <c:tx>
            <c:strRef>
              <c:f>'22. EMEVASI'!$N$9</c:f>
              <c:strCache>
                <c:ptCount val="1"/>
                <c:pt idx="0">
                  <c:v>Mar-23</c:v>
                </c:pt>
              </c:strCache>
            </c:strRef>
          </c:tx>
          <c:spPr>
            <a:solidFill>
              <a:schemeClr val="accent6">
                <a:tint val="63000"/>
              </a:schemeClr>
            </a:solidFill>
            <a:ln>
              <a:noFill/>
            </a:ln>
            <a:effectLst/>
          </c:spPr>
          <c:invertIfNegative val="0"/>
          <c:cat>
            <c:strRef>
              <c:f>'22. EMEVASI'!$Q$6:$U$6</c:f>
              <c:strCache>
                <c:ptCount val="5"/>
                <c:pt idx="0">
                  <c:v>ESTRATO 1</c:v>
                </c:pt>
                <c:pt idx="1">
                  <c:v>ESTRATO 2</c:v>
                </c:pt>
                <c:pt idx="2">
                  <c:v>ESTRATO 3</c:v>
                </c:pt>
                <c:pt idx="3">
                  <c:v>ESTRATO 4</c:v>
                </c:pt>
                <c:pt idx="4">
                  <c:v>ESTRATO 5 y 6, Ind y Com</c:v>
                </c:pt>
              </c:strCache>
            </c:strRef>
          </c:cat>
          <c:val>
            <c:numRef>
              <c:f>'22. EMEVASI'!$Q$9:$U$9</c:f>
              <c:numCache>
                <c:formatCode>0.00</c:formatCode>
                <c:ptCount val="5"/>
                <c:pt idx="0">
                  <c:v>426.06563</c:v>
                </c:pt>
                <c:pt idx="1">
                  <c:v>532.58203000000003</c:v>
                </c:pt>
                <c:pt idx="2">
                  <c:v>787.12927000000002</c:v>
                </c:pt>
                <c:pt idx="3">
                  <c:v>926.03444000000002</c:v>
                </c:pt>
                <c:pt idx="4">
                  <c:v>1111.2413300000001</c:v>
                </c:pt>
              </c:numCache>
            </c:numRef>
          </c:val>
          <c:extLst>
            <c:ext xmlns:c16="http://schemas.microsoft.com/office/drawing/2014/chart" uri="{C3380CC4-5D6E-409C-BE32-E72D297353CC}">
              <c16:uniqueId val="{00000002-B2CA-4257-A315-857B0D4A8FDC}"/>
            </c:ext>
          </c:extLst>
        </c:ser>
        <c:ser>
          <c:idx val="3"/>
          <c:order val="3"/>
          <c:tx>
            <c:strRef>
              <c:f>'22. EMEVASI'!$N$10</c:f>
              <c:strCache>
                <c:ptCount val="1"/>
                <c:pt idx="0">
                  <c:v>Abr-23</c:v>
                </c:pt>
              </c:strCache>
            </c:strRef>
          </c:tx>
          <c:spPr>
            <a:solidFill>
              <a:schemeClr val="accent6">
                <a:tint val="74000"/>
              </a:schemeClr>
            </a:solidFill>
            <a:ln>
              <a:noFill/>
            </a:ln>
            <a:effectLst/>
          </c:spPr>
          <c:invertIfNegative val="0"/>
          <c:cat>
            <c:strRef>
              <c:f>'22. EMEVASI'!$Q$6:$U$6</c:f>
              <c:strCache>
                <c:ptCount val="5"/>
                <c:pt idx="0">
                  <c:v>ESTRATO 1</c:v>
                </c:pt>
                <c:pt idx="1">
                  <c:v>ESTRATO 2</c:v>
                </c:pt>
                <c:pt idx="2">
                  <c:v>ESTRATO 3</c:v>
                </c:pt>
                <c:pt idx="3">
                  <c:v>ESTRATO 4</c:v>
                </c:pt>
                <c:pt idx="4">
                  <c:v>ESTRATO 5 y 6, Ind y Com</c:v>
                </c:pt>
              </c:strCache>
            </c:strRef>
          </c:cat>
          <c:val>
            <c:numRef>
              <c:f>'22. EMEVASI'!$Q$10:$U$10</c:f>
              <c:numCache>
                <c:formatCode>0.00</c:formatCode>
                <c:ptCount val="5"/>
                <c:pt idx="0">
                  <c:v>430.5419</c:v>
                </c:pt>
                <c:pt idx="1">
                  <c:v>538.17740000000003</c:v>
                </c:pt>
                <c:pt idx="2">
                  <c:v>789.42269999999996</c:v>
                </c:pt>
                <c:pt idx="3">
                  <c:v>928.73239999999998</c:v>
                </c:pt>
                <c:pt idx="4">
                  <c:v>1114.479</c:v>
                </c:pt>
              </c:numCache>
            </c:numRef>
          </c:val>
          <c:extLst>
            <c:ext xmlns:c16="http://schemas.microsoft.com/office/drawing/2014/chart" uri="{C3380CC4-5D6E-409C-BE32-E72D297353CC}">
              <c16:uniqueId val="{00000003-B2CA-4257-A315-857B0D4A8FDC}"/>
            </c:ext>
          </c:extLst>
        </c:ser>
        <c:ser>
          <c:idx val="4"/>
          <c:order val="4"/>
          <c:tx>
            <c:strRef>
              <c:f>'22. EMEVASI'!$N$11</c:f>
              <c:strCache>
                <c:ptCount val="1"/>
                <c:pt idx="0">
                  <c:v>May-23</c:v>
                </c:pt>
              </c:strCache>
            </c:strRef>
          </c:tx>
          <c:spPr>
            <a:solidFill>
              <a:schemeClr val="accent6">
                <a:tint val="84000"/>
              </a:schemeClr>
            </a:solidFill>
            <a:ln>
              <a:noFill/>
            </a:ln>
            <a:effectLst/>
          </c:spPr>
          <c:invertIfNegative val="0"/>
          <c:cat>
            <c:strRef>
              <c:f>'22. EMEVASI'!$Q$6:$U$6</c:f>
              <c:strCache>
                <c:ptCount val="5"/>
                <c:pt idx="0">
                  <c:v>ESTRATO 1</c:v>
                </c:pt>
                <c:pt idx="1">
                  <c:v>ESTRATO 2</c:v>
                </c:pt>
                <c:pt idx="2">
                  <c:v>ESTRATO 3</c:v>
                </c:pt>
                <c:pt idx="3">
                  <c:v>ESTRATO 4</c:v>
                </c:pt>
                <c:pt idx="4">
                  <c:v>ESTRATO 5 y 6, Ind y Com</c:v>
                </c:pt>
              </c:strCache>
            </c:strRef>
          </c:cat>
          <c:val>
            <c:numRef>
              <c:f>'22. EMEVASI'!$Q$11:$U$11</c:f>
              <c:numCache>
                <c:formatCode>0.00</c:formatCode>
                <c:ptCount val="5"/>
                <c:pt idx="0">
                  <c:v>433.90730000000002</c:v>
                </c:pt>
                <c:pt idx="1">
                  <c:v>542.38419999999996</c:v>
                </c:pt>
                <c:pt idx="2">
                  <c:v>796.78390000000002</c:v>
                </c:pt>
                <c:pt idx="3">
                  <c:v>937.39290000000005</c:v>
                </c:pt>
                <c:pt idx="4">
                  <c:v>1124.8714</c:v>
                </c:pt>
              </c:numCache>
            </c:numRef>
          </c:val>
          <c:extLst>
            <c:ext xmlns:c16="http://schemas.microsoft.com/office/drawing/2014/chart" uri="{C3380CC4-5D6E-409C-BE32-E72D297353CC}">
              <c16:uniqueId val="{00000004-B2CA-4257-A315-857B0D4A8FDC}"/>
            </c:ext>
          </c:extLst>
        </c:ser>
        <c:ser>
          <c:idx val="5"/>
          <c:order val="5"/>
          <c:tx>
            <c:strRef>
              <c:f>'22. EMEVASI'!$N$12</c:f>
              <c:strCache>
                <c:ptCount val="1"/>
                <c:pt idx="0">
                  <c:v>Jun-23</c:v>
                </c:pt>
              </c:strCache>
            </c:strRef>
          </c:tx>
          <c:spPr>
            <a:solidFill>
              <a:schemeClr val="accent6">
                <a:tint val="95000"/>
              </a:schemeClr>
            </a:solidFill>
            <a:ln>
              <a:noFill/>
            </a:ln>
            <a:effectLst/>
          </c:spPr>
          <c:invertIfNegative val="0"/>
          <c:cat>
            <c:strRef>
              <c:f>'22. EMEVASI'!$Q$6:$U$6</c:f>
              <c:strCache>
                <c:ptCount val="5"/>
                <c:pt idx="0">
                  <c:v>ESTRATO 1</c:v>
                </c:pt>
                <c:pt idx="1">
                  <c:v>ESTRATO 2</c:v>
                </c:pt>
                <c:pt idx="2">
                  <c:v>ESTRATO 3</c:v>
                </c:pt>
                <c:pt idx="3">
                  <c:v>ESTRATO 4</c:v>
                </c:pt>
                <c:pt idx="4">
                  <c:v>ESTRATO 5 y 6, Ind y Com</c:v>
                </c:pt>
              </c:strCache>
            </c:strRef>
          </c:cat>
          <c:val>
            <c:numRef>
              <c:f>'22. EMEVASI'!$Q$12:$U$12</c:f>
              <c:numCache>
                <c:formatCode>0.00</c:formatCode>
                <c:ptCount val="5"/>
                <c:pt idx="0">
                  <c:v>435.80239999999998</c:v>
                </c:pt>
                <c:pt idx="1">
                  <c:v>544.75300000000004</c:v>
                </c:pt>
                <c:pt idx="2">
                  <c:v>752.13829999999996</c:v>
                </c:pt>
                <c:pt idx="3">
                  <c:v>884.86860000000001</c:v>
                </c:pt>
                <c:pt idx="4">
                  <c:v>1061.84232</c:v>
                </c:pt>
              </c:numCache>
            </c:numRef>
          </c:val>
          <c:extLst>
            <c:ext xmlns:c16="http://schemas.microsoft.com/office/drawing/2014/chart" uri="{C3380CC4-5D6E-409C-BE32-E72D297353CC}">
              <c16:uniqueId val="{00000005-B2CA-4257-A315-857B0D4A8FDC}"/>
            </c:ext>
          </c:extLst>
        </c:ser>
        <c:ser>
          <c:idx val="6"/>
          <c:order val="6"/>
          <c:tx>
            <c:strRef>
              <c:f>'22. EMEVASI'!$N$13</c:f>
              <c:strCache>
                <c:ptCount val="1"/>
                <c:pt idx="0">
                  <c:v>Jul-23</c:v>
                </c:pt>
              </c:strCache>
            </c:strRef>
          </c:tx>
          <c:spPr>
            <a:solidFill>
              <a:schemeClr val="accent6">
                <a:shade val="94000"/>
              </a:schemeClr>
            </a:solidFill>
            <a:ln>
              <a:noFill/>
            </a:ln>
            <a:effectLst/>
          </c:spPr>
          <c:invertIfNegative val="0"/>
          <c:cat>
            <c:strRef>
              <c:f>'22. EMEVASI'!$Q$6:$U$6</c:f>
              <c:strCache>
                <c:ptCount val="5"/>
                <c:pt idx="0">
                  <c:v>ESTRATO 1</c:v>
                </c:pt>
                <c:pt idx="1">
                  <c:v>ESTRATO 2</c:v>
                </c:pt>
                <c:pt idx="2">
                  <c:v>ESTRATO 3</c:v>
                </c:pt>
                <c:pt idx="3">
                  <c:v>ESTRATO 4</c:v>
                </c:pt>
                <c:pt idx="4">
                  <c:v>ESTRATO 5 y 6, Ind y Com</c:v>
                </c:pt>
              </c:strCache>
            </c:strRef>
          </c:cat>
          <c:val>
            <c:numRef>
              <c:f>'22. EMEVASI'!$Q$13:$U$13</c:f>
              <c:numCache>
                <c:formatCode>0.00</c:formatCode>
                <c:ptCount val="5"/>
                <c:pt idx="0">
                  <c:v>437.10939999999999</c:v>
                </c:pt>
                <c:pt idx="1">
                  <c:v>546.38670000000002</c:v>
                </c:pt>
                <c:pt idx="2">
                  <c:v>733.00130000000001</c:v>
                </c:pt>
                <c:pt idx="3">
                  <c:v>862.35440000000006</c:v>
                </c:pt>
                <c:pt idx="4">
                  <c:v>1034.8253</c:v>
                </c:pt>
              </c:numCache>
            </c:numRef>
          </c:val>
          <c:extLst>
            <c:ext xmlns:c16="http://schemas.microsoft.com/office/drawing/2014/chart" uri="{C3380CC4-5D6E-409C-BE32-E72D297353CC}">
              <c16:uniqueId val="{00000006-B2CA-4257-A315-857B0D4A8FDC}"/>
            </c:ext>
          </c:extLst>
        </c:ser>
        <c:ser>
          <c:idx val="7"/>
          <c:order val="7"/>
          <c:tx>
            <c:strRef>
              <c:f>'22. EMEVASI'!$N$14</c:f>
              <c:strCache>
                <c:ptCount val="1"/>
                <c:pt idx="0">
                  <c:v>Ago-23</c:v>
                </c:pt>
              </c:strCache>
            </c:strRef>
          </c:tx>
          <c:spPr>
            <a:solidFill>
              <a:schemeClr val="accent6">
                <a:shade val="83000"/>
              </a:schemeClr>
            </a:solidFill>
            <a:ln>
              <a:noFill/>
            </a:ln>
            <a:effectLst/>
          </c:spPr>
          <c:invertIfNegative val="0"/>
          <c:cat>
            <c:strRef>
              <c:f>'22. EMEVASI'!$Q$6:$U$6</c:f>
              <c:strCache>
                <c:ptCount val="5"/>
                <c:pt idx="0">
                  <c:v>ESTRATO 1</c:v>
                </c:pt>
                <c:pt idx="1">
                  <c:v>ESTRATO 2</c:v>
                </c:pt>
                <c:pt idx="2">
                  <c:v>ESTRATO 3</c:v>
                </c:pt>
                <c:pt idx="3">
                  <c:v>ESTRATO 4</c:v>
                </c:pt>
                <c:pt idx="4">
                  <c:v>ESTRATO 5 y 6, Ind y Com</c:v>
                </c:pt>
              </c:strCache>
            </c:strRef>
          </c:cat>
          <c:val>
            <c:numRef>
              <c:f>'22. EMEVASI'!$Q$14:$U$14</c:f>
              <c:numCache>
                <c:formatCode>0.00</c:formatCode>
                <c:ptCount val="5"/>
                <c:pt idx="0">
                  <c:v>439.29849999999999</c:v>
                </c:pt>
                <c:pt idx="1">
                  <c:v>549.12310000000002</c:v>
                </c:pt>
                <c:pt idx="2">
                  <c:v>737.5883</c:v>
                </c:pt>
                <c:pt idx="3">
                  <c:v>867.75099999999998</c:v>
                </c:pt>
                <c:pt idx="4">
                  <c:v>1041.3011999999999</c:v>
                </c:pt>
              </c:numCache>
            </c:numRef>
          </c:val>
          <c:extLst>
            <c:ext xmlns:c16="http://schemas.microsoft.com/office/drawing/2014/chart" uri="{C3380CC4-5D6E-409C-BE32-E72D297353CC}">
              <c16:uniqueId val="{00000007-B2CA-4257-A315-857B0D4A8FDC}"/>
            </c:ext>
          </c:extLst>
        </c:ser>
        <c:ser>
          <c:idx val="8"/>
          <c:order val="8"/>
          <c:tx>
            <c:strRef>
              <c:f>'22. EMEVASI'!$N$15</c:f>
              <c:strCache>
                <c:ptCount val="1"/>
                <c:pt idx="0">
                  <c:v>Sep-23</c:v>
                </c:pt>
              </c:strCache>
            </c:strRef>
          </c:tx>
          <c:spPr>
            <a:solidFill>
              <a:schemeClr val="accent6">
                <a:shade val="73000"/>
              </a:schemeClr>
            </a:solidFill>
            <a:ln>
              <a:noFill/>
            </a:ln>
            <a:effectLst/>
          </c:spPr>
          <c:invertIfNegative val="0"/>
          <c:cat>
            <c:strRef>
              <c:f>'22. EMEVASI'!$Q$6:$U$6</c:f>
              <c:strCache>
                <c:ptCount val="5"/>
                <c:pt idx="0">
                  <c:v>ESTRATO 1</c:v>
                </c:pt>
                <c:pt idx="1">
                  <c:v>ESTRATO 2</c:v>
                </c:pt>
                <c:pt idx="2">
                  <c:v>ESTRATO 3</c:v>
                </c:pt>
                <c:pt idx="3">
                  <c:v>ESTRATO 4</c:v>
                </c:pt>
                <c:pt idx="4">
                  <c:v>ESTRATO 5 y 6, Ind y Com</c:v>
                </c:pt>
              </c:strCache>
            </c:strRef>
          </c:cat>
          <c:val>
            <c:numRef>
              <c:f>'22. EMEVASI'!$Q$15:$U$15</c:f>
              <c:numCache>
                <c:formatCode>0.00</c:formatCode>
                <c:ptCount val="5"/>
                <c:pt idx="0">
                  <c:v>442.3698</c:v>
                </c:pt>
                <c:pt idx="1">
                  <c:v>552.96230000000003</c:v>
                </c:pt>
                <c:pt idx="2">
                  <c:v>728.78530000000001</c:v>
                </c:pt>
                <c:pt idx="3">
                  <c:v>857.39449999999999</c:v>
                </c:pt>
                <c:pt idx="4">
                  <c:v>1028.8733999999999</c:v>
                </c:pt>
              </c:numCache>
            </c:numRef>
          </c:val>
          <c:extLst>
            <c:ext xmlns:c16="http://schemas.microsoft.com/office/drawing/2014/chart" uri="{C3380CC4-5D6E-409C-BE32-E72D297353CC}">
              <c16:uniqueId val="{00000008-B2CA-4257-A315-857B0D4A8FDC}"/>
            </c:ext>
          </c:extLst>
        </c:ser>
        <c:ser>
          <c:idx val="9"/>
          <c:order val="9"/>
          <c:tx>
            <c:strRef>
              <c:f>'22. EMEVASI'!$N$16</c:f>
              <c:strCache>
                <c:ptCount val="1"/>
                <c:pt idx="0">
                  <c:v>Oct-23</c:v>
                </c:pt>
              </c:strCache>
            </c:strRef>
          </c:tx>
          <c:spPr>
            <a:solidFill>
              <a:schemeClr val="accent6">
                <a:shade val="62000"/>
              </a:schemeClr>
            </a:solidFill>
            <a:ln>
              <a:noFill/>
            </a:ln>
            <a:effectLst/>
          </c:spPr>
          <c:invertIfNegative val="0"/>
          <c:cat>
            <c:strRef>
              <c:f>'22. EMEVASI'!$Q$6:$U$6</c:f>
              <c:strCache>
                <c:ptCount val="5"/>
                <c:pt idx="0">
                  <c:v>ESTRATO 1</c:v>
                </c:pt>
                <c:pt idx="1">
                  <c:v>ESTRATO 2</c:v>
                </c:pt>
                <c:pt idx="2">
                  <c:v>ESTRATO 3</c:v>
                </c:pt>
                <c:pt idx="3">
                  <c:v>ESTRATO 4</c:v>
                </c:pt>
                <c:pt idx="4">
                  <c:v>ESTRATO 5 y 6, Ind y Com</c:v>
                </c:pt>
              </c:strCache>
            </c:strRef>
          </c:cat>
          <c:val>
            <c:numRef>
              <c:f>'22. EMEVASI'!$Q$16:$U$16</c:f>
              <c:numCache>
                <c:formatCode>0.00</c:formatCode>
                <c:ptCount val="5"/>
                <c:pt idx="0">
                  <c:v>444.72230000000002</c:v>
                </c:pt>
                <c:pt idx="1">
                  <c:v>555.90290000000005</c:v>
                </c:pt>
                <c:pt idx="2">
                  <c:v>726.84280000000001</c:v>
                </c:pt>
                <c:pt idx="3">
                  <c:v>855.10919999999999</c:v>
                </c:pt>
                <c:pt idx="4">
                  <c:v>1026.13104</c:v>
                </c:pt>
              </c:numCache>
            </c:numRef>
          </c:val>
          <c:extLst>
            <c:ext xmlns:c16="http://schemas.microsoft.com/office/drawing/2014/chart" uri="{C3380CC4-5D6E-409C-BE32-E72D297353CC}">
              <c16:uniqueId val="{00000009-B2CA-4257-A315-857B0D4A8FDC}"/>
            </c:ext>
          </c:extLst>
        </c:ser>
        <c:ser>
          <c:idx val="10"/>
          <c:order val="10"/>
          <c:tx>
            <c:strRef>
              <c:f>'22. EMEVASI'!$N$17</c:f>
              <c:strCache>
                <c:ptCount val="1"/>
                <c:pt idx="0">
                  <c:v>Nov-23</c:v>
                </c:pt>
              </c:strCache>
            </c:strRef>
          </c:tx>
          <c:spPr>
            <a:solidFill>
              <a:schemeClr val="accent6">
                <a:shade val="51000"/>
              </a:schemeClr>
            </a:solidFill>
            <a:ln>
              <a:noFill/>
            </a:ln>
            <a:effectLst/>
          </c:spPr>
          <c:invertIfNegative val="0"/>
          <c:cat>
            <c:strRef>
              <c:f>'22. EMEVASI'!$Q$6:$U$6</c:f>
              <c:strCache>
                <c:ptCount val="5"/>
                <c:pt idx="0">
                  <c:v>ESTRATO 1</c:v>
                </c:pt>
                <c:pt idx="1">
                  <c:v>ESTRATO 2</c:v>
                </c:pt>
                <c:pt idx="2">
                  <c:v>ESTRATO 3</c:v>
                </c:pt>
                <c:pt idx="3">
                  <c:v>ESTRATO 4</c:v>
                </c:pt>
                <c:pt idx="4">
                  <c:v>ESTRATO 5 y 6, Ind y Com</c:v>
                </c:pt>
              </c:strCache>
            </c:strRef>
          </c:cat>
          <c:val>
            <c:numRef>
              <c:f>'22. EMEVASI'!$Q$17:$U$17</c:f>
              <c:numCache>
                <c:formatCode>0.00</c:formatCode>
                <c:ptCount val="5"/>
                <c:pt idx="0">
                  <c:v>445.83330000000001</c:v>
                </c:pt>
                <c:pt idx="1">
                  <c:v>557.29160000000002</c:v>
                </c:pt>
                <c:pt idx="2">
                  <c:v>746.9298</c:v>
                </c:pt>
                <c:pt idx="3">
                  <c:v>878.74099999999999</c:v>
                </c:pt>
                <c:pt idx="4">
                  <c:v>1054.4892</c:v>
                </c:pt>
              </c:numCache>
            </c:numRef>
          </c:val>
          <c:extLst>
            <c:ext xmlns:c16="http://schemas.microsoft.com/office/drawing/2014/chart" uri="{C3380CC4-5D6E-409C-BE32-E72D297353CC}">
              <c16:uniqueId val="{0000000A-B2CA-4257-A315-857B0D4A8FDC}"/>
            </c:ext>
          </c:extLst>
        </c:ser>
        <c:ser>
          <c:idx val="11"/>
          <c:order val="11"/>
          <c:tx>
            <c:strRef>
              <c:f>'22. EMEVASI'!$N$18</c:f>
              <c:strCache>
                <c:ptCount val="1"/>
                <c:pt idx="0">
                  <c:v>Dic-23</c:v>
                </c:pt>
              </c:strCache>
            </c:strRef>
          </c:tx>
          <c:spPr>
            <a:solidFill>
              <a:schemeClr val="accent6">
                <a:shade val="40000"/>
              </a:schemeClr>
            </a:solidFill>
            <a:ln>
              <a:noFill/>
            </a:ln>
            <a:effectLst/>
          </c:spPr>
          <c:invertIfNegative val="0"/>
          <c:cat>
            <c:strRef>
              <c:f>'22. EMEVASI'!$Q$6:$U$6</c:f>
              <c:strCache>
                <c:ptCount val="5"/>
                <c:pt idx="0">
                  <c:v>ESTRATO 1</c:v>
                </c:pt>
                <c:pt idx="1">
                  <c:v>ESTRATO 2</c:v>
                </c:pt>
                <c:pt idx="2">
                  <c:v>ESTRATO 3</c:v>
                </c:pt>
                <c:pt idx="3">
                  <c:v>ESTRATO 4</c:v>
                </c:pt>
                <c:pt idx="4">
                  <c:v>ESTRATO 5 y 6, Ind y Com</c:v>
                </c:pt>
              </c:strCache>
            </c:strRef>
          </c:cat>
          <c:val>
            <c:numRef>
              <c:f>'22. EMEVASI'!$Q$18:$U$18</c:f>
              <c:numCache>
                <c:formatCode>0.00</c:formatCode>
                <c:ptCount val="5"/>
                <c:pt idx="0">
                  <c:v>447.92439999999999</c:v>
                </c:pt>
                <c:pt idx="1">
                  <c:v>559.90549999999996</c:v>
                </c:pt>
                <c:pt idx="2">
                  <c:v>763.94029999999998</c:v>
                </c:pt>
                <c:pt idx="3">
                  <c:v>898.75319999999999</c:v>
                </c:pt>
                <c:pt idx="4">
                  <c:v>1078.5038399999999</c:v>
                </c:pt>
              </c:numCache>
            </c:numRef>
          </c:val>
          <c:extLst>
            <c:ext xmlns:c16="http://schemas.microsoft.com/office/drawing/2014/chart" uri="{C3380CC4-5D6E-409C-BE32-E72D297353CC}">
              <c16:uniqueId val="{0000000B-B2CA-4257-A315-857B0D4A8FDC}"/>
            </c:ext>
          </c:extLst>
        </c:ser>
        <c:dLbls>
          <c:showLegendKey val="0"/>
          <c:showVal val="0"/>
          <c:showCatName val="0"/>
          <c:showSerName val="0"/>
          <c:showPercent val="0"/>
          <c:showBubbleSize val="0"/>
        </c:dLbls>
        <c:gapWidth val="150"/>
        <c:axId val="-1065876272"/>
        <c:axId val="-1065874096"/>
      </c:barChart>
      <c:catAx>
        <c:axId val="-1065876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065874096"/>
        <c:crosses val="autoZero"/>
        <c:auto val="1"/>
        <c:lblAlgn val="ctr"/>
        <c:lblOffset val="100"/>
        <c:noMultiLvlLbl val="0"/>
      </c:catAx>
      <c:valAx>
        <c:axId val="-1065874096"/>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065876272"/>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470"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'22. EMEVASI'!$J$6</c:f>
              <c:strCache>
                <c:ptCount val="1"/>
                <c:pt idx="0">
                  <c:v>CUV_119</c:v>
                </c:pt>
              </c:strCache>
            </c:strRef>
          </c:tx>
          <c:spPr>
            <a:ln w="28575" cap="rnd">
              <a:solidFill>
                <a:schemeClr val="accent1"/>
              </a:solidFill>
              <a:round/>
            </a:ln>
            <a:effectLst/>
          </c:spPr>
          <c:marker>
            <c:symbol val="none"/>
          </c:marker>
          <c:cat>
            <c:strRef>
              <c:f>'22. EMEVASI'!$A$7:$A$18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'22. EMEVASI'!$J$7:$J$18</c:f>
              <c:numCache>
                <c:formatCode>0.00</c:formatCode>
                <c:ptCount val="12"/>
                <c:pt idx="0">
                  <c:v>920.54639999999995</c:v>
                </c:pt>
                <c:pt idx="1">
                  <c:v>920.63530000000003</c:v>
                </c:pt>
                <c:pt idx="2">
                  <c:v>926.03443000000004</c:v>
                </c:pt>
                <c:pt idx="3">
                  <c:v>928.73239999999998</c:v>
                </c:pt>
                <c:pt idx="4">
                  <c:v>937.39290000000005</c:v>
                </c:pt>
                <c:pt idx="5">
                  <c:v>884.86860000000001</c:v>
                </c:pt>
                <c:pt idx="6">
                  <c:v>862.35440000000006</c:v>
                </c:pt>
                <c:pt idx="7">
                  <c:v>867.75099999999998</c:v>
                </c:pt>
                <c:pt idx="8">
                  <c:v>857.39449999999999</c:v>
                </c:pt>
                <c:pt idx="9">
                  <c:v>855.10919999999999</c:v>
                </c:pt>
                <c:pt idx="10">
                  <c:v>878.74099999999999</c:v>
                </c:pt>
                <c:pt idx="11">
                  <c:v>898.75319999999999</c:v>
                </c:pt>
              </c:numCache>
            </c:numRef>
          </c:val>
          <c:smooth val="0"/>
          <c:extLst>
            <c:ext xmlns:c16="http://schemas.microsoft.com/office/drawing/2014/chart" uri="{C3380CC4-5D6E-409C-BE32-E72D297353CC}">
              <c16:uniqueId val="{00000000-F9DF-41B6-B927-88031E188003}"/>
            </c:ext>
          </c:extLst>
        </c:ser>
        <c:ser>
          <c:idx val="1"/>
          <c:order val="1"/>
          <c:tx>
            <c:strRef>
              <c:f>'22. EMEVASI'!$K$6</c:f>
              <c:strCache>
                <c:ptCount val="1"/>
                <c:pt idx="0">
                  <c:v>CUV_Op</c:v>
                </c:pt>
              </c:strCache>
            </c:strRef>
          </c:tx>
          <c:spPr>
            <a:ln w="28575" cap="rnd">
              <a:solidFill>
                <a:schemeClr val="accent2"/>
              </a:solidFill>
              <a:prstDash val="lgDash"/>
              <a:round/>
            </a:ln>
            <a:effectLst/>
          </c:spPr>
          <c:marker>
            <c:symbol val="none"/>
          </c:marker>
          <c:cat>
            <c:strRef>
              <c:f>'22. EMEVASI'!$A$7:$A$18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'22. EMEVASI'!$K$7:$K$18</c:f>
              <c:numCache>
                <c:formatCode>0.00</c:formatCode>
                <c:ptCount val="12"/>
              </c:numCache>
            </c:numRef>
          </c:val>
          <c:smooth val="0"/>
          <c:extLst>
            <c:ext xmlns:c16="http://schemas.microsoft.com/office/drawing/2014/chart" uri="{C3380CC4-5D6E-409C-BE32-E72D297353CC}">
              <c16:uniqueId val="{00000001-F9DF-41B6-B927-88031E188003}"/>
            </c:ext>
          </c:extLst>
        </c:ser>
        <c:dLbls>
          <c:showLegendKey val="0"/>
          <c:showVal val="0"/>
          <c:showCatName val="0"/>
          <c:showSerName val="0"/>
          <c:showPercent val="0"/>
          <c:showBubbleSize val="0"/>
        </c:dLbls>
        <c:smooth val="0"/>
        <c:axId val="-1065870288"/>
        <c:axId val="-1065867568"/>
      </c:lineChart>
      <c:catAx>
        <c:axId val="-1065870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65867568"/>
        <c:crosses val="autoZero"/>
        <c:auto val="1"/>
        <c:lblAlgn val="ctr"/>
        <c:lblOffset val="100"/>
        <c:noMultiLvlLbl val="0"/>
      </c:catAx>
      <c:valAx>
        <c:axId val="-1065867568"/>
        <c:scaling>
          <c:orientation val="minMax"/>
          <c:min val="5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s-CO" sz="1800" b="1"/>
                  <a:t>$/kWh</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s-CO"/>
          </a:p>
        </c:txPr>
        <c:crossAx val="-106587028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1"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1"/>
          <c:order val="1"/>
          <c:tx>
            <c:strRef>
              <c:f>'23. EMSA'!$D$6</c:f>
              <c:strCache>
                <c:ptCount val="1"/>
                <c:pt idx="0">
                  <c:v>GM</c:v>
                </c:pt>
              </c:strCache>
            </c:strRef>
          </c:tx>
          <c:spPr>
            <a:solidFill>
              <a:srgbClr val="ED7D31"/>
            </a:solidFill>
            <a:ln w="25400">
              <a:noFill/>
            </a:ln>
          </c:spPr>
          <c:val>
            <c:numRef>
              <c:f>'23. EMSA'!$D$7:$D$18</c:f>
              <c:numCache>
                <c:formatCode>0.00</c:formatCode>
                <c:ptCount val="12"/>
                <c:pt idx="0">
                  <c:v>309.97000000000003</c:v>
                </c:pt>
                <c:pt idx="1">
                  <c:v>317.04000000000002</c:v>
                </c:pt>
                <c:pt idx="2">
                  <c:v>361.11079999999998</c:v>
                </c:pt>
                <c:pt idx="3">
                  <c:v>302.66359999999997</c:v>
                </c:pt>
                <c:pt idx="4">
                  <c:v>279.14</c:v>
                </c:pt>
                <c:pt idx="5">
                  <c:v>349.92110000000002</c:v>
                </c:pt>
                <c:pt idx="6">
                  <c:v>321.59690000000001</c:v>
                </c:pt>
                <c:pt idx="7">
                  <c:v>332.73</c:v>
                </c:pt>
                <c:pt idx="8">
                  <c:v>378.327</c:v>
                </c:pt>
                <c:pt idx="9">
                  <c:v>381.74</c:v>
                </c:pt>
                <c:pt idx="10">
                  <c:v>380.27</c:v>
                </c:pt>
                <c:pt idx="11">
                  <c:v>375.31</c:v>
                </c:pt>
              </c:numCache>
            </c:numRef>
          </c:val>
          <c:extLst>
            <c:ext xmlns:c16="http://schemas.microsoft.com/office/drawing/2014/chart" uri="{C3380CC4-5D6E-409C-BE32-E72D297353CC}">
              <c16:uniqueId val="{00000000-0ED7-49EA-92CC-531E52E2FD01}"/>
            </c:ext>
          </c:extLst>
        </c:ser>
        <c:ser>
          <c:idx val="2"/>
          <c:order val="2"/>
          <c:tx>
            <c:strRef>
              <c:f>'23. EMSA'!$G$6</c:f>
              <c:strCache>
                <c:ptCount val="1"/>
                <c:pt idx="0">
                  <c:v>D</c:v>
                </c:pt>
              </c:strCache>
            </c:strRef>
          </c:tx>
          <c:spPr>
            <a:solidFill>
              <a:srgbClr val="A5A5A5"/>
            </a:solidFill>
            <a:ln w="25400">
              <a:noFill/>
            </a:ln>
          </c:spPr>
          <c:val>
            <c:numRef>
              <c:f>'23. EMSA'!$G$7:$G$18</c:f>
              <c:numCache>
                <c:formatCode>0.00</c:formatCode>
                <c:ptCount val="12"/>
                <c:pt idx="0">
                  <c:v>297.05</c:v>
                </c:pt>
                <c:pt idx="1">
                  <c:v>297.05</c:v>
                </c:pt>
                <c:pt idx="2">
                  <c:v>294.52010000000001</c:v>
                </c:pt>
                <c:pt idx="3">
                  <c:v>287.2636</c:v>
                </c:pt>
                <c:pt idx="4">
                  <c:v>285.14</c:v>
                </c:pt>
                <c:pt idx="5">
                  <c:v>242.59780000000001</c:v>
                </c:pt>
                <c:pt idx="6">
                  <c:v>243.34889999999999</c:v>
                </c:pt>
                <c:pt idx="7">
                  <c:v>241.36</c:v>
                </c:pt>
                <c:pt idx="8">
                  <c:v>236.10900000000001</c:v>
                </c:pt>
                <c:pt idx="9">
                  <c:v>238.79</c:v>
                </c:pt>
                <c:pt idx="10">
                  <c:v>265.02</c:v>
                </c:pt>
                <c:pt idx="11">
                  <c:v>259.32</c:v>
                </c:pt>
              </c:numCache>
            </c:numRef>
          </c:val>
          <c:extLst>
            <c:ext xmlns:c16="http://schemas.microsoft.com/office/drawing/2014/chart" uri="{C3380CC4-5D6E-409C-BE32-E72D297353CC}">
              <c16:uniqueId val="{00000001-0ED7-49EA-92CC-531E52E2FD01}"/>
            </c:ext>
          </c:extLst>
        </c:ser>
        <c:ser>
          <c:idx val="3"/>
          <c:order val="3"/>
          <c:tx>
            <c:strRef>
              <c:f>'23. EMSA'!$H$6</c:f>
              <c:strCache>
                <c:ptCount val="1"/>
                <c:pt idx="0">
                  <c:v>CV</c:v>
                </c:pt>
              </c:strCache>
            </c:strRef>
          </c:tx>
          <c:spPr>
            <a:solidFill>
              <a:srgbClr val="FFC000"/>
            </a:solidFill>
            <a:ln w="25400">
              <a:noFill/>
            </a:ln>
          </c:spPr>
          <c:val>
            <c:numRef>
              <c:f>'23. EMSA'!$H$7:$H$18</c:f>
              <c:numCache>
                <c:formatCode>0.00</c:formatCode>
                <c:ptCount val="12"/>
                <c:pt idx="0">
                  <c:v>87.59</c:v>
                </c:pt>
                <c:pt idx="1">
                  <c:v>90.8</c:v>
                </c:pt>
                <c:pt idx="2">
                  <c:v>90.934399999999997</c:v>
                </c:pt>
                <c:pt idx="3">
                  <c:v>94.231200000000001</c:v>
                </c:pt>
                <c:pt idx="4">
                  <c:v>98.58</c:v>
                </c:pt>
                <c:pt idx="5">
                  <c:v>90.101299999999995</c:v>
                </c:pt>
                <c:pt idx="6">
                  <c:v>94.023300000000006</c:v>
                </c:pt>
                <c:pt idx="7">
                  <c:v>92.76</c:v>
                </c:pt>
                <c:pt idx="8">
                  <c:v>93.426199999999994</c:v>
                </c:pt>
                <c:pt idx="9">
                  <c:v>97.67</c:v>
                </c:pt>
                <c:pt idx="10">
                  <c:v>96.06</c:v>
                </c:pt>
                <c:pt idx="11">
                  <c:v>131.19</c:v>
                </c:pt>
              </c:numCache>
            </c:numRef>
          </c:val>
          <c:extLst>
            <c:ext xmlns:c16="http://schemas.microsoft.com/office/drawing/2014/chart" uri="{C3380CC4-5D6E-409C-BE32-E72D297353CC}">
              <c16:uniqueId val="{00000002-0ED7-49EA-92CC-531E52E2FD01}"/>
            </c:ext>
          </c:extLst>
        </c:ser>
        <c:ser>
          <c:idx val="4"/>
          <c:order val="4"/>
          <c:tx>
            <c:strRef>
              <c:f>'23. EMSA'!$F$6</c:f>
              <c:strCache>
                <c:ptCount val="1"/>
                <c:pt idx="0">
                  <c:v>PR</c:v>
                </c:pt>
              </c:strCache>
            </c:strRef>
          </c:tx>
          <c:spPr>
            <a:solidFill>
              <a:srgbClr val="5B9BD5"/>
            </a:solidFill>
            <a:ln w="25400">
              <a:noFill/>
            </a:ln>
          </c:spPr>
          <c:val>
            <c:numRef>
              <c:f>'23. EMSA'!$F$7:$F$18</c:f>
              <c:numCache>
                <c:formatCode>0.00</c:formatCode>
                <c:ptCount val="12"/>
                <c:pt idx="0">
                  <c:v>62.68</c:v>
                </c:pt>
                <c:pt idx="1">
                  <c:v>62.16</c:v>
                </c:pt>
                <c:pt idx="2">
                  <c:v>69.050700000000006</c:v>
                </c:pt>
                <c:pt idx="3">
                  <c:v>60.171399999999998</c:v>
                </c:pt>
                <c:pt idx="4">
                  <c:v>55.9</c:v>
                </c:pt>
                <c:pt idx="5">
                  <c:v>65.622900000000001</c:v>
                </c:pt>
                <c:pt idx="6">
                  <c:v>61.052399999999999</c:v>
                </c:pt>
                <c:pt idx="7">
                  <c:v>62.36</c:v>
                </c:pt>
                <c:pt idx="8">
                  <c:v>68.215999999999994</c:v>
                </c:pt>
                <c:pt idx="9">
                  <c:v>68.959999999999994</c:v>
                </c:pt>
                <c:pt idx="10">
                  <c:v>67.739999999999995</c:v>
                </c:pt>
                <c:pt idx="11">
                  <c:v>69.27</c:v>
                </c:pt>
              </c:numCache>
            </c:numRef>
          </c:val>
          <c:extLst>
            <c:ext xmlns:c16="http://schemas.microsoft.com/office/drawing/2014/chart" uri="{C3380CC4-5D6E-409C-BE32-E72D297353CC}">
              <c16:uniqueId val="{00000003-0ED7-49EA-92CC-531E52E2FD01}"/>
            </c:ext>
          </c:extLst>
        </c:ser>
        <c:ser>
          <c:idx val="5"/>
          <c:order val="5"/>
          <c:tx>
            <c:strRef>
              <c:f>'23. EMSA'!$E$6</c:f>
              <c:strCache>
                <c:ptCount val="1"/>
                <c:pt idx="0">
                  <c:v>TM</c:v>
                </c:pt>
              </c:strCache>
            </c:strRef>
          </c:tx>
          <c:spPr>
            <a:solidFill>
              <a:srgbClr val="70AD47"/>
            </a:solidFill>
            <a:ln w="25400">
              <a:noFill/>
            </a:ln>
          </c:spPr>
          <c:val>
            <c:numRef>
              <c:f>'23. EMSA'!$E$7:$E$18</c:f>
              <c:numCache>
                <c:formatCode>0.00</c:formatCode>
                <c:ptCount val="12"/>
                <c:pt idx="0">
                  <c:v>51.97</c:v>
                </c:pt>
                <c:pt idx="1">
                  <c:v>48.71</c:v>
                </c:pt>
                <c:pt idx="2">
                  <c:v>52.366900000000001</c:v>
                </c:pt>
                <c:pt idx="3">
                  <c:v>53.521000000000001</c:v>
                </c:pt>
                <c:pt idx="4">
                  <c:v>48.53</c:v>
                </c:pt>
                <c:pt idx="5">
                  <c:v>50.7029</c:v>
                </c:pt>
                <c:pt idx="6">
                  <c:v>40.870199999999997</c:v>
                </c:pt>
                <c:pt idx="7">
                  <c:v>46.96</c:v>
                </c:pt>
                <c:pt idx="8">
                  <c:v>47.019500000000001</c:v>
                </c:pt>
                <c:pt idx="9">
                  <c:v>48.6</c:v>
                </c:pt>
                <c:pt idx="10">
                  <c:v>46.25</c:v>
                </c:pt>
                <c:pt idx="11">
                  <c:v>51.24</c:v>
                </c:pt>
              </c:numCache>
            </c:numRef>
          </c:val>
          <c:extLst>
            <c:ext xmlns:c16="http://schemas.microsoft.com/office/drawing/2014/chart" uri="{C3380CC4-5D6E-409C-BE32-E72D297353CC}">
              <c16:uniqueId val="{00000004-0ED7-49EA-92CC-531E52E2FD01}"/>
            </c:ext>
          </c:extLst>
        </c:ser>
        <c:ser>
          <c:idx val="6"/>
          <c:order val="6"/>
          <c:tx>
            <c:strRef>
              <c:f>'23. EMSA'!$I$6</c:f>
              <c:strCache>
                <c:ptCount val="1"/>
                <c:pt idx="0">
                  <c:v>RM</c:v>
                </c:pt>
              </c:strCache>
            </c:strRef>
          </c:tx>
          <c:spPr>
            <a:solidFill>
              <a:schemeClr val="accent1">
                <a:lumMod val="40000"/>
                <a:lumOff val="60000"/>
              </a:schemeClr>
            </a:solidFill>
            <a:ln>
              <a:noFill/>
            </a:ln>
            <a:effectLst/>
          </c:spPr>
          <c:val>
            <c:numRef>
              <c:f>'23. EMSA'!$I$7:$I$18</c:f>
              <c:numCache>
                <c:formatCode>0.00</c:formatCode>
                <c:ptCount val="12"/>
                <c:pt idx="0">
                  <c:v>23.58</c:v>
                </c:pt>
                <c:pt idx="1">
                  <c:v>20.95</c:v>
                </c:pt>
                <c:pt idx="2">
                  <c:v>18.250900000000001</c:v>
                </c:pt>
                <c:pt idx="3">
                  <c:v>40.097900000000003</c:v>
                </c:pt>
                <c:pt idx="4">
                  <c:v>36.61</c:v>
                </c:pt>
                <c:pt idx="5">
                  <c:v>16.363800000000001</c:v>
                </c:pt>
                <c:pt idx="6">
                  <c:v>24.1873</c:v>
                </c:pt>
                <c:pt idx="7">
                  <c:v>13.14</c:v>
                </c:pt>
                <c:pt idx="8">
                  <c:v>19.500699999999998</c:v>
                </c:pt>
                <c:pt idx="9">
                  <c:v>-2.58</c:v>
                </c:pt>
                <c:pt idx="10">
                  <c:v>2.88</c:v>
                </c:pt>
                <c:pt idx="11">
                  <c:v>20.8</c:v>
                </c:pt>
              </c:numCache>
            </c:numRef>
          </c:val>
          <c:extLst>
            <c:ext xmlns:c16="http://schemas.microsoft.com/office/drawing/2014/chart" uri="{C3380CC4-5D6E-409C-BE32-E72D297353CC}">
              <c16:uniqueId val="{00000005-0ED7-49EA-92CC-531E52E2FD01}"/>
            </c:ext>
          </c:extLst>
        </c:ser>
        <c:dLbls>
          <c:showLegendKey val="0"/>
          <c:showVal val="0"/>
          <c:showCatName val="0"/>
          <c:showSerName val="0"/>
          <c:showPercent val="0"/>
          <c:showBubbleSize val="0"/>
        </c:dLbls>
        <c:axId val="-1065869744"/>
        <c:axId val="-1065873552"/>
      </c:areaChart>
      <c:lineChart>
        <c:grouping val="standard"/>
        <c:varyColors val="0"/>
        <c:ser>
          <c:idx val="0"/>
          <c:order val="0"/>
          <c:tx>
            <c:strRef>
              <c:f>'23. EMSA'!$J$6</c:f>
              <c:strCache>
                <c:ptCount val="1"/>
                <c:pt idx="0">
                  <c:v>CUV_119</c:v>
                </c:pt>
              </c:strCache>
            </c:strRef>
          </c:tx>
          <c:spPr>
            <a:ln w="38100" cap="rnd">
              <a:solidFill>
                <a:sysClr val="windowText" lastClr="000000"/>
              </a:solidFill>
              <a:round/>
            </a:ln>
            <a:effectLst/>
          </c:spPr>
          <c:marker>
            <c:symbol val="none"/>
          </c:marker>
          <c:cat>
            <c:strRef>
              <c:f>'23. EMSA'!$A$7:$A$18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'23. EMSA'!$J$7:$J$18</c:f>
              <c:numCache>
                <c:formatCode>0.00</c:formatCode>
                <c:ptCount val="12"/>
                <c:pt idx="0">
                  <c:v>832.84</c:v>
                </c:pt>
                <c:pt idx="1">
                  <c:v>836.71</c:v>
                </c:pt>
                <c:pt idx="2">
                  <c:v>886.23379999999997</c:v>
                </c:pt>
                <c:pt idx="3">
                  <c:v>837.94870000000003</c:v>
                </c:pt>
                <c:pt idx="4">
                  <c:v>803.9</c:v>
                </c:pt>
                <c:pt idx="5">
                  <c:v>815.3098</c:v>
                </c:pt>
                <c:pt idx="6">
                  <c:v>785.07899999999995</c:v>
                </c:pt>
                <c:pt idx="7">
                  <c:v>789.31</c:v>
                </c:pt>
                <c:pt idx="8">
                  <c:v>842.59839999999997</c:v>
                </c:pt>
                <c:pt idx="9">
                  <c:v>833.18</c:v>
                </c:pt>
                <c:pt idx="10">
                  <c:v>858.22</c:v>
                </c:pt>
                <c:pt idx="11">
                  <c:v>907.13</c:v>
                </c:pt>
              </c:numCache>
            </c:numRef>
          </c:val>
          <c:smooth val="0"/>
          <c:extLst>
            <c:ext xmlns:c16="http://schemas.microsoft.com/office/drawing/2014/chart" uri="{C3380CC4-5D6E-409C-BE32-E72D297353CC}">
              <c16:uniqueId val="{00000006-0ED7-49EA-92CC-531E52E2FD01}"/>
            </c:ext>
          </c:extLst>
        </c:ser>
        <c:dLbls>
          <c:showLegendKey val="0"/>
          <c:showVal val="0"/>
          <c:showCatName val="0"/>
          <c:showSerName val="0"/>
          <c:showPercent val="0"/>
          <c:showBubbleSize val="0"/>
        </c:dLbls>
        <c:marker val="1"/>
        <c:smooth val="0"/>
        <c:axId val="-1065869744"/>
        <c:axId val="-1065873552"/>
      </c:lineChart>
      <c:catAx>
        <c:axId val="-10658697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400" b="1" i="0" u="none" strike="noStrike" baseline="0">
                <a:solidFill>
                  <a:srgbClr val="333333"/>
                </a:solidFill>
                <a:latin typeface="Calibri"/>
                <a:ea typeface="Calibri"/>
                <a:cs typeface="Calibri"/>
              </a:defRPr>
            </a:pPr>
            <a:endParaRPr lang="es-CO"/>
          </a:p>
        </c:txPr>
        <c:crossAx val="-1065873552"/>
        <c:crosses val="autoZero"/>
        <c:auto val="1"/>
        <c:lblAlgn val="ctr"/>
        <c:lblOffset val="100"/>
        <c:noMultiLvlLbl val="0"/>
      </c:catAx>
      <c:valAx>
        <c:axId val="-1065873552"/>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065869744"/>
        <c:crosses val="autoZero"/>
        <c:crossBetween val="between"/>
      </c:valAx>
      <c:spPr>
        <a:noFill/>
        <a:ln w="25400">
          <a:noFill/>
        </a:ln>
      </c:spPr>
    </c:plotArea>
    <c:legend>
      <c:legendPos val="b"/>
      <c:overlay val="0"/>
      <c:spPr>
        <a:noFill/>
        <a:ln w="25400">
          <a:noFill/>
        </a:ln>
      </c:spPr>
      <c:txPr>
        <a:bodyPr/>
        <a:lstStyle/>
        <a:p>
          <a:pPr>
            <a:defRPr sz="1655"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tx>
            <c:strRef>
              <c:f>'23. EMSA'!$N$7</c:f>
              <c:strCache>
                <c:ptCount val="1"/>
                <c:pt idx="0">
                  <c:v>Ene-23</c:v>
                </c:pt>
              </c:strCache>
            </c:strRef>
          </c:tx>
          <c:spPr>
            <a:solidFill>
              <a:schemeClr val="accent6">
                <a:tint val="41000"/>
              </a:schemeClr>
            </a:solidFill>
            <a:ln>
              <a:noFill/>
            </a:ln>
            <a:effectLst/>
          </c:spPr>
          <c:invertIfNegative val="0"/>
          <c:cat>
            <c:strRef>
              <c:f>'23. EMSA'!$Q$6:$U$6</c:f>
              <c:strCache>
                <c:ptCount val="5"/>
                <c:pt idx="0">
                  <c:v>ESTRATO 1</c:v>
                </c:pt>
                <c:pt idx="1">
                  <c:v>ESTRATO 2</c:v>
                </c:pt>
                <c:pt idx="2">
                  <c:v>ESTRATO 3</c:v>
                </c:pt>
                <c:pt idx="3">
                  <c:v>ESTRATO 4</c:v>
                </c:pt>
                <c:pt idx="4">
                  <c:v>ESTRATO 5 y 6, Ind y Com</c:v>
                </c:pt>
              </c:strCache>
            </c:strRef>
          </c:cat>
          <c:val>
            <c:numRef>
              <c:f>'23. EMSA'!$Q$7:$U$7</c:f>
              <c:numCache>
                <c:formatCode>0.00</c:formatCode>
                <c:ptCount val="5"/>
                <c:pt idx="0">
                  <c:v>292.08</c:v>
                </c:pt>
                <c:pt idx="1">
                  <c:v>365.1</c:v>
                </c:pt>
                <c:pt idx="2">
                  <c:v>620.66999999999996</c:v>
                </c:pt>
                <c:pt idx="3">
                  <c:v>730.2</c:v>
                </c:pt>
                <c:pt idx="4">
                  <c:v>876.24</c:v>
                </c:pt>
              </c:numCache>
            </c:numRef>
          </c:val>
          <c:extLst>
            <c:ext xmlns:c16="http://schemas.microsoft.com/office/drawing/2014/chart" uri="{C3380CC4-5D6E-409C-BE32-E72D297353CC}">
              <c16:uniqueId val="{00000000-814A-45B2-A62C-75BD46B5B1D4}"/>
            </c:ext>
          </c:extLst>
        </c:ser>
        <c:ser>
          <c:idx val="1"/>
          <c:order val="1"/>
          <c:tx>
            <c:strRef>
              <c:f>'23. EMSA'!$N$8</c:f>
              <c:strCache>
                <c:ptCount val="1"/>
                <c:pt idx="0">
                  <c:v>Feb-23</c:v>
                </c:pt>
              </c:strCache>
            </c:strRef>
          </c:tx>
          <c:spPr>
            <a:solidFill>
              <a:schemeClr val="accent6">
                <a:tint val="52000"/>
              </a:schemeClr>
            </a:solidFill>
            <a:ln>
              <a:noFill/>
            </a:ln>
            <a:effectLst/>
          </c:spPr>
          <c:invertIfNegative val="0"/>
          <c:cat>
            <c:strRef>
              <c:f>'23. EMSA'!$Q$6:$U$6</c:f>
              <c:strCache>
                <c:ptCount val="5"/>
                <c:pt idx="0">
                  <c:v>ESTRATO 1</c:v>
                </c:pt>
                <c:pt idx="1">
                  <c:v>ESTRATO 2</c:v>
                </c:pt>
                <c:pt idx="2">
                  <c:v>ESTRATO 3</c:v>
                </c:pt>
                <c:pt idx="3">
                  <c:v>ESTRATO 4</c:v>
                </c:pt>
                <c:pt idx="4">
                  <c:v>ESTRATO 5 y 6, Ind y Com</c:v>
                </c:pt>
              </c:strCache>
            </c:strRef>
          </c:cat>
          <c:val>
            <c:numRef>
              <c:f>'23. EMSA'!$Q$8:$U$8</c:f>
              <c:numCache>
                <c:formatCode>0.00</c:formatCode>
                <c:ptCount val="5"/>
                <c:pt idx="0">
                  <c:v>297.27</c:v>
                </c:pt>
                <c:pt idx="1">
                  <c:v>371.59</c:v>
                </c:pt>
                <c:pt idx="2">
                  <c:v>631.70000000000005</c:v>
                </c:pt>
                <c:pt idx="3">
                  <c:v>743.18</c:v>
                </c:pt>
                <c:pt idx="4">
                  <c:v>891.82</c:v>
                </c:pt>
              </c:numCache>
            </c:numRef>
          </c:val>
          <c:extLst>
            <c:ext xmlns:c16="http://schemas.microsoft.com/office/drawing/2014/chart" uri="{C3380CC4-5D6E-409C-BE32-E72D297353CC}">
              <c16:uniqueId val="{00000001-814A-45B2-A62C-75BD46B5B1D4}"/>
            </c:ext>
          </c:extLst>
        </c:ser>
        <c:ser>
          <c:idx val="2"/>
          <c:order val="2"/>
          <c:tx>
            <c:strRef>
              <c:f>'23. EMSA'!$N$9</c:f>
              <c:strCache>
                <c:ptCount val="1"/>
                <c:pt idx="0">
                  <c:v>Mar-23</c:v>
                </c:pt>
              </c:strCache>
            </c:strRef>
          </c:tx>
          <c:spPr>
            <a:solidFill>
              <a:schemeClr val="accent6">
                <a:tint val="63000"/>
              </a:schemeClr>
            </a:solidFill>
            <a:ln>
              <a:noFill/>
            </a:ln>
            <a:effectLst/>
          </c:spPr>
          <c:invertIfNegative val="0"/>
          <c:cat>
            <c:strRef>
              <c:f>'23. EMSA'!$Q$6:$U$6</c:f>
              <c:strCache>
                <c:ptCount val="5"/>
                <c:pt idx="0">
                  <c:v>ESTRATO 1</c:v>
                </c:pt>
                <c:pt idx="1">
                  <c:v>ESTRATO 2</c:v>
                </c:pt>
                <c:pt idx="2">
                  <c:v>ESTRATO 3</c:v>
                </c:pt>
                <c:pt idx="3">
                  <c:v>ESTRATO 4</c:v>
                </c:pt>
                <c:pt idx="4">
                  <c:v>ESTRATO 5 y 6, Ind y Com</c:v>
                </c:pt>
              </c:strCache>
            </c:strRef>
          </c:cat>
          <c:val>
            <c:numRef>
              <c:f>'23. EMSA'!$Q$9:$U$9</c:f>
              <c:numCache>
                <c:formatCode>0.00</c:formatCode>
                <c:ptCount val="5"/>
                <c:pt idx="0">
                  <c:v>302.20800000000003</c:v>
                </c:pt>
                <c:pt idx="1">
                  <c:v>377.76049999999998</c:v>
                </c:pt>
                <c:pt idx="2">
                  <c:v>642.19200000000001</c:v>
                </c:pt>
                <c:pt idx="3">
                  <c:v>755.52</c:v>
                </c:pt>
                <c:pt idx="4">
                  <c:v>906.62400000000002</c:v>
                </c:pt>
              </c:numCache>
            </c:numRef>
          </c:val>
          <c:extLst>
            <c:ext xmlns:c16="http://schemas.microsoft.com/office/drawing/2014/chart" uri="{C3380CC4-5D6E-409C-BE32-E72D297353CC}">
              <c16:uniqueId val="{00000002-814A-45B2-A62C-75BD46B5B1D4}"/>
            </c:ext>
          </c:extLst>
        </c:ser>
        <c:ser>
          <c:idx val="3"/>
          <c:order val="3"/>
          <c:tx>
            <c:strRef>
              <c:f>'23. EMSA'!$N$10</c:f>
              <c:strCache>
                <c:ptCount val="1"/>
                <c:pt idx="0">
                  <c:v>Abr-23</c:v>
                </c:pt>
              </c:strCache>
            </c:strRef>
          </c:tx>
          <c:spPr>
            <a:solidFill>
              <a:schemeClr val="accent6">
                <a:tint val="74000"/>
              </a:schemeClr>
            </a:solidFill>
            <a:ln>
              <a:noFill/>
            </a:ln>
            <a:effectLst/>
          </c:spPr>
          <c:invertIfNegative val="0"/>
          <c:cat>
            <c:strRef>
              <c:f>'23. EMSA'!$Q$6:$U$6</c:f>
              <c:strCache>
                <c:ptCount val="5"/>
                <c:pt idx="0">
                  <c:v>ESTRATO 1</c:v>
                </c:pt>
                <c:pt idx="1">
                  <c:v>ESTRATO 2</c:v>
                </c:pt>
                <c:pt idx="2">
                  <c:v>ESTRATO 3</c:v>
                </c:pt>
                <c:pt idx="3">
                  <c:v>ESTRATO 4</c:v>
                </c:pt>
                <c:pt idx="4">
                  <c:v>ESTRATO 5 y 6, Ind y Com</c:v>
                </c:pt>
              </c:strCache>
            </c:strRef>
          </c:cat>
          <c:val>
            <c:numRef>
              <c:f>'23. EMSA'!$Q$10:$U$10</c:f>
              <c:numCache>
                <c:formatCode>0.00</c:formatCode>
                <c:ptCount val="5"/>
                <c:pt idx="0">
                  <c:v>305.39</c:v>
                </c:pt>
                <c:pt idx="1">
                  <c:v>381.73</c:v>
                </c:pt>
                <c:pt idx="2">
                  <c:v>648.94000000000005</c:v>
                </c:pt>
                <c:pt idx="3">
                  <c:v>763.46</c:v>
                </c:pt>
                <c:pt idx="4">
                  <c:v>916.15</c:v>
                </c:pt>
              </c:numCache>
            </c:numRef>
          </c:val>
          <c:extLst>
            <c:ext xmlns:c16="http://schemas.microsoft.com/office/drawing/2014/chart" uri="{C3380CC4-5D6E-409C-BE32-E72D297353CC}">
              <c16:uniqueId val="{00000003-814A-45B2-A62C-75BD46B5B1D4}"/>
            </c:ext>
          </c:extLst>
        </c:ser>
        <c:ser>
          <c:idx val="4"/>
          <c:order val="4"/>
          <c:tx>
            <c:strRef>
              <c:f>'23. EMSA'!$N$11</c:f>
              <c:strCache>
                <c:ptCount val="1"/>
                <c:pt idx="0">
                  <c:v>May-23</c:v>
                </c:pt>
              </c:strCache>
            </c:strRef>
          </c:tx>
          <c:spPr>
            <a:solidFill>
              <a:schemeClr val="accent6">
                <a:tint val="84000"/>
              </a:schemeClr>
            </a:solidFill>
            <a:ln>
              <a:noFill/>
            </a:ln>
            <a:effectLst/>
          </c:spPr>
          <c:invertIfNegative val="0"/>
          <c:cat>
            <c:strRef>
              <c:f>'23. EMSA'!$Q$6:$U$6</c:f>
              <c:strCache>
                <c:ptCount val="5"/>
                <c:pt idx="0">
                  <c:v>ESTRATO 1</c:v>
                </c:pt>
                <c:pt idx="1">
                  <c:v>ESTRATO 2</c:v>
                </c:pt>
                <c:pt idx="2">
                  <c:v>ESTRATO 3</c:v>
                </c:pt>
                <c:pt idx="3">
                  <c:v>ESTRATO 4</c:v>
                </c:pt>
                <c:pt idx="4">
                  <c:v>ESTRATO 5 y 6, Ind y Com</c:v>
                </c:pt>
              </c:strCache>
            </c:strRef>
          </c:cat>
          <c:val>
            <c:numRef>
              <c:f>'23. EMSA'!$Q$11:$U$11</c:f>
              <c:numCache>
                <c:formatCode>0.00</c:formatCode>
                <c:ptCount val="5"/>
                <c:pt idx="0">
                  <c:v>307.77999999999997</c:v>
                </c:pt>
                <c:pt idx="1">
                  <c:v>384.72</c:v>
                </c:pt>
                <c:pt idx="2">
                  <c:v>654.02</c:v>
                </c:pt>
                <c:pt idx="3">
                  <c:v>769.43</c:v>
                </c:pt>
                <c:pt idx="4">
                  <c:v>923.32</c:v>
                </c:pt>
              </c:numCache>
            </c:numRef>
          </c:val>
          <c:extLst>
            <c:ext xmlns:c16="http://schemas.microsoft.com/office/drawing/2014/chart" uri="{C3380CC4-5D6E-409C-BE32-E72D297353CC}">
              <c16:uniqueId val="{00000004-814A-45B2-A62C-75BD46B5B1D4}"/>
            </c:ext>
          </c:extLst>
        </c:ser>
        <c:ser>
          <c:idx val="5"/>
          <c:order val="5"/>
          <c:tx>
            <c:strRef>
              <c:f>'23. EMSA'!$N$12</c:f>
              <c:strCache>
                <c:ptCount val="1"/>
                <c:pt idx="0">
                  <c:v>Jun-23</c:v>
                </c:pt>
              </c:strCache>
            </c:strRef>
          </c:tx>
          <c:spPr>
            <a:solidFill>
              <a:schemeClr val="accent6">
                <a:tint val="95000"/>
              </a:schemeClr>
            </a:solidFill>
            <a:ln>
              <a:noFill/>
            </a:ln>
            <a:effectLst/>
          </c:spPr>
          <c:invertIfNegative val="0"/>
          <c:cat>
            <c:strRef>
              <c:f>'23. EMSA'!$Q$6:$U$6</c:f>
              <c:strCache>
                <c:ptCount val="5"/>
                <c:pt idx="0">
                  <c:v>ESTRATO 1</c:v>
                </c:pt>
                <c:pt idx="1">
                  <c:v>ESTRATO 2</c:v>
                </c:pt>
                <c:pt idx="2">
                  <c:v>ESTRATO 3</c:v>
                </c:pt>
                <c:pt idx="3">
                  <c:v>ESTRATO 4</c:v>
                </c:pt>
                <c:pt idx="4">
                  <c:v>ESTRATO 5 y 6, Ind y Com</c:v>
                </c:pt>
              </c:strCache>
            </c:strRef>
          </c:cat>
          <c:val>
            <c:numRef>
              <c:f>'23. EMSA'!$Q$12:$U$12</c:f>
              <c:numCache>
                <c:formatCode>0.00</c:formatCode>
                <c:ptCount val="5"/>
                <c:pt idx="0">
                  <c:v>309.12419999999997</c:v>
                </c:pt>
                <c:pt idx="1">
                  <c:v>386.40030000000002</c:v>
                </c:pt>
                <c:pt idx="2">
                  <c:v>656.87149999999997</c:v>
                </c:pt>
                <c:pt idx="3">
                  <c:v>772.79</c:v>
                </c:pt>
                <c:pt idx="4">
                  <c:v>927.34799999999996</c:v>
                </c:pt>
              </c:numCache>
            </c:numRef>
          </c:val>
          <c:extLst>
            <c:ext xmlns:c16="http://schemas.microsoft.com/office/drawing/2014/chart" uri="{C3380CC4-5D6E-409C-BE32-E72D297353CC}">
              <c16:uniqueId val="{00000005-814A-45B2-A62C-75BD46B5B1D4}"/>
            </c:ext>
          </c:extLst>
        </c:ser>
        <c:ser>
          <c:idx val="6"/>
          <c:order val="6"/>
          <c:tx>
            <c:strRef>
              <c:f>'23. EMSA'!$N$13</c:f>
              <c:strCache>
                <c:ptCount val="1"/>
                <c:pt idx="0">
                  <c:v>Jul-23</c:v>
                </c:pt>
              </c:strCache>
            </c:strRef>
          </c:tx>
          <c:spPr>
            <a:solidFill>
              <a:schemeClr val="accent6">
                <a:shade val="94000"/>
              </a:schemeClr>
            </a:solidFill>
            <a:ln>
              <a:noFill/>
            </a:ln>
            <a:effectLst/>
          </c:spPr>
          <c:invertIfNegative val="0"/>
          <c:cat>
            <c:strRef>
              <c:f>'23. EMSA'!$Q$6:$U$6</c:f>
              <c:strCache>
                <c:ptCount val="5"/>
                <c:pt idx="0">
                  <c:v>ESTRATO 1</c:v>
                </c:pt>
                <c:pt idx="1">
                  <c:v>ESTRATO 2</c:v>
                </c:pt>
                <c:pt idx="2">
                  <c:v>ESTRATO 3</c:v>
                </c:pt>
                <c:pt idx="3">
                  <c:v>ESTRATO 4</c:v>
                </c:pt>
                <c:pt idx="4">
                  <c:v>ESTRATO 5 y 6, Ind y Com</c:v>
                </c:pt>
              </c:strCache>
            </c:strRef>
          </c:cat>
          <c:val>
            <c:numRef>
              <c:f>'23. EMSA'!$Q$13:$U$13</c:f>
              <c:numCache>
                <c:formatCode>0.00</c:formatCode>
                <c:ptCount val="5"/>
                <c:pt idx="0">
                  <c:v>309.50799999999998</c:v>
                </c:pt>
                <c:pt idx="1">
                  <c:v>386.88679999999999</c:v>
                </c:pt>
                <c:pt idx="2">
                  <c:v>657.70450000000005</c:v>
                </c:pt>
                <c:pt idx="3">
                  <c:v>773.77</c:v>
                </c:pt>
                <c:pt idx="4">
                  <c:v>928.52399999999989</c:v>
                </c:pt>
              </c:numCache>
            </c:numRef>
          </c:val>
          <c:extLst>
            <c:ext xmlns:c16="http://schemas.microsoft.com/office/drawing/2014/chart" uri="{C3380CC4-5D6E-409C-BE32-E72D297353CC}">
              <c16:uniqueId val="{00000006-814A-45B2-A62C-75BD46B5B1D4}"/>
            </c:ext>
          </c:extLst>
        </c:ser>
        <c:ser>
          <c:idx val="7"/>
          <c:order val="7"/>
          <c:tx>
            <c:strRef>
              <c:f>'23. EMSA'!$N$14</c:f>
              <c:strCache>
                <c:ptCount val="1"/>
                <c:pt idx="0">
                  <c:v>Ago-23</c:v>
                </c:pt>
              </c:strCache>
            </c:strRef>
          </c:tx>
          <c:spPr>
            <a:solidFill>
              <a:schemeClr val="accent6">
                <a:shade val="83000"/>
              </a:schemeClr>
            </a:solidFill>
            <a:ln>
              <a:noFill/>
            </a:ln>
            <a:effectLst/>
          </c:spPr>
          <c:invertIfNegative val="0"/>
          <c:cat>
            <c:strRef>
              <c:f>'23. EMSA'!$Q$6:$U$6</c:f>
              <c:strCache>
                <c:ptCount val="5"/>
                <c:pt idx="0">
                  <c:v>ESTRATO 1</c:v>
                </c:pt>
                <c:pt idx="1">
                  <c:v>ESTRATO 2</c:v>
                </c:pt>
                <c:pt idx="2">
                  <c:v>ESTRATO 3</c:v>
                </c:pt>
                <c:pt idx="3">
                  <c:v>ESTRATO 4</c:v>
                </c:pt>
                <c:pt idx="4">
                  <c:v>ESTRATO 5 y 6, Ind y Com</c:v>
                </c:pt>
              </c:strCache>
            </c:strRef>
          </c:cat>
          <c:val>
            <c:numRef>
              <c:f>'23. EMSA'!$Q$14:$U$14</c:f>
              <c:numCache>
                <c:formatCode>0.00</c:formatCode>
                <c:ptCount val="5"/>
                <c:pt idx="0">
                  <c:v>311.06</c:v>
                </c:pt>
                <c:pt idx="1">
                  <c:v>388.83</c:v>
                </c:pt>
                <c:pt idx="2">
                  <c:v>661</c:v>
                </c:pt>
                <c:pt idx="3">
                  <c:v>777.65</c:v>
                </c:pt>
                <c:pt idx="4">
                  <c:v>933.18</c:v>
                </c:pt>
              </c:numCache>
            </c:numRef>
          </c:val>
          <c:extLst>
            <c:ext xmlns:c16="http://schemas.microsoft.com/office/drawing/2014/chart" uri="{C3380CC4-5D6E-409C-BE32-E72D297353CC}">
              <c16:uniqueId val="{00000007-814A-45B2-A62C-75BD46B5B1D4}"/>
            </c:ext>
          </c:extLst>
        </c:ser>
        <c:ser>
          <c:idx val="8"/>
          <c:order val="8"/>
          <c:tx>
            <c:strRef>
              <c:f>'23. EMSA'!$N$15</c:f>
              <c:strCache>
                <c:ptCount val="1"/>
                <c:pt idx="0">
                  <c:v>Sep-23</c:v>
                </c:pt>
              </c:strCache>
            </c:strRef>
          </c:tx>
          <c:spPr>
            <a:solidFill>
              <a:schemeClr val="accent6">
                <a:shade val="73000"/>
              </a:schemeClr>
            </a:solidFill>
            <a:ln>
              <a:noFill/>
            </a:ln>
            <a:effectLst/>
          </c:spPr>
          <c:invertIfNegative val="0"/>
          <c:cat>
            <c:strRef>
              <c:f>'23. EMSA'!$Q$6:$U$6</c:f>
              <c:strCache>
                <c:ptCount val="5"/>
                <c:pt idx="0">
                  <c:v>ESTRATO 1</c:v>
                </c:pt>
                <c:pt idx="1">
                  <c:v>ESTRATO 2</c:v>
                </c:pt>
                <c:pt idx="2">
                  <c:v>ESTRATO 3</c:v>
                </c:pt>
                <c:pt idx="3">
                  <c:v>ESTRATO 4</c:v>
                </c:pt>
                <c:pt idx="4">
                  <c:v>ESTRATO 5 y 6, Ind y Com</c:v>
                </c:pt>
              </c:strCache>
            </c:strRef>
          </c:cat>
          <c:val>
            <c:numRef>
              <c:f>'23. EMSA'!$Q$15:$U$15</c:f>
              <c:numCache>
                <c:formatCode>0.00</c:formatCode>
                <c:ptCount val="5"/>
                <c:pt idx="0">
                  <c:v>313.23599999999999</c:v>
                </c:pt>
                <c:pt idx="1">
                  <c:v>391.54849999999999</c:v>
                </c:pt>
                <c:pt idx="2">
                  <c:v>665.62649999999996</c:v>
                </c:pt>
                <c:pt idx="3">
                  <c:v>783.09</c:v>
                </c:pt>
                <c:pt idx="4">
                  <c:v>939.70800000000008</c:v>
                </c:pt>
              </c:numCache>
            </c:numRef>
          </c:val>
          <c:extLst>
            <c:ext xmlns:c16="http://schemas.microsoft.com/office/drawing/2014/chart" uri="{C3380CC4-5D6E-409C-BE32-E72D297353CC}">
              <c16:uniqueId val="{00000008-814A-45B2-A62C-75BD46B5B1D4}"/>
            </c:ext>
          </c:extLst>
        </c:ser>
        <c:ser>
          <c:idx val="9"/>
          <c:order val="9"/>
          <c:tx>
            <c:strRef>
              <c:f>'23. EMSA'!$N$16</c:f>
              <c:strCache>
                <c:ptCount val="1"/>
                <c:pt idx="0">
                  <c:v>Oct-23</c:v>
                </c:pt>
              </c:strCache>
            </c:strRef>
          </c:tx>
          <c:spPr>
            <a:solidFill>
              <a:schemeClr val="accent6">
                <a:shade val="62000"/>
              </a:schemeClr>
            </a:solidFill>
            <a:ln>
              <a:noFill/>
            </a:ln>
            <a:effectLst/>
          </c:spPr>
          <c:invertIfNegative val="0"/>
          <c:cat>
            <c:strRef>
              <c:f>'23. EMSA'!$Q$6:$U$6</c:f>
              <c:strCache>
                <c:ptCount val="5"/>
                <c:pt idx="0">
                  <c:v>ESTRATO 1</c:v>
                </c:pt>
                <c:pt idx="1">
                  <c:v>ESTRATO 2</c:v>
                </c:pt>
                <c:pt idx="2">
                  <c:v>ESTRATO 3</c:v>
                </c:pt>
                <c:pt idx="3">
                  <c:v>ESTRATO 4</c:v>
                </c:pt>
                <c:pt idx="4">
                  <c:v>ESTRATO 5 y 6, Ind y Com</c:v>
                </c:pt>
              </c:strCache>
            </c:strRef>
          </c:cat>
          <c:val>
            <c:numRef>
              <c:f>'23. EMSA'!$Q$16:$U$16</c:f>
              <c:numCache>
                <c:formatCode>0.00</c:formatCode>
                <c:ptCount val="5"/>
                <c:pt idx="0">
                  <c:v>322.61</c:v>
                </c:pt>
                <c:pt idx="1">
                  <c:v>403.26</c:v>
                </c:pt>
                <c:pt idx="2">
                  <c:v>685.53</c:v>
                </c:pt>
                <c:pt idx="3">
                  <c:v>806.5</c:v>
                </c:pt>
                <c:pt idx="4">
                  <c:v>967.8</c:v>
                </c:pt>
              </c:numCache>
            </c:numRef>
          </c:val>
          <c:extLst>
            <c:ext xmlns:c16="http://schemas.microsoft.com/office/drawing/2014/chart" uri="{C3380CC4-5D6E-409C-BE32-E72D297353CC}">
              <c16:uniqueId val="{00000009-814A-45B2-A62C-75BD46B5B1D4}"/>
            </c:ext>
          </c:extLst>
        </c:ser>
        <c:ser>
          <c:idx val="10"/>
          <c:order val="10"/>
          <c:tx>
            <c:strRef>
              <c:f>'23. EMSA'!$N$17</c:f>
              <c:strCache>
                <c:ptCount val="1"/>
                <c:pt idx="0">
                  <c:v>Nov-23</c:v>
                </c:pt>
              </c:strCache>
            </c:strRef>
          </c:tx>
          <c:spPr>
            <a:solidFill>
              <a:schemeClr val="accent6">
                <a:shade val="51000"/>
              </a:schemeClr>
            </a:solidFill>
            <a:ln>
              <a:noFill/>
            </a:ln>
            <a:effectLst/>
          </c:spPr>
          <c:invertIfNegative val="0"/>
          <c:cat>
            <c:strRef>
              <c:f>'23. EMSA'!$Q$6:$U$6</c:f>
              <c:strCache>
                <c:ptCount val="5"/>
                <c:pt idx="0">
                  <c:v>ESTRATO 1</c:v>
                </c:pt>
                <c:pt idx="1">
                  <c:v>ESTRATO 2</c:v>
                </c:pt>
                <c:pt idx="2">
                  <c:v>ESTRATO 3</c:v>
                </c:pt>
                <c:pt idx="3">
                  <c:v>ESTRATO 4</c:v>
                </c:pt>
                <c:pt idx="4">
                  <c:v>ESTRATO 5 y 6, Ind y Com</c:v>
                </c:pt>
              </c:strCache>
            </c:strRef>
          </c:cat>
          <c:val>
            <c:numRef>
              <c:f>'23. EMSA'!$Q$17:$U$17</c:f>
              <c:numCache>
                <c:formatCode>0.00</c:formatCode>
                <c:ptCount val="5"/>
                <c:pt idx="0">
                  <c:v>354.87</c:v>
                </c:pt>
                <c:pt idx="1">
                  <c:v>443.59</c:v>
                </c:pt>
                <c:pt idx="2">
                  <c:v>754.08</c:v>
                </c:pt>
                <c:pt idx="3">
                  <c:v>887.15</c:v>
                </c:pt>
                <c:pt idx="4">
                  <c:v>1064.58</c:v>
                </c:pt>
              </c:numCache>
            </c:numRef>
          </c:val>
          <c:extLst>
            <c:ext xmlns:c16="http://schemas.microsoft.com/office/drawing/2014/chart" uri="{C3380CC4-5D6E-409C-BE32-E72D297353CC}">
              <c16:uniqueId val="{0000000A-814A-45B2-A62C-75BD46B5B1D4}"/>
            </c:ext>
          </c:extLst>
        </c:ser>
        <c:ser>
          <c:idx val="11"/>
          <c:order val="11"/>
          <c:tx>
            <c:strRef>
              <c:f>'23. EMSA'!$N$18</c:f>
              <c:strCache>
                <c:ptCount val="1"/>
                <c:pt idx="0">
                  <c:v>Dic-23</c:v>
                </c:pt>
              </c:strCache>
            </c:strRef>
          </c:tx>
          <c:spPr>
            <a:solidFill>
              <a:schemeClr val="accent6">
                <a:shade val="40000"/>
              </a:schemeClr>
            </a:solidFill>
            <a:ln>
              <a:noFill/>
            </a:ln>
            <a:effectLst/>
          </c:spPr>
          <c:invertIfNegative val="0"/>
          <c:cat>
            <c:strRef>
              <c:f>'23. EMSA'!$Q$6:$U$6</c:f>
              <c:strCache>
                <c:ptCount val="5"/>
                <c:pt idx="0">
                  <c:v>ESTRATO 1</c:v>
                </c:pt>
                <c:pt idx="1">
                  <c:v>ESTRATO 2</c:v>
                </c:pt>
                <c:pt idx="2">
                  <c:v>ESTRATO 3</c:v>
                </c:pt>
                <c:pt idx="3">
                  <c:v>ESTRATO 4</c:v>
                </c:pt>
                <c:pt idx="4">
                  <c:v>ESTRATO 5 y 6, Ind y Com</c:v>
                </c:pt>
              </c:strCache>
            </c:strRef>
          </c:cat>
          <c:val>
            <c:numRef>
              <c:f>'23. EMSA'!$Q$18:$U$18</c:f>
              <c:numCache>
                <c:formatCode>0.00</c:formatCode>
                <c:ptCount val="5"/>
                <c:pt idx="0">
                  <c:v>362.85</c:v>
                </c:pt>
                <c:pt idx="1">
                  <c:v>453.57</c:v>
                </c:pt>
                <c:pt idx="2">
                  <c:v>771.06</c:v>
                </c:pt>
                <c:pt idx="3">
                  <c:v>907.13</c:v>
                </c:pt>
                <c:pt idx="4">
                  <c:v>1088.56</c:v>
                </c:pt>
              </c:numCache>
            </c:numRef>
          </c:val>
          <c:extLst>
            <c:ext xmlns:c16="http://schemas.microsoft.com/office/drawing/2014/chart" uri="{C3380CC4-5D6E-409C-BE32-E72D297353CC}">
              <c16:uniqueId val="{0000000B-814A-45B2-A62C-75BD46B5B1D4}"/>
            </c:ext>
          </c:extLst>
        </c:ser>
        <c:dLbls>
          <c:showLegendKey val="0"/>
          <c:showVal val="0"/>
          <c:showCatName val="0"/>
          <c:showSerName val="0"/>
          <c:showPercent val="0"/>
          <c:showBubbleSize val="0"/>
        </c:dLbls>
        <c:gapWidth val="150"/>
        <c:axId val="-1065869200"/>
        <c:axId val="-1065873008"/>
      </c:barChart>
      <c:catAx>
        <c:axId val="-1065869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065873008"/>
        <c:crosses val="autoZero"/>
        <c:auto val="1"/>
        <c:lblAlgn val="ctr"/>
        <c:lblOffset val="100"/>
        <c:noMultiLvlLbl val="0"/>
      </c:catAx>
      <c:valAx>
        <c:axId val="-1065873008"/>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065869200"/>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'23. EMSA'!$J$6</c:f>
              <c:strCache>
                <c:ptCount val="1"/>
                <c:pt idx="0">
                  <c:v>CUV_119</c:v>
                </c:pt>
              </c:strCache>
            </c:strRef>
          </c:tx>
          <c:spPr>
            <a:ln w="28575" cap="rnd">
              <a:solidFill>
                <a:schemeClr val="accent1"/>
              </a:solidFill>
              <a:round/>
            </a:ln>
            <a:effectLst/>
          </c:spPr>
          <c:marker>
            <c:symbol val="none"/>
          </c:marker>
          <c:cat>
            <c:strRef>
              <c:f>'23. EMSA'!$A$7:$A$18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'23. EMSA'!$J$7:$J$18</c:f>
              <c:numCache>
                <c:formatCode>0.00</c:formatCode>
                <c:ptCount val="12"/>
                <c:pt idx="0">
                  <c:v>832.84</c:v>
                </c:pt>
                <c:pt idx="1">
                  <c:v>836.71</c:v>
                </c:pt>
                <c:pt idx="2">
                  <c:v>886.23379999999997</c:v>
                </c:pt>
                <c:pt idx="3">
                  <c:v>837.94870000000003</c:v>
                </c:pt>
                <c:pt idx="4">
                  <c:v>803.9</c:v>
                </c:pt>
                <c:pt idx="5">
                  <c:v>815.3098</c:v>
                </c:pt>
                <c:pt idx="6">
                  <c:v>785.07899999999995</c:v>
                </c:pt>
                <c:pt idx="7">
                  <c:v>789.31</c:v>
                </c:pt>
                <c:pt idx="8">
                  <c:v>842.59839999999997</c:v>
                </c:pt>
                <c:pt idx="9">
                  <c:v>833.18</c:v>
                </c:pt>
                <c:pt idx="10">
                  <c:v>858.22</c:v>
                </c:pt>
                <c:pt idx="11">
                  <c:v>907.13</c:v>
                </c:pt>
              </c:numCache>
            </c:numRef>
          </c:val>
          <c:smooth val="0"/>
          <c:extLst>
            <c:ext xmlns:c16="http://schemas.microsoft.com/office/drawing/2014/chart" uri="{C3380CC4-5D6E-409C-BE32-E72D297353CC}">
              <c16:uniqueId val="{00000000-83F8-49B6-8FBF-BF87D266D233}"/>
            </c:ext>
          </c:extLst>
        </c:ser>
        <c:ser>
          <c:idx val="1"/>
          <c:order val="1"/>
          <c:tx>
            <c:strRef>
              <c:f>'23. EMSA'!$K$6</c:f>
              <c:strCache>
                <c:ptCount val="1"/>
                <c:pt idx="0">
                  <c:v>CUV_Op</c:v>
                </c:pt>
              </c:strCache>
            </c:strRef>
          </c:tx>
          <c:spPr>
            <a:ln w="28575" cap="rnd">
              <a:solidFill>
                <a:schemeClr val="accent2"/>
              </a:solidFill>
              <a:prstDash val="lgDash"/>
              <a:round/>
            </a:ln>
            <a:effectLst/>
          </c:spPr>
          <c:marker>
            <c:symbol val="none"/>
          </c:marker>
          <c:cat>
            <c:strRef>
              <c:f>'23. EMSA'!$A$7:$A$18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'23. EMSA'!$K$7:$K$18</c:f>
              <c:numCache>
                <c:formatCode>0.00</c:formatCode>
                <c:ptCount val="12"/>
                <c:pt idx="0">
                  <c:v>730.2</c:v>
                </c:pt>
                <c:pt idx="1">
                  <c:v>743.18</c:v>
                </c:pt>
                <c:pt idx="2">
                  <c:v>755.52</c:v>
                </c:pt>
                <c:pt idx="3">
                  <c:v>763.46</c:v>
                </c:pt>
                <c:pt idx="4">
                  <c:v>769.43</c:v>
                </c:pt>
                <c:pt idx="5">
                  <c:v>771.46</c:v>
                </c:pt>
                <c:pt idx="6">
                  <c:v>773.77</c:v>
                </c:pt>
                <c:pt idx="7">
                  <c:v>777.65</c:v>
                </c:pt>
                <c:pt idx="8">
                  <c:v>783.09</c:v>
                </c:pt>
                <c:pt idx="9">
                  <c:v>806.5</c:v>
                </c:pt>
                <c:pt idx="10">
                  <c:v>887.15</c:v>
                </c:pt>
              </c:numCache>
            </c:numRef>
          </c:val>
          <c:smooth val="0"/>
          <c:extLst>
            <c:ext xmlns:c16="http://schemas.microsoft.com/office/drawing/2014/chart" uri="{C3380CC4-5D6E-409C-BE32-E72D297353CC}">
              <c16:uniqueId val="{00000001-83F8-49B6-8FBF-BF87D266D233}"/>
            </c:ext>
          </c:extLst>
        </c:ser>
        <c:dLbls>
          <c:showLegendKey val="0"/>
          <c:showVal val="0"/>
          <c:showCatName val="0"/>
          <c:showSerName val="0"/>
          <c:showPercent val="0"/>
          <c:showBubbleSize val="0"/>
        </c:dLbls>
        <c:smooth val="0"/>
        <c:axId val="-1065878448"/>
        <c:axId val="-1065881168"/>
      </c:lineChart>
      <c:catAx>
        <c:axId val="-1065878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65881168"/>
        <c:crosses val="autoZero"/>
        <c:auto val="1"/>
        <c:lblAlgn val="ctr"/>
        <c:lblOffset val="100"/>
        <c:noMultiLvlLbl val="0"/>
      </c:catAx>
      <c:valAx>
        <c:axId val="-1065881168"/>
        <c:scaling>
          <c:orientation val="minMax"/>
          <c:min val="5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s-CO" sz="1800" b="1"/>
                  <a:t>$/kWh</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s-CO"/>
          </a:p>
        </c:txPr>
        <c:crossAx val="-106587844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1"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1"/>
          <c:order val="1"/>
          <c:tx>
            <c:strRef>
              <c:f>'24. ENELAR'!$D$6</c:f>
              <c:strCache>
                <c:ptCount val="1"/>
                <c:pt idx="0">
                  <c:v>GM</c:v>
                </c:pt>
              </c:strCache>
            </c:strRef>
          </c:tx>
          <c:spPr>
            <a:solidFill>
              <a:srgbClr val="ED7D31"/>
            </a:solidFill>
            <a:ln w="25400">
              <a:noFill/>
            </a:ln>
          </c:spPr>
          <c:val>
            <c:numRef>
              <c:f>'24. ENELAR'!$D$7:$D$18</c:f>
              <c:numCache>
                <c:formatCode>0.00</c:formatCode>
                <c:ptCount val="12"/>
                <c:pt idx="0">
                  <c:v>298.37130000000002</c:v>
                </c:pt>
                <c:pt idx="1">
                  <c:v>325.6216</c:v>
                </c:pt>
                <c:pt idx="2">
                  <c:v>383.41379999999998</c:v>
                </c:pt>
                <c:pt idx="3">
                  <c:v>302.13099999999997</c:v>
                </c:pt>
                <c:pt idx="4">
                  <c:v>276.70170000000002</c:v>
                </c:pt>
                <c:pt idx="5">
                  <c:v>389.08069999999998</c:v>
                </c:pt>
                <c:pt idx="6">
                  <c:v>346.82749999999999</c:v>
                </c:pt>
                <c:pt idx="7">
                  <c:v>357.9436</c:v>
                </c:pt>
                <c:pt idx="8">
                  <c:v>382.54930000000002</c:v>
                </c:pt>
                <c:pt idx="9">
                  <c:v>385.65460000000002</c:v>
                </c:pt>
                <c:pt idx="10">
                  <c:v>386.92520000000002</c:v>
                </c:pt>
                <c:pt idx="11">
                  <c:v>381.47590000000002</c:v>
                </c:pt>
              </c:numCache>
            </c:numRef>
          </c:val>
          <c:extLst>
            <c:ext xmlns:c16="http://schemas.microsoft.com/office/drawing/2014/chart" uri="{C3380CC4-5D6E-409C-BE32-E72D297353CC}">
              <c16:uniqueId val="{00000000-CC7E-4254-87C3-EF966B991D3D}"/>
            </c:ext>
          </c:extLst>
        </c:ser>
        <c:ser>
          <c:idx val="2"/>
          <c:order val="2"/>
          <c:tx>
            <c:strRef>
              <c:f>'24. ENELAR'!$G$6</c:f>
              <c:strCache>
                <c:ptCount val="1"/>
                <c:pt idx="0">
                  <c:v>D</c:v>
                </c:pt>
              </c:strCache>
            </c:strRef>
          </c:tx>
          <c:spPr>
            <a:solidFill>
              <a:srgbClr val="A5A5A5"/>
            </a:solidFill>
            <a:ln w="25400">
              <a:noFill/>
            </a:ln>
          </c:spPr>
          <c:val>
            <c:numRef>
              <c:f>'24. ENELAR'!$G$7:$G$18</c:f>
              <c:numCache>
                <c:formatCode>0.00</c:formatCode>
                <c:ptCount val="12"/>
                <c:pt idx="0">
                  <c:v>244.90430000000001</c:v>
                </c:pt>
                <c:pt idx="1">
                  <c:v>248.75579999999999</c:v>
                </c:pt>
                <c:pt idx="2">
                  <c:v>265.99419999999998</c:v>
                </c:pt>
                <c:pt idx="3">
                  <c:v>263.17770000000002</c:v>
                </c:pt>
                <c:pt idx="4">
                  <c:v>253.40090000000001</c:v>
                </c:pt>
                <c:pt idx="5">
                  <c:v>254.3305</c:v>
                </c:pt>
                <c:pt idx="6">
                  <c:v>258.28019999999998</c:v>
                </c:pt>
                <c:pt idx="7">
                  <c:v>252.14279999999999</c:v>
                </c:pt>
                <c:pt idx="8">
                  <c:v>250.00710000000001</c:v>
                </c:pt>
                <c:pt idx="9">
                  <c:v>263.0548</c:v>
                </c:pt>
                <c:pt idx="10">
                  <c:v>261.68180000000001</c:v>
                </c:pt>
                <c:pt idx="11">
                  <c:v>266.43009999999998</c:v>
                </c:pt>
              </c:numCache>
            </c:numRef>
          </c:val>
          <c:extLst>
            <c:ext xmlns:c16="http://schemas.microsoft.com/office/drawing/2014/chart" uri="{C3380CC4-5D6E-409C-BE32-E72D297353CC}">
              <c16:uniqueId val="{00000001-CC7E-4254-87C3-EF966B991D3D}"/>
            </c:ext>
          </c:extLst>
        </c:ser>
        <c:ser>
          <c:idx val="3"/>
          <c:order val="3"/>
          <c:tx>
            <c:strRef>
              <c:f>'24. ENELAR'!$H$6</c:f>
              <c:strCache>
                <c:ptCount val="1"/>
                <c:pt idx="0">
                  <c:v>CV</c:v>
                </c:pt>
              </c:strCache>
            </c:strRef>
          </c:tx>
          <c:spPr>
            <a:solidFill>
              <a:srgbClr val="FFC000"/>
            </a:solidFill>
            <a:ln w="25400">
              <a:noFill/>
            </a:ln>
          </c:spPr>
          <c:val>
            <c:numRef>
              <c:f>'24. ENELAR'!$H$7:$H$18</c:f>
              <c:numCache>
                <c:formatCode>0.00</c:formatCode>
                <c:ptCount val="12"/>
                <c:pt idx="0">
                  <c:v>144.5445</c:v>
                </c:pt>
                <c:pt idx="1">
                  <c:v>150.85550000000001</c:v>
                </c:pt>
                <c:pt idx="2">
                  <c:v>162.11689999999999</c:v>
                </c:pt>
                <c:pt idx="3">
                  <c:v>169.17140000000001</c:v>
                </c:pt>
                <c:pt idx="4">
                  <c:v>162.49770000000001</c:v>
                </c:pt>
                <c:pt idx="5">
                  <c:v>162.49770000000001</c:v>
                </c:pt>
                <c:pt idx="6">
                  <c:v>163.74189999999999</c:v>
                </c:pt>
                <c:pt idx="7">
                  <c:v>168.54050000000001</c:v>
                </c:pt>
                <c:pt idx="8">
                  <c:v>171.52080000000001</c:v>
                </c:pt>
                <c:pt idx="9">
                  <c:v>170.1438</c:v>
                </c:pt>
                <c:pt idx="10">
                  <c:v>166.64930000000001</c:v>
                </c:pt>
                <c:pt idx="11">
                  <c:v>167.59350000000001</c:v>
                </c:pt>
              </c:numCache>
            </c:numRef>
          </c:val>
          <c:extLst>
            <c:ext xmlns:c16="http://schemas.microsoft.com/office/drawing/2014/chart" uri="{C3380CC4-5D6E-409C-BE32-E72D297353CC}">
              <c16:uniqueId val="{00000002-CC7E-4254-87C3-EF966B991D3D}"/>
            </c:ext>
          </c:extLst>
        </c:ser>
        <c:ser>
          <c:idx val="4"/>
          <c:order val="4"/>
          <c:tx>
            <c:strRef>
              <c:f>'24. ENELAR'!$F$6</c:f>
              <c:strCache>
                <c:ptCount val="1"/>
                <c:pt idx="0">
                  <c:v>PR</c:v>
                </c:pt>
              </c:strCache>
            </c:strRef>
          </c:tx>
          <c:spPr>
            <a:solidFill>
              <a:srgbClr val="5B9BD5"/>
            </a:solidFill>
            <a:ln w="25400">
              <a:noFill/>
            </a:ln>
          </c:spPr>
          <c:val>
            <c:numRef>
              <c:f>'24. ENELAR'!$F$7:$F$18</c:f>
              <c:numCache>
                <c:formatCode>0.00</c:formatCode>
                <c:ptCount val="12"/>
                <c:pt idx="0">
                  <c:v>47.290900000000001</c:v>
                </c:pt>
                <c:pt idx="1">
                  <c:v>50.740299999999998</c:v>
                </c:pt>
                <c:pt idx="2">
                  <c:v>58.702800000000003</c:v>
                </c:pt>
                <c:pt idx="3">
                  <c:v>47.651600000000002</c:v>
                </c:pt>
                <c:pt idx="4">
                  <c:v>43.540100000000002</c:v>
                </c:pt>
                <c:pt idx="5">
                  <c:v>57.706499999999998</c:v>
                </c:pt>
                <c:pt idx="6">
                  <c:v>52.036999999999999</c:v>
                </c:pt>
                <c:pt idx="7">
                  <c:v>54.405900000000003</c:v>
                </c:pt>
                <c:pt idx="8">
                  <c:v>56.674300000000002</c:v>
                </c:pt>
                <c:pt idx="9">
                  <c:v>57.241399999999999</c:v>
                </c:pt>
                <c:pt idx="10">
                  <c:v>56.5</c:v>
                </c:pt>
                <c:pt idx="11">
                  <c:v>57.9114</c:v>
                </c:pt>
              </c:numCache>
            </c:numRef>
          </c:val>
          <c:extLst>
            <c:ext xmlns:c16="http://schemas.microsoft.com/office/drawing/2014/chart" uri="{C3380CC4-5D6E-409C-BE32-E72D297353CC}">
              <c16:uniqueId val="{00000003-CC7E-4254-87C3-EF966B991D3D}"/>
            </c:ext>
          </c:extLst>
        </c:ser>
        <c:ser>
          <c:idx val="5"/>
          <c:order val="5"/>
          <c:tx>
            <c:strRef>
              <c:f>'24. ENELAR'!$E$6</c:f>
              <c:strCache>
                <c:ptCount val="1"/>
                <c:pt idx="0">
                  <c:v>TM</c:v>
                </c:pt>
              </c:strCache>
            </c:strRef>
          </c:tx>
          <c:spPr>
            <a:solidFill>
              <a:srgbClr val="70AD47"/>
            </a:solidFill>
            <a:ln w="25400">
              <a:noFill/>
            </a:ln>
          </c:spPr>
          <c:val>
            <c:numRef>
              <c:f>'24. ENELAR'!$E$7:$E$18</c:f>
              <c:numCache>
                <c:formatCode>0.00</c:formatCode>
                <c:ptCount val="12"/>
                <c:pt idx="0">
                  <c:v>51.973199999999999</c:v>
                </c:pt>
                <c:pt idx="1">
                  <c:v>48.708100000000002</c:v>
                </c:pt>
                <c:pt idx="2">
                  <c:v>52.366900000000001</c:v>
                </c:pt>
                <c:pt idx="3">
                  <c:v>53.521000000000001</c:v>
                </c:pt>
                <c:pt idx="4">
                  <c:v>48.531399999999998</c:v>
                </c:pt>
                <c:pt idx="5">
                  <c:v>50.7029</c:v>
                </c:pt>
                <c:pt idx="6">
                  <c:v>40.870199999999997</c:v>
                </c:pt>
                <c:pt idx="7">
                  <c:v>46.962400000000002</c:v>
                </c:pt>
                <c:pt idx="8">
                  <c:v>47.019500000000001</c:v>
                </c:pt>
                <c:pt idx="9">
                  <c:v>48.599899999999998</c:v>
                </c:pt>
                <c:pt idx="10">
                  <c:v>46.250999999999998</c:v>
                </c:pt>
                <c:pt idx="11">
                  <c:v>51.235199999999999</c:v>
                </c:pt>
              </c:numCache>
            </c:numRef>
          </c:val>
          <c:extLst>
            <c:ext xmlns:c16="http://schemas.microsoft.com/office/drawing/2014/chart" uri="{C3380CC4-5D6E-409C-BE32-E72D297353CC}">
              <c16:uniqueId val="{00000004-CC7E-4254-87C3-EF966B991D3D}"/>
            </c:ext>
          </c:extLst>
        </c:ser>
        <c:ser>
          <c:idx val="6"/>
          <c:order val="6"/>
          <c:tx>
            <c:strRef>
              <c:f>'24. ENELAR'!$I$6</c:f>
              <c:strCache>
                <c:ptCount val="1"/>
                <c:pt idx="0">
                  <c:v>RM</c:v>
                </c:pt>
              </c:strCache>
            </c:strRef>
          </c:tx>
          <c:spPr>
            <a:solidFill>
              <a:schemeClr val="accent1">
                <a:lumMod val="40000"/>
                <a:lumOff val="60000"/>
              </a:schemeClr>
            </a:solidFill>
            <a:ln>
              <a:noFill/>
            </a:ln>
            <a:effectLst/>
          </c:spPr>
          <c:val>
            <c:numRef>
              <c:f>'24. ENELAR'!$I$7:$I$18</c:f>
              <c:numCache>
                <c:formatCode>0.00</c:formatCode>
                <c:ptCount val="12"/>
                <c:pt idx="0">
                  <c:v>28.3705</c:v>
                </c:pt>
                <c:pt idx="1">
                  <c:v>25.384699999999999</c:v>
                </c:pt>
                <c:pt idx="2">
                  <c:v>22.696400000000001</c:v>
                </c:pt>
                <c:pt idx="3">
                  <c:v>50.0809</c:v>
                </c:pt>
                <c:pt idx="4">
                  <c:v>49.123100000000001</c:v>
                </c:pt>
                <c:pt idx="5">
                  <c:v>20.271100000000001</c:v>
                </c:pt>
                <c:pt idx="6">
                  <c:v>29.351199999999999</c:v>
                </c:pt>
                <c:pt idx="7">
                  <c:v>19.0014</c:v>
                </c:pt>
                <c:pt idx="8">
                  <c:v>24.639500000000002</c:v>
                </c:pt>
                <c:pt idx="9">
                  <c:v>0.61699999999999999</c:v>
                </c:pt>
                <c:pt idx="10">
                  <c:v>3.6827999999999999</c:v>
                </c:pt>
                <c:pt idx="11">
                  <c:v>25.6158</c:v>
                </c:pt>
              </c:numCache>
            </c:numRef>
          </c:val>
          <c:extLst>
            <c:ext xmlns:c16="http://schemas.microsoft.com/office/drawing/2014/chart" uri="{C3380CC4-5D6E-409C-BE32-E72D297353CC}">
              <c16:uniqueId val="{00000005-CC7E-4254-87C3-EF966B991D3D}"/>
            </c:ext>
          </c:extLst>
        </c:ser>
        <c:dLbls>
          <c:showLegendKey val="0"/>
          <c:showVal val="0"/>
          <c:showCatName val="0"/>
          <c:showSerName val="0"/>
          <c:showPercent val="0"/>
          <c:showBubbleSize val="0"/>
        </c:dLbls>
        <c:axId val="-1065868656"/>
        <c:axId val="-1065879536"/>
      </c:areaChart>
      <c:lineChart>
        <c:grouping val="standard"/>
        <c:varyColors val="0"/>
        <c:ser>
          <c:idx val="0"/>
          <c:order val="0"/>
          <c:tx>
            <c:strRef>
              <c:f>'24. ENELAR'!$J$6</c:f>
              <c:strCache>
                <c:ptCount val="1"/>
                <c:pt idx="0">
                  <c:v>CUV_119</c:v>
                </c:pt>
              </c:strCache>
            </c:strRef>
          </c:tx>
          <c:spPr>
            <a:ln w="38100" cap="rnd">
              <a:solidFill>
                <a:sysClr val="windowText" lastClr="000000"/>
              </a:solidFill>
              <a:round/>
            </a:ln>
            <a:effectLst/>
          </c:spPr>
          <c:marker>
            <c:symbol val="none"/>
          </c:marker>
          <c:cat>
            <c:strRef>
              <c:f>'24. ENELAR'!$A$7:$A$18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'24. ENELAR'!$J$7:$J$18</c:f>
              <c:numCache>
                <c:formatCode>0.00</c:formatCode>
                <c:ptCount val="12"/>
                <c:pt idx="0">
                  <c:v>815.4547</c:v>
                </c:pt>
                <c:pt idx="1">
                  <c:v>850.06600000000003</c:v>
                </c:pt>
                <c:pt idx="2">
                  <c:v>945.29100000000005</c:v>
                </c:pt>
                <c:pt idx="3">
                  <c:v>885.73360000000002</c:v>
                </c:pt>
                <c:pt idx="4">
                  <c:v>833.79499999999996</c:v>
                </c:pt>
                <c:pt idx="5">
                  <c:v>937.36360000000002</c:v>
                </c:pt>
                <c:pt idx="6">
                  <c:v>891.10810000000004</c:v>
                </c:pt>
                <c:pt idx="7">
                  <c:v>898.99670000000003</c:v>
                </c:pt>
                <c:pt idx="8">
                  <c:v>931.41049999999996</c:v>
                </c:pt>
                <c:pt idx="9">
                  <c:v>925.31150000000002</c:v>
                </c:pt>
                <c:pt idx="10">
                  <c:v>921.69010000000003</c:v>
                </c:pt>
                <c:pt idx="11">
                  <c:v>950.26189999999997</c:v>
                </c:pt>
              </c:numCache>
            </c:numRef>
          </c:val>
          <c:smooth val="0"/>
          <c:extLst>
            <c:ext xmlns:c16="http://schemas.microsoft.com/office/drawing/2014/chart" uri="{C3380CC4-5D6E-409C-BE32-E72D297353CC}">
              <c16:uniqueId val="{00000006-CC7E-4254-87C3-EF966B991D3D}"/>
            </c:ext>
          </c:extLst>
        </c:ser>
        <c:dLbls>
          <c:showLegendKey val="0"/>
          <c:showVal val="0"/>
          <c:showCatName val="0"/>
          <c:showSerName val="0"/>
          <c:showPercent val="0"/>
          <c:showBubbleSize val="0"/>
        </c:dLbls>
        <c:marker val="1"/>
        <c:smooth val="0"/>
        <c:axId val="-1065868656"/>
        <c:axId val="-1065879536"/>
      </c:lineChart>
      <c:catAx>
        <c:axId val="-106586865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400" b="1" i="0" u="none" strike="noStrike" baseline="0">
                <a:solidFill>
                  <a:srgbClr val="333333"/>
                </a:solidFill>
                <a:latin typeface="Calibri"/>
                <a:ea typeface="Calibri"/>
                <a:cs typeface="Calibri"/>
              </a:defRPr>
            </a:pPr>
            <a:endParaRPr lang="es-CO"/>
          </a:p>
        </c:txPr>
        <c:crossAx val="-1065879536"/>
        <c:crosses val="autoZero"/>
        <c:auto val="1"/>
        <c:lblAlgn val="ctr"/>
        <c:lblOffset val="100"/>
        <c:noMultiLvlLbl val="0"/>
      </c:catAx>
      <c:valAx>
        <c:axId val="-1065879536"/>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065868656"/>
        <c:crosses val="autoZero"/>
        <c:crossBetween val="between"/>
      </c:valAx>
      <c:spPr>
        <a:noFill/>
        <a:ln w="25400">
          <a:noFill/>
        </a:ln>
      </c:spPr>
    </c:plotArea>
    <c:legend>
      <c:legendPos val="b"/>
      <c:overlay val="0"/>
      <c:spPr>
        <a:noFill/>
        <a:ln w="25400">
          <a:noFill/>
        </a:ln>
      </c:spPr>
      <c:txPr>
        <a:bodyPr/>
        <a:lstStyle/>
        <a:p>
          <a:pPr>
            <a:defRPr sz="1470"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tx>
            <c:strRef>
              <c:f>'24. ENELAR'!$N$7</c:f>
              <c:strCache>
                <c:ptCount val="1"/>
                <c:pt idx="0">
                  <c:v>Ene-23</c:v>
                </c:pt>
              </c:strCache>
            </c:strRef>
          </c:tx>
          <c:spPr>
            <a:solidFill>
              <a:schemeClr val="accent6">
                <a:tint val="41000"/>
              </a:schemeClr>
            </a:solidFill>
            <a:ln>
              <a:noFill/>
            </a:ln>
            <a:effectLst/>
          </c:spPr>
          <c:invertIfNegative val="0"/>
          <c:cat>
            <c:strRef>
              <c:f>'24. ENELAR'!$Q$6:$U$6</c:f>
              <c:strCache>
                <c:ptCount val="5"/>
                <c:pt idx="0">
                  <c:v>ESTRATO 1</c:v>
                </c:pt>
                <c:pt idx="1">
                  <c:v>ESTRATO 2</c:v>
                </c:pt>
                <c:pt idx="2">
                  <c:v>ESTRATO 3</c:v>
                </c:pt>
                <c:pt idx="3">
                  <c:v>ESTRATO 4</c:v>
                </c:pt>
                <c:pt idx="4">
                  <c:v>ESTRATO 5 y 6, Ind y Com</c:v>
                </c:pt>
              </c:strCache>
            </c:strRef>
          </c:cat>
          <c:val>
            <c:numRef>
              <c:f>'24. ENELAR'!$Q$7:$U$7</c:f>
              <c:numCache>
                <c:formatCode>0.00</c:formatCode>
                <c:ptCount val="5"/>
                <c:pt idx="0">
                  <c:v>309.2894</c:v>
                </c:pt>
                <c:pt idx="1">
                  <c:v>386.61180000000002</c:v>
                </c:pt>
                <c:pt idx="2">
                  <c:v>657.24</c:v>
                </c:pt>
                <c:pt idx="3">
                  <c:v>773.22360000000003</c:v>
                </c:pt>
                <c:pt idx="4">
                  <c:v>927.86829999999998</c:v>
                </c:pt>
              </c:numCache>
            </c:numRef>
          </c:val>
          <c:extLst>
            <c:ext xmlns:c16="http://schemas.microsoft.com/office/drawing/2014/chart" uri="{C3380CC4-5D6E-409C-BE32-E72D297353CC}">
              <c16:uniqueId val="{00000000-0936-48A0-86A0-EEA3117974B2}"/>
            </c:ext>
          </c:extLst>
        </c:ser>
        <c:ser>
          <c:idx val="1"/>
          <c:order val="1"/>
          <c:tx>
            <c:strRef>
              <c:f>'24. ENELAR'!$N$8</c:f>
              <c:strCache>
                <c:ptCount val="1"/>
                <c:pt idx="0">
                  <c:v>Feb-23</c:v>
                </c:pt>
              </c:strCache>
            </c:strRef>
          </c:tx>
          <c:spPr>
            <a:solidFill>
              <a:schemeClr val="accent6">
                <a:tint val="52000"/>
              </a:schemeClr>
            </a:solidFill>
            <a:ln>
              <a:noFill/>
            </a:ln>
            <a:effectLst/>
          </c:spPr>
          <c:invertIfNegative val="0"/>
          <c:cat>
            <c:strRef>
              <c:f>'24. ENELAR'!$Q$6:$U$6</c:f>
              <c:strCache>
                <c:ptCount val="5"/>
                <c:pt idx="0">
                  <c:v>ESTRATO 1</c:v>
                </c:pt>
                <c:pt idx="1">
                  <c:v>ESTRATO 2</c:v>
                </c:pt>
                <c:pt idx="2">
                  <c:v>ESTRATO 3</c:v>
                </c:pt>
                <c:pt idx="3">
                  <c:v>ESTRATO 4</c:v>
                </c:pt>
                <c:pt idx="4">
                  <c:v>ESTRATO 5 y 6, Ind y Com</c:v>
                </c:pt>
              </c:strCache>
            </c:strRef>
          </c:cat>
          <c:val>
            <c:numRef>
              <c:f>'24. ENELAR'!$Q$8:$U$8</c:f>
              <c:numCache>
                <c:formatCode>0.00</c:formatCode>
                <c:ptCount val="5"/>
                <c:pt idx="0">
                  <c:v>315.78449999999998</c:v>
                </c:pt>
                <c:pt idx="1">
                  <c:v>394.73059999999998</c:v>
                </c:pt>
                <c:pt idx="2">
                  <c:v>671.0421</c:v>
                </c:pt>
                <c:pt idx="3">
                  <c:v>789.46130000000005</c:v>
                </c:pt>
                <c:pt idx="4">
                  <c:v>947.35350000000005</c:v>
                </c:pt>
              </c:numCache>
            </c:numRef>
          </c:val>
          <c:extLst>
            <c:ext xmlns:c16="http://schemas.microsoft.com/office/drawing/2014/chart" uri="{C3380CC4-5D6E-409C-BE32-E72D297353CC}">
              <c16:uniqueId val="{00000001-0936-48A0-86A0-EEA3117974B2}"/>
            </c:ext>
          </c:extLst>
        </c:ser>
        <c:ser>
          <c:idx val="2"/>
          <c:order val="2"/>
          <c:tx>
            <c:strRef>
              <c:f>'24. ENELAR'!$N$9</c:f>
              <c:strCache>
                <c:ptCount val="1"/>
                <c:pt idx="0">
                  <c:v>Mar-23</c:v>
                </c:pt>
              </c:strCache>
            </c:strRef>
          </c:tx>
          <c:spPr>
            <a:solidFill>
              <a:schemeClr val="accent6">
                <a:tint val="63000"/>
              </a:schemeClr>
            </a:solidFill>
            <a:ln>
              <a:noFill/>
            </a:ln>
            <a:effectLst/>
          </c:spPr>
          <c:invertIfNegative val="0"/>
          <c:cat>
            <c:strRef>
              <c:f>'24. ENELAR'!$Q$6:$U$6</c:f>
              <c:strCache>
                <c:ptCount val="5"/>
                <c:pt idx="0">
                  <c:v>ESTRATO 1</c:v>
                </c:pt>
                <c:pt idx="1">
                  <c:v>ESTRATO 2</c:v>
                </c:pt>
                <c:pt idx="2">
                  <c:v>ESTRATO 3</c:v>
                </c:pt>
                <c:pt idx="3">
                  <c:v>ESTRATO 4</c:v>
                </c:pt>
                <c:pt idx="4">
                  <c:v>ESTRATO 5 y 6, Ind y Com</c:v>
                </c:pt>
              </c:strCache>
            </c:strRef>
          </c:cat>
          <c:val>
            <c:numRef>
              <c:f>'24. ENELAR'!$Q$9:$U$9</c:f>
              <c:numCache>
                <c:formatCode>0.00</c:formatCode>
                <c:ptCount val="5"/>
                <c:pt idx="0">
                  <c:v>311.48809999999997</c:v>
                </c:pt>
                <c:pt idx="1">
                  <c:v>389.36009999999999</c:v>
                </c:pt>
                <c:pt idx="2">
                  <c:v>661.91210000000001</c:v>
                </c:pt>
                <c:pt idx="3">
                  <c:v>778.72019999999998</c:v>
                </c:pt>
                <c:pt idx="4">
                  <c:v>934.46420000000001</c:v>
                </c:pt>
              </c:numCache>
            </c:numRef>
          </c:val>
          <c:extLst>
            <c:ext xmlns:c16="http://schemas.microsoft.com/office/drawing/2014/chart" uri="{C3380CC4-5D6E-409C-BE32-E72D297353CC}">
              <c16:uniqueId val="{00000002-0936-48A0-86A0-EEA3117974B2}"/>
            </c:ext>
          </c:extLst>
        </c:ser>
        <c:ser>
          <c:idx val="3"/>
          <c:order val="3"/>
          <c:tx>
            <c:strRef>
              <c:f>'24. ENELAR'!$N$10</c:f>
              <c:strCache>
                <c:ptCount val="1"/>
                <c:pt idx="0">
                  <c:v>Abr-23</c:v>
                </c:pt>
              </c:strCache>
            </c:strRef>
          </c:tx>
          <c:spPr>
            <a:solidFill>
              <a:schemeClr val="accent6">
                <a:tint val="74000"/>
              </a:schemeClr>
            </a:solidFill>
            <a:ln>
              <a:noFill/>
            </a:ln>
            <a:effectLst/>
          </c:spPr>
          <c:invertIfNegative val="0"/>
          <c:cat>
            <c:strRef>
              <c:f>'24. ENELAR'!$Q$6:$U$6</c:f>
              <c:strCache>
                <c:ptCount val="5"/>
                <c:pt idx="0">
                  <c:v>ESTRATO 1</c:v>
                </c:pt>
                <c:pt idx="1">
                  <c:v>ESTRATO 2</c:v>
                </c:pt>
                <c:pt idx="2">
                  <c:v>ESTRATO 3</c:v>
                </c:pt>
                <c:pt idx="3">
                  <c:v>ESTRATO 4</c:v>
                </c:pt>
                <c:pt idx="4">
                  <c:v>ESTRATO 5 y 6, Ind y Com</c:v>
                </c:pt>
              </c:strCache>
            </c:strRef>
          </c:cat>
          <c:val>
            <c:numRef>
              <c:f>'24. ENELAR'!$Q$10:$U$10</c:f>
              <c:numCache>
                <c:formatCode>0.00</c:formatCode>
                <c:ptCount val="5"/>
                <c:pt idx="0">
                  <c:v>317.59320000000002</c:v>
                </c:pt>
                <c:pt idx="1">
                  <c:v>396.99149999999997</c:v>
                </c:pt>
                <c:pt idx="2">
                  <c:v>674.88559999999995</c:v>
                </c:pt>
                <c:pt idx="3">
                  <c:v>793.98310000000004</c:v>
                </c:pt>
                <c:pt idx="4">
                  <c:v>952.77970000000005</c:v>
                </c:pt>
              </c:numCache>
            </c:numRef>
          </c:val>
          <c:extLst>
            <c:ext xmlns:c16="http://schemas.microsoft.com/office/drawing/2014/chart" uri="{C3380CC4-5D6E-409C-BE32-E72D297353CC}">
              <c16:uniqueId val="{00000003-0936-48A0-86A0-EEA3117974B2}"/>
            </c:ext>
          </c:extLst>
        </c:ser>
        <c:ser>
          <c:idx val="4"/>
          <c:order val="4"/>
          <c:tx>
            <c:strRef>
              <c:f>'24. ENELAR'!$N$11</c:f>
              <c:strCache>
                <c:ptCount val="1"/>
                <c:pt idx="0">
                  <c:v>May-23</c:v>
                </c:pt>
              </c:strCache>
            </c:strRef>
          </c:tx>
          <c:spPr>
            <a:solidFill>
              <a:schemeClr val="accent6">
                <a:tint val="84000"/>
              </a:schemeClr>
            </a:solidFill>
            <a:ln>
              <a:noFill/>
            </a:ln>
            <a:effectLst/>
          </c:spPr>
          <c:invertIfNegative val="0"/>
          <c:cat>
            <c:strRef>
              <c:f>'24. ENELAR'!$Q$6:$U$6</c:f>
              <c:strCache>
                <c:ptCount val="5"/>
                <c:pt idx="0">
                  <c:v>ESTRATO 1</c:v>
                </c:pt>
                <c:pt idx="1">
                  <c:v>ESTRATO 2</c:v>
                </c:pt>
                <c:pt idx="2">
                  <c:v>ESTRATO 3</c:v>
                </c:pt>
                <c:pt idx="3">
                  <c:v>ESTRATO 4</c:v>
                </c:pt>
                <c:pt idx="4">
                  <c:v>ESTRATO 5 y 6, Ind y Com</c:v>
                </c:pt>
              </c:strCache>
            </c:strRef>
          </c:cat>
          <c:val>
            <c:numRef>
              <c:f>'24. ENELAR'!$Q$11:$U$11</c:f>
              <c:numCache>
                <c:formatCode>0.00</c:formatCode>
                <c:ptCount val="5"/>
                <c:pt idx="0">
                  <c:v>323.87759999999997</c:v>
                </c:pt>
                <c:pt idx="1">
                  <c:v>404.84710000000001</c:v>
                </c:pt>
                <c:pt idx="2">
                  <c:v>688.24</c:v>
                </c:pt>
                <c:pt idx="3">
                  <c:v>809.69410000000005</c:v>
                </c:pt>
                <c:pt idx="4">
                  <c:v>971.63289999999995</c:v>
                </c:pt>
              </c:numCache>
            </c:numRef>
          </c:val>
          <c:extLst>
            <c:ext xmlns:c16="http://schemas.microsoft.com/office/drawing/2014/chart" uri="{C3380CC4-5D6E-409C-BE32-E72D297353CC}">
              <c16:uniqueId val="{00000004-0936-48A0-86A0-EEA3117974B2}"/>
            </c:ext>
          </c:extLst>
        </c:ser>
        <c:ser>
          <c:idx val="5"/>
          <c:order val="5"/>
          <c:tx>
            <c:strRef>
              <c:f>'24. ENELAR'!$N$12</c:f>
              <c:strCache>
                <c:ptCount val="1"/>
                <c:pt idx="0">
                  <c:v>Jun-23</c:v>
                </c:pt>
              </c:strCache>
            </c:strRef>
          </c:tx>
          <c:spPr>
            <a:solidFill>
              <a:schemeClr val="accent6">
                <a:tint val="95000"/>
              </a:schemeClr>
            </a:solidFill>
            <a:ln>
              <a:noFill/>
            </a:ln>
            <a:effectLst/>
          </c:spPr>
          <c:invertIfNegative val="0"/>
          <c:cat>
            <c:strRef>
              <c:f>'24. ENELAR'!$Q$6:$U$6</c:f>
              <c:strCache>
                <c:ptCount val="5"/>
                <c:pt idx="0">
                  <c:v>ESTRATO 1</c:v>
                </c:pt>
                <c:pt idx="1">
                  <c:v>ESTRATO 2</c:v>
                </c:pt>
                <c:pt idx="2">
                  <c:v>ESTRATO 3</c:v>
                </c:pt>
                <c:pt idx="3">
                  <c:v>ESTRATO 4</c:v>
                </c:pt>
                <c:pt idx="4">
                  <c:v>ESTRATO 5 y 6, Ind y Com</c:v>
                </c:pt>
              </c:strCache>
            </c:strRef>
          </c:cat>
          <c:val>
            <c:numRef>
              <c:f>'24. ENELAR'!$Q$12:$U$12</c:f>
              <c:numCache>
                <c:formatCode>0.00</c:formatCode>
                <c:ptCount val="5"/>
                <c:pt idx="0">
                  <c:v>326.2638</c:v>
                </c:pt>
                <c:pt idx="1">
                  <c:v>407.82974999999999</c:v>
                </c:pt>
                <c:pt idx="2">
                  <c:v>693.31057999999996</c:v>
                </c:pt>
                <c:pt idx="3">
                  <c:v>815.65949999999998</c:v>
                </c:pt>
                <c:pt idx="4">
                  <c:v>978.79139999999995</c:v>
                </c:pt>
              </c:numCache>
            </c:numRef>
          </c:val>
          <c:extLst>
            <c:ext xmlns:c16="http://schemas.microsoft.com/office/drawing/2014/chart" uri="{C3380CC4-5D6E-409C-BE32-E72D297353CC}">
              <c16:uniqueId val="{00000005-0936-48A0-86A0-EEA3117974B2}"/>
            </c:ext>
          </c:extLst>
        </c:ser>
        <c:ser>
          <c:idx val="6"/>
          <c:order val="6"/>
          <c:tx>
            <c:strRef>
              <c:f>'24. ENELAR'!$N$13</c:f>
              <c:strCache>
                <c:ptCount val="1"/>
                <c:pt idx="0">
                  <c:v>Jul-23</c:v>
                </c:pt>
              </c:strCache>
            </c:strRef>
          </c:tx>
          <c:spPr>
            <a:solidFill>
              <a:schemeClr val="accent6">
                <a:shade val="94000"/>
              </a:schemeClr>
            </a:solidFill>
            <a:ln>
              <a:noFill/>
            </a:ln>
            <a:effectLst/>
          </c:spPr>
          <c:invertIfNegative val="0"/>
          <c:cat>
            <c:strRef>
              <c:f>'24. ENELAR'!$Q$6:$U$6</c:f>
              <c:strCache>
                <c:ptCount val="5"/>
                <c:pt idx="0">
                  <c:v>ESTRATO 1</c:v>
                </c:pt>
                <c:pt idx="1">
                  <c:v>ESTRATO 2</c:v>
                </c:pt>
                <c:pt idx="2">
                  <c:v>ESTRATO 3</c:v>
                </c:pt>
                <c:pt idx="3">
                  <c:v>ESTRATO 4</c:v>
                </c:pt>
                <c:pt idx="4">
                  <c:v>ESTRATO 5 y 6, Ind y Com</c:v>
                </c:pt>
              </c:strCache>
            </c:strRef>
          </c:cat>
          <c:val>
            <c:numRef>
              <c:f>'24. ENELAR'!$Q$13:$U$13</c:f>
              <c:numCache>
                <c:formatCode>0.00</c:formatCode>
                <c:ptCount val="5"/>
                <c:pt idx="0">
                  <c:v>328.221</c:v>
                </c:pt>
                <c:pt idx="1">
                  <c:v>410.27629999999999</c:v>
                </c:pt>
                <c:pt idx="2">
                  <c:v>697.46969999999999</c:v>
                </c:pt>
                <c:pt idx="3">
                  <c:v>820.55259999999998</c:v>
                </c:pt>
                <c:pt idx="4">
                  <c:v>984.66309999999999</c:v>
                </c:pt>
              </c:numCache>
            </c:numRef>
          </c:val>
          <c:extLst>
            <c:ext xmlns:c16="http://schemas.microsoft.com/office/drawing/2014/chart" uri="{C3380CC4-5D6E-409C-BE32-E72D297353CC}">
              <c16:uniqueId val="{00000006-0936-48A0-86A0-EEA3117974B2}"/>
            </c:ext>
          </c:extLst>
        </c:ser>
        <c:ser>
          <c:idx val="7"/>
          <c:order val="7"/>
          <c:tx>
            <c:strRef>
              <c:f>'24. ENELAR'!$N$14</c:f>
              <c:strCache>
                <c:ptCount val="1"/>
                <c:pt idx="0">
                  <c:v>Ago-23</c:v>
                </c:pt>
              </c:strCache>
            </c:strRef>
          </c:tx>
          <c:spPr>
            <a:solidFill>
              <a:schemeClr val="accent6">
                <a:shade val="83000"/>
              </a:schemeClr>
            </a:solidFill>
            <a:ln>
              <a:noFill/>
            </a:ln>
            <a:effectLst/>
          </c:spPr>
          <c:invertIfNegative val="0"/>
          <c:cat>
            <c:strRef>
              <c:f>'24. ENELAR'!$Q$6:$U$6</c:f>
              <c:strCache>
                <c:ptCount val="5"/>
                <c:pt idx="0">
                  <c:v>ESTRATO 1</c:v>
                </c:pt>
                <c:pt idx="1">
                  <c:v>ESTRATO 2</c:v>
                </c:pt>
                <c:pt idx="2">
                  <c:v>ESTRATO 3</c:v>
                </c:pt>
                <c:pt idx="3">
                  <c:v>ESTRATO 4</c:v>
                </c:pt>
                <c:pt idx="4">
                  <c:v>ESTRATO 5 y 6, Ind y Com</c:v>
                </c:pt>
              </c:strCache>
            </c:strRef>
          </c:cat>
          <c:val>
            <c:numRef>
              <c:f>'24. ENELAR'!$Q$14:$U$14</c:f>
              <c:numCache>
                <c:formatCode>0.00</c:formatCode>
                <c:ptCount val="5"/>
                <c:pt idx="0">
                  <c:v>330.84949999999998</c:v>
                </c:pt>
                <c:pt idx="1">
                  <c:v>413.56189999999998</c:v>
                </c:pt>
                <c:pt idx="2">
                  <c:v>703.05520000000001</c:v>
                </c:pt>
                <c:pt idx="3">
                  <c:v>827.12379999999996</c:v>
                </c:pt>
                <c:pt idx="4">
                  <c:v>992.54849999999999</c:v>
                </c:pt>
              </c:numCache>
            </c:numRef>
          </c:val>
          <c:extLst>
            <c:ext xmlns:c16="http://schemas.microsoft.com/office/drawing/2014/chart" uri="{C3380CC4-5D6E-409C-BE32-E72D297353CC}">
              <c16:uniqueId val="{00000007-0936-48A0-86A0-EEA3117974B2}"/>
            </c:ext>
          </c:extLst>
        </c:ser>
        <c:ser>
          <c:idx val="8"/>
          <c:order val="8"/>
          <c:tx>
            <c:strRef>
              <c:f>'24. ENELAR'!$N$15</c:f>
              <c:strCache>
                <c:ptCount val="1"/>
                <c:pt idx="0">
                  <c:v>Sep-23</c:v>
                </c:pt>
              </c:strCache>
            </c:strRef>
          </c:tx>
          <c:spPr>
            <a:solidFill>
              <a:schemeClr val="accent6">
                <a:shade val="73000"/>
              </a:schemeClr>
            </a:solidFill>
            <a:ln>
              <a:noFill/>
            </a:ln>
            <a:effectLst/>
          </c:spPr>
          <c:invertIfNegative val="0"/>
          <c:cat>
            <c:strRef>
              <c:f>'24. ENELAR'!$Q$6:$U$6</c:f>
              <c:strCache>
                <c:ptCount val="5"/>
                <c:pt idx="0">
                  <c:v>ESTRATO 1</c:v>
                </c:pt>
                <c:pt idx="1">
                  <c:v>ESTRATO 2</c:v>
                </c:pt>
                <c:pt idx="2">
                  <c:v>ESTRATO 3</c:v>
                </c:pt>
                <c:pt idx="3">
                  <c:v>ESTRATO 4</c:v>
                </c:pt>
                <c:pt idx="4">
                  <c:v>ESTRATO 5 y 6, Ind y Com</c:v>
                </c:pt>
              </c:strCache>
            </c:strRef>
          </c:cat>
          <c:val>
            <c:numRef>
              <c:f>'24. ENELAR'!$Q$15:$U$15</c:f>
              <c:numCache>
                <c:formatCode>0.00</c:formatCode>
                <c:ptCount val="5"/>
                <c:pt idx="0">
                  <c:v>334.15519999999998</c:v>
                </c:pt>
                <c:pt idx="1">
                  <c:v>417.69400000000002</c:v>
                </c:pt>
                <c:pt idx="2">
                  <c:v>710.0797</c:v>
                </c:pt>
                <c:pt idx="3">
                  <c:v>835.38789999999995</c:v>
                </c:pt>
                <c:pt idx="4">
                  <c:v>1002.4655</c:v>
                </c:pt>
              </c:numCache>
            </c:numRef>
          </c:val>
          <c:extLst>
            <c:ext xmlns:c16="http://schemas.microsoft.com/office/drawing/2014/chart" uri="{C3380CC4-5D6E-409C-BE32-E72D297353CC}">
              <c16:uniqueId val="{00000008-0936-48A0-86A0-EEA3117974B2}"/>
            </c:ext>
          </c:extLst>
        </c:ser>
        <c:ser>
          <c:idx val="9"/>
          <c:order val="9"/>
          <c:tx>
            <c:strRef>
              <c:f>'24. ENELAR'!$N$16</c:f>
              <c:strCache>
                <c:ptCount val="1"/>
                <c:pt idx="0">
                  <c:v>Oct-23</c:v>
                </c:pt>
              </c:strCache>
            </c:strRef>
          </c:tx>
          <c:spPr>
            <a:solidFill>
              <a:schemeClr val="accent6">
                <a:shade val="62000"/>
              </a:schemeClr>
            </a:solidFill>
            <a:ln>
              <a:noFill/>
            </a:ln>
            <a:effectLst/>
          </c:spPr>
          <c:invertIfNegative val="0"/>
          <c:cat>
            <c:strRef>
              <c:f>'24. ENELAR'!$Q$6:$U$6</c:f>
              <c:strCache>
                <c:ptCount val="5"/>
                <c:pt idx="0">
                  <c:v>ESTRATO 1</c:v>
                </c:pt>
                <c:pt idx="1">
                  <c:v>ESTRATO 2</c:v>
                </c:pt>
                <c:pt idx="2">
                  <c:v>ESTRATO 3</c:v>
                </c:pt>
                <c:pt idx="3">
                  <c:v>ESTRATO 4</c:v>
                </c:pt>
                <c:pt idx="4">
                  <c:v>ESTRATO 5 y 6, Ind y Com</c:v>
                </c:pt>
              </c:strCache>
            </c:strRef>
          </c:cat>
          <c:val>
            <c:numRef>
              <c:f>'24. ENELAR'!$Q$16:$U$16</c:f>
              <c:numCache>
                <c:formatCode>0.00</c:formatCode>
                <c:ptCount val="5"/>
                <c:pt idx="0">
                  <c:v>370.24400000000003</c:v>
                </c:pt>
                <c:pt idx="1">
                  <c:v>462.80500000000001</c:v>
                </c:pt>
                <c:pt idx="2">
                  <c:v>786.76840000000004</c:v>
                </c:pt>
                <c:pt idx="3">
                  <c:v>925.60990000000004</c:v>
                </c:pt>
                <c:pt idx="4">
                  <c:v>1110.73188</c:v>
                </c:pt>
              </c:numCache>
            </c:numRef>
          </c:val>
          <c:extLst>
            <c:ext xmlns:c16="http://schemas.microsoft.com/office/drawing/2014/chart" uri="{C3380CC4-5D6E-409C-BE32-E72D297353CC}">
              <c16:uniqueId val="{00000009-0936-48A0-86A0-EEA3117974B2}"/>
            </c:ext>
          </c:extLst>
        </c:ser>
        <c:ser>
          <c:idx val="10"/>
          <c:order val="10"/>
          <c:tx>
            <c:strRef>
              <c:f>'24. ENELAR'!$N$17</c:f>
              <c:strCache>
                <c:ptCount val="1"/>
                <c:pt idx="0">
                  <c:v>Nov-23</c:v>
                </c:pt>
              </c:strCache>
            </c:strRef>
          </c:tx>
          <c:spPr>
            <a:solidFill>
              <a:schemeClr val="accent6">
                <a:shade val="51000"/>
              </a:schemeClr>
            </a:solidFill>
            <a:ln>
              <a:noFill/>
            </a:ln>
            <a:effectLst/>
          </c:spPr>
          <c:invertIfNegative val="0"/>
          <c:cat>
            <c:strRef>
              <c:f>'24. ENELAR'!$Q$6:$U$6</c:f>
              <c:strCache>
                <c:ptCount val="5"/>
                <c:pt idx="0">
                  <c:v>ESTRATO 1</c:v>
                </c:pt>
                <c:pt idx="1">
                  <c:v>ESTRATO 2</c:v>
                </c:pt>
                <c:pt idx="2">
                  <c:v>ESTRATO 3</c:v>
                </c:pt>
                <c:pt idx="3">
                  <c:v>ESTRATO 4</c:v>
                </c:pt>
                <c:pt idx="4">
                  <c:v>ESTRATO 5 y 6, Ind y Com</c:v>
                </c:pt>
              </c:strCache>
            </c:strRef>
          </c:cat>
          <c:val>
            <c:numRef>
              <c:f>'24. ENELAR'!$Q$17:$U$17</c:f>
              <c:numCache>
                <c:formatCode>0.00</c:formatCode>
                <c:ptCount val="5"/>
                <c:pt idx="0">
                  <c:v>372.46539999999999</c:v>
                </c:pt>
                <c:pt idx="1">
                  <c:v>465.58179999999999</c:v>
                </c:pt>
                <c:pt idx="2">
                  <c:v>791.48910000000001</c:v>
                </c:pt>
                <c:pt idx="3">
                  <c:v>931.16359999999997</c:v>
                </c:pt>
                <c:pt idx="4">
                  <c:v>1117.3963000000001</c:v>
                </c:pt>
              </c:numCache>
            </c:numRef>
          </c:val>
          <c:extLst>
            <c:ext xmlns:c16="http://schemas.microsoft.com/office/drawing/2014/chart" uri="{C3380CC4-5D6E-409C-BE32-E72D297353CC}">
              <c16:uniqueId val="{0000000A-0936-48A0-86A0-EEA3117974B2}"/>
            </c:ext>
          </c:extLst>
        </c:ser>
        <c:ser>
          <c:idx val="11"/>
          <c:order val="11"/>
          <c:tx>
            <c:strRef>
              <c:f>'24. ENELAR'!$N$18</c:f>
              <c:strCache>
                <c:ptCount val="1"/>
                <c:pt idx="0">
                  <c:v>Dic-23</c:v>
                </c:pt>
              </c:strCache>
            </c:strRef>
          </c:tx>
          <c:spPr>
            <a:solidFill>
              <a:schemeClr val="accent6">
                <a:shade val="40000"/>
              </a:schemeClr>
            </a:solidFill>
            <a:ln>
              <a:noFill/>
            </a:ln>
            <a:effectLst/>
          </c:spPr>
          <c:invertIfNegative val="0"/>
          <c:cat>
            <c:strRef>
              <c:f>'24. ENELAR'!$Q$6:$U$6</c:f>
              <c:strCache>
                <c:ptCount val="5"/>
                <c:pt idx="0">
                  <c:v>ESTRATO 1</c:v>
                </c:pt>
                <c:pt idx="1">
                  <c:v>ESTRATO 2</c:v>
                </c:pt>
                <c:pt idx="2">
                  <c:v>ESTRATO 3</c:v>
                </c:pt>
                <c:pt idx="3">
                  <c:v>ESTRATO 4</c:v>
                </c:pt>
                <c:pt idx="4">
                  <c:v>ESTRATO 5 y 6, Ind y Com</c:v>
                </c:pt>
              </c:strCache>
            </c:strRef>
          </c:cat>
          <c:val>
            <c:numRef>
              <c:f>'24. ENELAR'!$Q$18:$U$18</c:f>
              <c:numCache>
                <c:formatCode>0.00</c:formatCode>
                <c:ptCount val="5"/>
                <c:pt idx="0">
                  <c:v>374.7002</c:v>
                </c:pt>
                <c:pt idx="1">
                  <c:v>468.37529999999998</c:v>
                </c:pt>
                <c:pt idx="2">
                  <c:v>796.23800000000006</c:v>
                </c:pt>
                <c:pt idx="3">
                  <c:v>936.75059999999996</c:v>
                </c:pt>
                <c:pt idx="4">
                  <c:v>1124.1007</c:v>
                </c:pt>
              </c:numCache>
            </c:numRef>
          </c:val>
          <c:extLst>
            <c:ext xmlns:c16="http://schemas.microsoft.com/office/drawing/2014/chart" uri="{C3380CC4-5D6E-409C-BE32-E72D297353CC}">
              <c16:uniqueId val="{0000000B-0936-48A0-86A0-EEA3117974B2}"/>
            </c:ext>
          </c:extLst>
        </c:ser>
        <c:dLbls>
          <c:showLegendKey val="0"/>
          <c:showVal val="0"/>
          <c:showCatName val="0"/>
          <c:showSerName val="0"/>
          <c:showPercent val="0"/>
          <c:showBubbleSize val="0"/>
        </c:dLbls>
        <c:gapWidth val="150"/>
        <c:axId val="-1065878992"/>
        <c:axId val="-1065868112"/>
      </c:barChart>
      <c:catAx>
        <c:axId val="-1065878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065868112"/>
        <c:crosses val="autoZero"/>
        <c:auto val="1"/>
        <c:lblAlgn val="ctr"/>
        <c:lblOffset val="100"/>
        <c:noMultiLvlLbl val="0"/>
      </c:catAx>
      <c:valAx>
        <c:axId val="-1065868112"/>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065878992"/>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'24. ENELAR'!$J$6</c:f>
              <c:strCache>
                <c:ptCount val="1"/>
                <c:pt idx="0">
                  <c:v>CUV_119</c:v>
                </c:pt>
              </c:strCache>
            </c:strRef>
          </c:tx>
          <c:spPr>
            <a:ln w="28575" cap="rnd">
              <a:solidFill>
                <a:schemeClr val="accent1"/>
              </a:solidFill>
              <a:round/>
            </a:ln>
            <a:effectLst/>
          </c:spPr>
          <c:marker>
            <c:symbol val="none"/>
          </c:marker>
          <c:cat>
            <c:strRef>
              <c:f>'24. ENELAR'!$A$7:$A$18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'24. ENELAR'!$J$7:$J$18</c:f>
              <c:numCache>
                <c:formatCode>0.00</c:formatCode>
                <c:ptCount val="12"/>
                <c:pt idx="0">
                  <c:v>815.4547</c:v>
                </c:pt>
                <c:pt idx="1">
                  <c:v>850.06600000000003</c:v>
                </c:pt>
                <c:pt idx="2">
                  <c:v>945.29100000000005</c:v>
                </c:pt>
                <c:pt idx="3">
                  <c:v>885.73360000000002</c:v>
                </c:pt>
                <c:pt idx="4">
                  <c:v>833.79499999999996</c:v>
                </c:pt>
                <c:pt idx="5">
                  <c:v>937.36360000000002</c:v>
                </c:pt>
                <c:pt idx="6">
                  <c:v>891.10810000000004</c:v>
                </c:pt>
                <c:pt idx="7">
                  <c:v>898.99670000000003</c:v>
                </c:pt>
                <c:pt idx="8">
                  <c:v>931.41049999999996</c:v>
                </c:pt>
                <c:pt idx="9">
                  <c:v>925.31150000000002</c:v>
                </c:pt>
                <c:pt idx="10">
                  <c:v>921.69010000000003</c:v>
                </c:pt>
                <c:pt idx="11">
                  <c:v>950.26189999999997</c:v>
                </c:pt>
              </c:numCache>
            </c:numRef>
          </c:val>
          <c:smooth val="0"/>
          <c:extLst>
            <c:ext xmlns:c16="http://schemas.microsoft.com/office/drawing/2014/chart" uri="{C3380CC4-5D6E-409C-BE32-E72D297353CC}">
              <c16:uniqueId val="{00000000-3D05-44F9-8B47-E65DEBF38EFE}"/>
            </c:ext>
          </c:extLst>
        </c:ser>
        <c:ser>
          <c:idx val="1"/>
          <c:order val="1"/>
          <c:tx>
            <c:strRef>
              <c:f>'24. ENELAR'!$K$6</c:f>
              <c:strCache>
                <c:ptCount val="1"/>
                <c:pt idx="0">
                  <c:v>CUV_Op</c:v>
                </c:pt>
              </c:strCache>
            </c:strRef>
          </c:tx>
          <c:spPr>
            <a:ln w="28575" cap="rnd">
              <a:solidFill>
                <a:schemeClr val="accent2"/>
              </a:solidFill>
              <a:prstDash val="lgDash"/>
              <a:round/>
            </a:ln>
            <a:effectLst/>
          </c:spPr>
          <c:marker>
            <c:symbol val="none"/>
          </c:marker>
          <c:cat>
            <c:strRef>
              <c:f>'24. ENELAR'!$A$7:$A$18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'24. ENELAR'!$K$7:$K$18</c:f>
              <c:numCache>
                <c:formatCode>0.00</c:formatCode>
                <c:ptCount val="12"/>
                <c:pt idx="0">
                  <c:v>773.22360000000003</c:v>
                </c:pt>
                <c:pt idx="1">
                  <c:v>789.46130000000005</c:v>
                </c:pt>
                <c:pt idx="2">
                  <c:v>778.72019999999998</c:v>
                </c:pt>
                <c:pt idx="3">
                  <c:v>793.98310000000004</c:v>
                </c:pt>
                <c:pt idx="4">
                  <c:v>809.69410000000005</c:v>
                </c:pt>
                <c:pt idx="5">
                  <c:v>815.65949999999998</c:v>
                </c:pt>
                <c:pt idx="6">
                  <c:v>820.55259999999998</c:v>
                </c:pt>
                <c:pt idx="7">
                  <c:v>827.12379999999996</c:v>
                </c:pt>
                <c:pt idx="8">
                  <c:v>835.38789999999995</c:v>
                </c:pt>
                <c:pt idx="9">
                  <c:v>925.60990000000004</c:v>
                </c:pt>
                <c:pt idx="10">
                  <c:v>931.16359999999997</c:v>
                </c:pt>
                <c:pt idx="11">
                  <c:v>936.75059999999996</c:v>
                </c:pt>
              </c:numCache>
            </c:numRef>
          </c:val>
          <c:smooth val="0"/>
          <c:extLst>
            <c:ext xmlns:c16="http://schemas.microsoft.com/office/drawing/2014/chart" uri="{C3380CC4-5D6E-409C-BE32-E72D297353CC}">
              <c16:uniqueId val="{00000001-3D05-44F9-8B47-E65DEBF38EFE}"/>
            </c:ext>
          </c:extLst>
        </c:ser>
        <c:dLbls>
          <c:showLegendKey val="0"/>
          <c:showVal val="0"/>
          <c:showCatName val="0"/>
          <c:showSerName val="0"/>
          <c:showPercent val="0"/>
          <c:showBubbleSize val="0"/>
        </c:dLbls>
        <c:smooth val="0"/>
        <c:axId val="-1065877904"/>
        <c:axId val="-1065877360"/>
      </c:lineChart>
      <c:catAx>
        <c:axId val="-1065877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65877360"/>
        <c:crosses val="autoZero"/>
        <c:auto val="1"/>
        <c:lblAlgn val="ctr"/>
        <c:lblOffset val="100"/>
        <c:noMultiLvlLbl val="0"/>
      </c:catAx>
      <c:valAx>
        <c:axId val="-10658773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s-CO" sz="1800" b="1"/>
                  <a:t>$/kWh</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s-CO"/>
          </a:p>
        </c:txPr>
        <c:crossAx val="-106587790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1"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1"/>
          <c:order val="1"/>
          <c:tx>
            <c:strRef>
              <c:f>'25. ENERCA'!$D$6</c:f>
              <c:strCache>
                <c:ptCount val="1"/>
                <c:pt idx="0">
                  <c:v>GM</c:v>
                </c:pt>
              </c:strCache>
            </c:strRef>
          </c:tx>
          <c:spPr>
            <a:solidFill>
              <a:srgbClr val="ED7D31"/>
            </a:solidFill>
            <a:ln w="25400">
              <a:noFill/>
            </a:ln>
          </c:spPr>
          <c:val>
            <c:numRef>
              <c:f>'25. ENERCA'!$D$7:$D$18</c:f>
              <c:numCache>
                <c:formatCode>0.00</c:formatCode>
                <c:ptCount val="12"/>
                <c:pt idx="0">
                  <c:v>282.84469999999999</c:v>
                </c:pt>
                <c:pt idx="1">
                  <c:v>298.57560000000001</c:v>
                </c:pt>
                <c:pt idx="2">
                  <c:v>339.37369999999999</c:v>
                </c:pt>
                <c:pt idx="3">
                  <c:v>289.67349999999999</c:v>
                </c:pt>
                <c:pt idx="4">
                  <c:v>278.00549999999998</c:v>
                </c:pt>
                <c:pt idx="5">
                  <c:v>338.09730000000002</c:v>
                </c:pt>
                <c:pt idx="6">
                  <c:v>307.52910000000003</c:v>
                </c:pt>
                <c:pt idx="7">
                  <c:v>324.31270000000001</c:v>
                </c:pt>
                <c:pt idx="8">
                  <c:v>342.93099999999998</c:v>
                </c:pt>
                <c:pt idx="9">
                  <c:v>371.79219999999998</c:v>
                </c:pt>
                <c:pt idx="10">
                  <c:v>374.28519999999997</c:v>
                </c:pt>
                <c:pt idx="11">
                  <c:v>368.05369999999999</c:v>
                </c:pt>
              </c:numCache>
            </c:numRef>
          </c:val>
          <c:extLst>
            <c:ext xmlns:c16="http://schemas.microsoft.com/office/drawing/2014/chart" uri="{C3380CC4-5D6E-409C-BE32-E72D297353CC}">
              <c16:uniqueId val="{00000000-1A09-4085-84CA-0280E611C0D3}"/>
            </c:ext>
          </c:extLst>
        </c:ser>
        <c:ser>
          <c:idx val="2"/>
          <c:order val="2"/>
          <c:tx>
            <c:strRef>
              <c:f>'25. ENERCA'!$G$6</c:f>
              <c:strCache>
                <c:ptCount val="1"/>
                <c:pt idx="0">
                  <c:v>D</c:v>
                </c:pt>
              </c:strCache>
            </c:strRef>
          </c:tx>
          <c:spPr>
            <a:solidFill>
              <a:srgbClr val="A5A5A5"/>
            </a:solidFill>
            <a:ln w="25400">
              <a:noFill/>
            </a:ln>
          </c:spPr>
          <c:val>
            <c:numRef>
              <c:f>'25. ENERCA'!$G$7:$G$18</c:f>
              <c:numCache>
                <c:formatCode>0.00</c:formatCode>
                <c:ptCount val="12"/>
                <c:pt idx="0">
                  <c:v>297.05290000000002</c:v>
                </c:pt>
                <c:pt idx="1">
                  <c:v>297.04939999999999</c:v>
                </c:pt>
                <c:pt idx="2">
                  <c:v>294.52010000000001</c:v>
                </c:pt>
                <c:pt idx="3">
                  <c:v>287.2636</c:v>
                </c:pt>
                <c:pt idx="4">
                  <c:v>285.1431</c:v>
                </c:pt>
                <c:pt idx="5">
                  <c:v>242.59780000000001</c:v>
                </c:pt>
                <c:pt idx="6">
                  <c:v>243.34889999999999</c:v>
                </c:pt>
                <c:pt idx="7">
                  <c:v>241.36490000000001</c:v>
                </c:pt>
                <c:pt idx="8">
                  <c:v>236.10900000000001</c:v>
                </c:pt>
                <c:pt idx="9">
                  <c:v>238.78880000000001</c:v>
                </c:pt>
                <c:pt idx="10">
                  <c:v>265.0179</c:v>
                </c:pt>
                <c:pt idx="11">
                  <c:v>259.31900000000002</c:v>
                </c:pt>
              </c:numCache>
            </c:numRef>
          </c:val>
          <c:extLst>
            <c:ext xmlns:c16="http://schemas.microsoft.com/office/drawing/2014/chart" uri="{C3380CC4-5D6E-409C-BE32-E72D297353CC}">
              <c16:uniqueId val="{00000001-1A09-4085-84CA-0280E611C0D3}"/>
            </c:ext>
          </c:extLst>
        </c:ser>
        <c:ser>
          <c:idx val="3"/>
          <c:order val="3"/>
          <c:tx>
            <c:strRef>
              <c:f>'25. ENERCA'!$H$6</c:f>
              <c:strCache>
                <c:ptCount val="1"/>
                <c:pt idx="0">
                  <c:v>CV</c:v>
                </c:pt>
              </c:strCache>
            </c:strRef>
          </c:tx>
          <c:spPr>
            <a:solidFill>
              <a:srgbClr val="FFC000"/>
            </a:solidFill>
            <a:ln w="25400">
              <a:noFill/>
            </a:ln>
          </c:spPr>
          <c:val>
            <c:numRef>
              <c:f>'25. ENERCA'!$H$7:$H$18</c:f>
              <c:numCache>
                <c:formatCode>0.00</c:formatCode>
                <c:ptCount val="12"/>
                <c:pt idx="0">
                  <c:v>73.879599999999996</c:v>
                </c:pt>
                <c:pt idx="1">
                  <c:v>75.435199999999995</c:v>
                </c:pt>
                <c:pt idx="2">
                  <c:v>73.961500000000001</c:v>
                </c:pt>
                <c:pt idx="3">
                  <c:v>76.524199999999993</c:v>
                </c:pt>
                <c:pt idx="4">
                  <c:v>76.874899999999997</c:v>
                </c:pt>
                <c:pt idx="5">
                  <c:v>74.8262</c:v>
                </c:pt>
                <c:pt idx="6">
                  <c:v>76.1023</c:v>
                </c:pt>
                <c:pt idx="7">
                  <c:v>72.694400000000002</c:v>
                </c:pt>
                <c:pt idx="8">
                  <c:v>78.735200000000006</c:v>
                </c:pt>
                <c:pt idx="9">
                  <c:v>75.604399999999998</c:v>
                </c:pt>
                <c:pt idx="10">
                  <c:v>73.520899999999997</c:v>
                </c:pt>
                <c:pt idx="11">
                  <c:v>76.380600000000001</c:v>
                </c:pt>
              </c:numCache>
            </c:numRef>
          </c:val>
          <c:extLst>
            <c:ext xmlns:c16="http://schemas.microsoft.com/office/drawing/2014/chart" uri="{C3380CC4-5D6E-409C-BE32-E72D297353CC}">
              <c16:uniqueId val="{00000002-1A09-4085-84CA-0280E611C0D3}"/>
            </c:ext>
          </c:extLst>
        </c:ser>
        <c:ser>
          <c:idx val="4"/>
          <c:order val="4"/>
          <c:tx>
            <c:strRef>
              <c:f>'25. ENERCA'!$F$6</c:f>
              <c:strCache>
                <c:ptCount val="1"/>
                <c:pt idx="0">
                  <c:v>PR</c:v>
                </c:pt>
              </c:strCache>
            </c:strRef>
          </c:tx>
          <c:spPr>
            <a:solidFill>
              <a:srgbClr val="5B9BD5"/>
            </a:solidFill>
            <a:ln w="25400">
              <a:noFill/>
            </a:ln>
          </c:spPr>
          <c:val>
            <c:numRef>
              <c:f>'25. ENERCA'!$F$7:$F$18</c:f>
              <c:numCache>
                <c:formatCode>0.00</c:formatCode>
                <c:ptCount val="12"/>
                <c:pt idx="0">
                  <c:v>114.3994</c:v>
                </c:pt>
                <c:pt idx="1">
                  <c:v>116.28660000000001</c:v>
                </c:pt>
                <c:pt idx="2">
                  <c:v>124.7244</c:v>
                </c:pt>
                <c:pt idx="3">
                  <c:v>117.1</c:v>
                </c:pt>
                <c:pt idx="4">
                  <c:v>114.4451</c:v>
                </c:pt>
                <c:pt idx="5">
                  <c:v>123.1388</c:v>
                </c:pt>
                <c:pt idx="6">
                  <c:v>73.3536</c:v>
                </c:pt>
                <c:pt idx="7">
                  <c:v>77.056200000000004</c:v>
                </c:pt>
                <c:pt idx="8">
                  <c:v>79.6584</c:v>
                </c:pt>
                <c:pt idx="9">
                  <c:v>85.833600000000004</c:v>
                </c:pt>
                <c:pt idx="10">
                  <c:v>86.833299999999994</c:v>
                </c:pt>
                <c:pt idx="11">
                  <c:v>87.968900000000005</c:v>
                </c:pt>
              </c:numCache>
            </c:numRef>
          </c:val>
          <c:extLst>
            <c:ext xmlns:c16="http://schemas.microsoft.com/office/drawing/2014/chart" uri="{C3380CC4-5D6E-409C-BE32-E72D297353CC}">
              <c16:uniqueId val="{00000003-1A09-4085-84CA-0280E611C0D3}"/>
            </c:ext>
          </c:extLst>
        </c:ser>
        <c:ser>
          <c:idx val="5"/>
          <c:order val="5"/>
          <c:tx>
            <c:strRef>
              <c:f>'25. ENERCA'!$E$6</c:f>
              <c:strCache>
                <c:ptCount val="1"/>
                <c:pt idx="0">
                  <c:v>TM</c:v>
                </c:pt>
              </c:strCache>
            </c:strRef>
          </c:tx>
          <c:spPr>
            <a:solidFill>
              <a:srgbClr val="70AD47"/>
            </a:solidFill>
            <a:ln w="25400">
              <a:noFill/>
            </a:ln>
          </c:spPr>
          <c:val>
            <c:numRef>
              <c:f>'25. ENERCA'!$E$7:$E$18</c:f>
              <c:numCache>
                <c:formatCode>0.00</c:formatCode>
                <c:ptCount val="12"/>
                <c:pt idx="0">
                  <c:v>51.973199999999999</c:v>
                </c:pt>
                <c:pt idx="1">
                  <c:v>48.708100000000002</c:v>
                </c:pt>
                <c:pt idx="2">
                  <c:v>52.366900000000001</c:v>
                </c:pt>
                <c:pt idx="3">
                  <c:v>53.521000000000001</c:v>
                </c:pt>
                <c:pt idx="4">
                  <c:v>48.531399999999998</c:v>
                </c:pt>
                <c:pt idx="5">
                  <c:v>50.7029</c:v>
                </c:pt>
                <c:pt idx="6">
                  <c:v>40.870199999999997</c:v>
                </c:pt>
                <c:pt idx="7">
                  <c:v>46.962400000000002</c:v>
                </c:pt>
                <c:pt idx="8">
                  <c:v>47.019500000000001</c:v>
                </c:pt>
                <c:pt idx="9">
                  <c:v>48.599899999999998</c:v>
                </c:pt>
                <c:pt idx="10">
                  <c:v>46.250999999999998</c:v>
                </c:pt>
                <c:pt idx="11">
                  <c:v>51.235199999999999</c:v>
                </c:pt>
              </c:numCache>
            </c:numRef>
          </c:val>
          <c:extLst>
            <c:ext xmlns:c16="http://schemas.microsoft.com/office/drawing/2014/chart" uri="{C3380CC4-5D6E-409C-BE32-E72D297353CC}">
              <c16:uniqueId val="{00000004-1A09-4085-84CA-0280E611C0D3}"/>
            </c:ext>
          </c:extLst>
        </c:ser>
        <c:ser>
          <c:idx val="6"/>
          <c:order val="6"/>
          <c:tx>
            <c:strRef>
              <c:f>'25. ENERCA'!$I$6</c:f>
              <c:strCache>
                <c:ptCount val="1"/>
                <c:pt idx="0">
                  <c:v>RM</c:v>
                </c:pt>
              </c:strCache>
            </c:strRef>
          </c:tx>
          <c:spPr>
            <a:solidFill>
              <a:schemeClr val="accent1">
                <a:lumMod val="40000"/>
                <a:lumOff val="60000"/>
              </a:schemeClr>
            </a:solidFill>
            <a:ln>
              <a:noFill/>
            </a:ln>
            <a:effectLst/>
          </c:spPr>
          <c:val>
            <c:numRef>
              <c:f>'25. ENERCA'!$I$7:$I$18</c:f>
              <c:numCache>
                <c:formatCode>0.00</c:formatCode>
                <c:ptCount val="12"/>
                <c:pt idx="0">
                  <c:v>25.781700000000001</c:v>
                </c:pt>
                <c:pt idx="1">
                  <c:v>24.0182</c:v>
                </c:pt>
                <c:pt idx="2">
                  <c:v>23.320699999999999</c:v>
                </c:pt>
                <c:pt idx="3">
                  <c:v>46.272399999999998</c:v>
                </c:pt>
                <c:pt idx="4">
                  <c:v>44.965899999999998</c:v>
                </c:pt>
                <c:pt idx="5">
                  <c:v>19.456299999999999</c:v>
                </c:pt>
                <c:pt idx="6">
                  <c:v>27.424600000000002</c:v>
                </c:pt>
                <c:pt idx="7">
                  <c:v>16.6417</c:v>
                </c:pt>
                <c:pt idx="8">
                  <c:v>23.488399999999999</c:v>
                </c:pt>
                <c:pt idx="9">
                  <c:v>0.58130000000000004</c:v>
                </c:pt>
                <c:pt idx="10">
                  <c:v>3.6434000000000002</c:v>
                </c:pt>
                <c:pt idx="11">
                  <c:v>23.2668</c:v>
                </c:pt>
              </c:numCache>
            </c:numRef>
          </c:val>
          <c:extLst>
            <c:ext xmlns:c16="http://schemas.microsoft.com/office/drawing/2014/chart" uri="{C3380CC4-5D6E-409C-BE32-E72D297353CC}">
              <c16:uniqueId val="{00000005-1A09-4085-84CA-0280E611C0D3}"/>
            </c:ext>
          </c:extLst>
        </c:ser>
        <c:dLbls>
          <c:showLegendKey val="0"/>
          <c:showVal val="0"/>
          <c:showCatName val="0"/>
          <c:showSerName val="0"/>
          <c:showPercent val="0"/>
          <c:showBubbleSize val="0"/>
        </c:dLbls>
        <c:axId val="-1065875728"/>
        <c:axId val="-1065882256"/>
      </c:areaChart>
      <c:lineChart>
        <c:grouping val="standard"/>
        <c:varyColors val="0"/>
        <c:ser>
          <c:idx val="0"/>
          <c:order val="0"/>
          <c:tx>
            <c:strRef>
              <c:f>'25. ENERCA'!$J$6</c:f>
              <c:strCache>
                <c:ptCount val="1"/>
                <c:pt idx="0">
                  <c:v>CUV_119</c:v>
                </c:pt>
              </c:strCache>
            </c:strRef>
          </c:tx>
          <c:spPr>
            <a:ln w="38100" cap="rnd">
              <a:solidFill>
                <a:sysClr val="windowText" lastClr="000000"/>
              </a:solidFill>
              <a:round/>
            </a:ln>
            <a:effectLst/>
          </c:spPr>
          <c:marker>
            <c:symbol val="none"/>
          </c:marker>
          <c:cat>
            <c:strRef>
              <c:f>'25. ENERCA'!$A$7:$A$18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'25. ENERCA'!$J$7:$J$18</c:f>
              <c:numCache>
                <c:formatCode>0.00</c:formatCode>
                <c:ptCount val="12"/>
                <c:pt idx="0">
                  <c:v>845.93150000000003</c:v>
                </c:pt>
                <c:pt idx="1">
                  <c:v>860.07309999999995</c:v>
                </c:pt>
                <c:pt idx="2">
                  <c:v>908.26729999999998</c:v>
                </c:pt>
                <c:pt idx="3">
                  <c:v>870.35469999999998</c:v>
                </c:pt>
                <c:pt idx="4">
                  <c:v>847.96590000000003</c:v>
                </c:pt>
                <c:pt idx="5">
                  <c:v>848.8193</c:v>
                </c:pt>
                <c:pt idx="6">
                  <c:v>768.62869999999998</c:v>
                </c:pt>
                <c:pt idx="7">
                  <c:v>779.03229999999996</c:v>
                </c:pt>
                <c:pt idx="8">
                  <c:v>807.94150000000002</c:v>
                </c:pt>
                <c:pt idx="9">
                  <c:v>821.2002</c:v>
                </c:pt>
                <c:pt idx="10">
                  <c:v>849.55169999999998</c:v>
                </c:pt>
                <c:pt idx="11">
                  <c:v>866.2242</c:v>
                </c:pt>
              </c:numCache>
            </c:numRef>
          </c:val>
          <c:smooth val="0"/>
          <c:extLst>
            <c:ext xmlns:c16="http://schemas.microsoft.com/office/drawing/2014/chart" uri="{C3380CC4-5D6E-409C-BE32-E72D297353CC}">
              <c16:uniqueId val="{00000006-1A09-4085-84CA-0280E611C0D3}"/>
            </c:ext>
          </c:extLst>
        </c:ser>
        <c:dLbls>
          <c:showLegendKey val="0"/>
          <c:showVal val="0"/>
          <c:showCatName val="0"/>
          <c:showSerName val="0"/>
          <c:showPercent val="0"/>
          <c:showBubbleSize val="0"/>
        </c:dLbls>
        <c:marker val="1"/>
        <c:smooth val="0"/>
        <c:axId val="-1065875728"/>
        <c:axId val="-1065882256"/>
      </c:lineChart>
      <c:catAx>
        <c:axId val="-106587572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400" b="1" i="0" u="none" strike="noStrike" baseline="0">
                <a:solidFill>
                  <a:srgbClr val="333333"/>
                </a:solidFill>
                <a:latin typeface="Calibri"/>
                <a:ea typeface="Calibri"/>
                <a:cs typeface="Calibri"/>
              </a:defRPr>
            </a:pPr>
            <a:endParaRPr lang="es-CO"/>
          </a:p>
        </c:txPr>
        <c:crossAx val="-1065882256"/>
        <c:crosses val="autoZero"/>
        <c:auto val="1"/>
        <c:lblAlgn val="ctr"/>
        <c:lblOffset val="100"/>
        <c:noMultiLvlLbl val="0"/>
      </c:catAx>
      <c:valAx>
        <c:axId val="-1065882256"/>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065875728"/>
        <c:crosses val="autoZero"/>
        <c:crossBetween val="between"/>
      </c:valAx>
      <c:spPr>
        <a:noFill/>
        <a:ln w="25400">
          <a:noFill/>
        </a:ln>
      </c:spPr>
    </c:plotArea>
    <c:legend>
      <c:legendPos val="b"/>
      <c:overlay val="0"/>
      <c:spPr>
        <a:noFill/>
        <a:ln w="25400">
          <a:noFill/>
        </a:ln>
      </c:spPr>
      <c:txPr>
        <a:bodyPr/>
        <a:lstStyle/>
        <a:p>
          <a:pPr>
            <a:defRPr sz="1655"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tx>
            <c:strRef>
              <c:f>'25. ENERCA'!$N$7</c:f>
              <c:strCache>
                <c:ptCount val="1"/>
                <c:pt idx="0">
                  <c:v>Ene-23</c:v>
                </c:pt>
              </c:strCache>
            </c:strRef>
          </c:tx>
          <c:spPr>
            <a:solidFill>
              <a:schemeClr val="accent6">
                <a:tint val="41000"/>
              </a:schemeClr>
            </a:solidFill>
            <a:ln>
              <a:noFill/>
            </a:ln>
            <a:effectLst/>
          </c:spPr>
          <c:invertIfNegative val="0"/>
          <c:cat>
            <c:strRef>
              <c:f>'25. ENERCA'!$Q$6:$U$6</c:f>
              <c:strCache>
                <c:ptCount val="5"/>
                <c:pt idx="0">
                  <c:v>ESTRATO 1</c:v>
                </c:pt>
                <c:pt idx="1">
                  <c:v>ESTRATO 2</c:v>
                </c:pt>
                <c:pt idx="2">
                  <c:v>ESTRATO 3</c:v>
                </c:pt>
                <c:pt idx="3">
                  <c:v>ESTRATO 4</c:v>
                </c:pt>
                <c:pt idx="4">
                  <c:v>ESTRATO 5 y 6, Ind y Com</c:v>
                </c:pt>
              </c:strCache>
            </c:strRef>
          </c:cat>
          <c:val>
            <c:numRef>
              <c:f>'25. ENERCA'!$Q$7:$U$7</c:f>
              <c:numCache>
                <c:formatCode>0.00</c:formatCode>
                <c:ptCount val="5"/>
                <c:pt idx="0">
                  <c:v>289.5412</c:v>
                </c:pt>
                <c:pt idx="1">
                  <c:v>361.92649999999998</c:v>
                </c:pt>
                <c:pt idx="2">
                  <c:v>615.27509999999995</c:v>
                </c:pt>
                <c:pt idx="3">
                  <c:v>723.85299999999995</c:v>
                </c:pt>
                <c:pt idx="4">
                  <c:v>868.6235999999999</c:v>
                </c:pt>
              </c:numCache>
            </c:numRef>
          </c:val>
          <c:extLst>
            <c:ext xmlns:c16="http://schemas.microsoft.com/office/drawing/2014/chart" uri="{C3380CC4-5D6E-409C-BE32-E72D297353CC}">
              <c16:uniqueId val="{00000000-A782-4A8B-BCD7-08255392C31F}"/>
            </c:ext>
          </c:extLst>
        </c:ser>
        <c:ser>
          <c:idx val="1"/>
          <c:order val="1"/>
          <c:tx>
            <c:strRef>
              <c:f>'25. ENERCA'!$N$8</c:f>
              <c:strCache>
                <c:ptCount val="1"/>
                <c:pt idx="0">
                  <c:v>Feb-23</c:v>
                </c:pt>
              </c:strCache>
            </c:strRef>
          </c:tx>
          <c:spPr>
            <a:solidFill>
              <a:schemeClr val="accent6">
                <a:tint val="52000"/>
              </a:schemeClr>
            </a:solidFill>
            <a:ln>
              <a:noFill/>
            </a:ln>
            <a:effectLst/>
          </c:spPr>
          <c:invertIfNegative val="0"/>
          <c:cat>
            <c:strRef>
              <c:f>'25. ENERCA'!$Q$6:$U$6</c:f>
              <c:strCache>
                <c:ptCount val="5"/>
                <c:pt idx="0">
                  <c:v>ESTRATO 1</c:v>
                </c:pt>
                <c:pt idx="1">
                  <c:v>ESTRATO 2</c:v>
                </c:pt>
                <c:pt idx="2">
                  <c:v>ESTRATO 3</c:v>
                </c:pt>
                <c:pt idx="3">
                  <c:v>ESTRATO 4</c:v>
                </c:pt>
                <c:pt idx="4">
                  <c:v>ESTRATO 5 y 6, Ind y Com</c:v>
                </c:pt>
              </c:strCache>
            </c:strRef>
          </c:cat>
          <c:val>
            <c:numRef>
              <c:f>'25. ENERCA'!$Q$8:$U$8</c:f>
              <c:numCache>
                <c:formatCode>0.00</c:formatCode>
                <c:ptCount val="5"/>
                <c:pt idx="0">
                  <c:v>294.68740000000003</c:v>
                </c:pt>
                <c:pt idx="1">
                  <c:v>368.35919999999999</c:v>
                </c:pt>
                <c:pt idx="2">
                  <c:v>626.2106</c:v>
                </c:pt>
                <c:pt idx="3">
                  <c:v>736.71839999999997</c:v>
                </c:pt>
                <c:pt idx="4">
                  <c:v>884.06209999999999</c:v>
                </c:pt>
              </c:numCache>
            </c:numRef>
          </c:val>
          <c:extLst>
            <c:ext xmlns:c16="http://schemas.microsoft.com/office/drawing/2014/chart" uri="{C3380CC4-5D6E-409C-BE32-E72D297353CC}">
              <c16:uniqueId val="{00000001-A782-4A8B-BCD7-08255392C31F}"/>
            </c:ext>
          </c:extLst>
        </c:ser>
        <c:ser>
          <c:idx val="2"/>
          <c:order val="2"/>
          <c:tx>
            <c:strRef>
              <c:f>'25. ENERCA'!$N$9</c:f>
              <c:strCache>
                <c:ptCount val="1"/>
                <c:pt idx="0">
                  <c:v>Mar-23</c:v>
                </c:pt>
              </c:strCache>
            </c:strRef>
          </c:tx>
          <c:spPr>
            <a:solidFill>
              <a:schemeClr val="accent6">
                <a:tint val="63000"/>
              </a:schemeClr>
            </a:solidFill>
            <a:ln>
              <a:noFill/>
            </a:ln>
            <a:effectLst/>
          </c:spPr>
          <c:invertIfNegative val="0"/>
          <c:cat>
            <c:strRef>
              <c:f>'25. ENERCA'!$Q$6:$U$6</c:f>
              <c:strCache>
                <c:ptCount val="5"/>
                <c:pt idx="0">
                  <c:v>ESTRATO 1</c:v>
                </c:pt>
                <c:pt idx="1">
                  <c:v>ESTRATO 2</c:v>
                </c:pt>
                <c:pt idx="2">
                  <c:v>ESTRATO 3</c:v>
                </c:pt>
                <c:pt idx="3">
                  <c:v>ESTRATO 4</c:v>
                </c:pt>
                <c:pt idx="4">
                  <c:v>ESTRATO 5 y 6, Ind y Com</c:v>
                </c:pt>
              </c:strCache>
            </c:strRef>
          </c:cat>
          <c:val>
            <c:numRef>
              <c:f>'25. ENERCA'!$Q$9:$U$9</c:f>
              <c:numCache>
                <c:formatCode>0.00</c:formatCode>
                <c:ptCount val="5"/>
                <c:pt idx="0">
                  <c:v>299.58089999999999</c:v>
                </c:pt>
                <c:pt idx="1">
                  <c:v>374.476</c:v>
                </c:pt>
                <c:pt idx="2">
                  <c:v>636.60919999999999</c:v>
                </c:pt>
                <c:pt idx="3">
                  <c:v>748.952</c:v>
                </c:pt>
                <c:pt idx="4">
                  <c:v>898.74239999999998</c:v>
                </c:pt>
              </c:numCache>
            </c:numRef>
          </c:val>
          <c:extLst>
            <c:ext xmlns:c16="http://schemas.microsoft.com/office/drawing/2014/chart" uri="{C3380CC4-5D6E-409C-BE32-E72D297353CC}">
              <c16:uniqueId val="{00000002-A782-4A8B-BCD7-08255392C31F}"/>
            </c:ext>
          </c:extLst>
        </c:ser>
        <c:ser>
          <c:idx val="3"/>
          <c:order val="3"/>
          <c:tx>
            <c:strRef>
              <c:f>'25. ENERCA'!$N$10</c:f>
              <c:strCache>
                <c:ptCount val="1"/>
                <c:pt idx="0">
                  <c:v>Abr-23</c:v>
                </c:pt>
              </c:strCache>
            </c:strRef>
          </c:tx>
          <c:spPr>
            <a:solidFill>
              <a:schemeClr val="accent6">
                <a:tint val="74000"/>
              </a:schemeClr>
            </a:solidFill>
            <a:ln>
              <a:noFill/>
            </a:ln>
            <a:effectLst/>
          </c:spPr>
          <c:invertIfNegative val="0"/>
          <c:cat>
            <c:strRef>
              <c:f>'25. ENERCA'!$Q$6:$U$6</c:f>
              <c:strCache>
                <c:ptCount val="5"/>
                <c:pt idx="0">
                  <c:v>ESTRATO 1</c:v>
                </c:pt>
                <c:pt idx="1">
                  <c:v>ESTRATO 2</c:v>
                </c:pt>
                <c:pt idx="2">
                  <c:v>ESTRATO 3</c:v>
                </c:pt>
                <c:pt idx="3">
                  <c:v>ESTRATO 4</c:v>
                </c:pt>
                <c:pt idx="4">
                  <c:v>ESTRATO 5 y 6, Ind y Com</c:v>
                </c:pt>
              </c:strCache>
            </c:strRef>
          </c:cat>
          <c:val>
            <c:numRef>
              <c:f>'25. ENERCA'!$Q$10:$U$10</c:f>
              <c:numCache>
                <c:formatCode>0.00</c:formatCode>
                <c:ptCount val="5"/>
                <c:pt idx="0">
                  <c:v>302.72829999999999</c:v>
                </c:pt>
                <c:pt idx="1">
                  <c:v>378.41030000000001</c:v>
                </c:pt>
                <c:pt idx="2">
                  <c:v>643.29750000000001</c:v>
                </c:pt>
                <c:pt idx="3">
                  <c:v>756.82060000000001</c:v>
                </c:pt>
                <c:pt idx="4">
                  <c:v>908.18470000000002</c:v>
                </c:pt>
              </c:numCache>
            </c:numRef>
          </c:val>
          <c:extLst>
            <c:ext xmlns:c16="http://schemas.microsoft.com/office/drawing/2014/chart" uri="{C3380CC4-5D6E-409C-BE32-E72D297353CC}">
              <c16:uniqueId val="{00000003-A782-4A8B-BCD7-08255392C31F}"/>
            </c:ext>
          </c:extLst>
        </c:ser>
        <c:ser>
          <c:idx val="4"/>
          <c:order val="4"/>
          <c:tx>
            <c:strRef>
              <c:f>'25. ENERCA'!$N$11</c:f>
              <c:strCache>
                <c:ptCount val="1"/>
                <c:pt idx="0">
                  <c:v>May-23</c:v>
                </c:pt>
              </c:strCache>
            </c:strRef>
          </c:tx>
          <c:spPr>
            <a:solidFill>
              <a:schemeClr val="accent6">
                <a:tint val="84000"/>
              </a:schemeClr>
            </a:solidFill>
            <a:ln>
              <a:noFill/>
            </a:ln>
            <a:effectLst/>
          </c:spPr>
          <c:invertIfNegative val="0"/>
          <c:cat>
            <c:strRef>
              <c:f>'25. ENERCA'!$Q$6:$U$6</c:f>
              <c:strCache>
                <c:ptCount val="5"/>
                <c:pt idx="0">
                  <c:v>ESTRATO 1</c:v>
                </c:pt>
                <c:pt idx="1">
                  <c:v>ESTRATO 2</c:v>
                </c:pt>
                <c:pt idx="2">
                  <c:v>ESTRATO 3</c:v>
                </c:pt>
                <c:pt idx="3">
                  <c:v>ESTRATO 4</c:v>
                </c:pt>
                <c:pt idx="4">
                  <c:v>ESTRATO 5 y 6, Ind y Com</c:v>
                </c:pt>
              </c:strCache>
            </c:strRef>
          </c:cat>
          <c:val>
            <c:numRef>
              <c:f>'25. ENERCA'!$Q$11:$U$11</c:f>
              <c:numCache>
                <c:formatCode>0.00</c:formatCode>
                <c:ptCount val="5"/>
                <c:pt idx="0">
                  <c:v>305.09460000000001</c:v>
                </c:pt>
                <c:pt idx="1">
                  <c:v>381.3682</c:v>
                </c:pt>
                <c:pt idx="2">
                  <c:v>648.32590000000005</c:v>
                </c:pt>
                <c:pt idx="3">
                  <c:v>762.7364</c:v>
                </c:pt>
                <c:pt idx="4">
                  <c:v>915.28369999999995</c:v>
                </c:pt>
              </c:numCache>
            </c:numRef>
          </c:val>
          <c:extLst>
            <c:ext xmlns:c16="http://schemas.microsoft.com/office/drawing/2014/chart" uri="{C3380CC4-5D6E-409C-BE32-E72D297353CC}">
              <c16:uniqueId val="{00000004-A782-4A8B-BCD7-08255392C31F}"/>
            </c:ext>
          </c:extLst>
        </c:ser>
        <c:ser>
          <c:idx val="5"/>
          <c:order val="5"/>
          <c:tx>
            <c:strRef>
              <c:f>'25. ENERCA'!$N$12</c:f>
              <c:strCache>
                <c:ptCount val="1"/>
                <c:pt idx="0">
                  <c:v>Jun-23</c:v>
                </c:pt>
              </c:strCache>
            </c:strRef>
          </c:tx>
          <c:spPr>
            <a:solidFill>
              <a:schemeClr val="accent6">
                <a:tint val="95000"/>
              </a:schemeClr>
            </a:solidFill>
            <a:ln>
              <a:noFill/>
            </a:ln>
            <a:effectLst/>
          </c:spPr>
          <c:invertIfNegative val="0"/>
          <c:cat>
            <c:strRef>
              <c:f>'25. ENERCA'!$Q$6:$U$6</c:f>
              <c:strCache>
                <c:ptCount val="5"/>
                <c:pt idx="0">
                  <c:v>ESTRATO 1</c:v>
                </c:pt>
                <c:pt idx="1">
                  <c:v>ESTRATO 2</c:v>
                </c:pt>
                <c:pt idx="2">
                  <c:v>ESTRATO 3</c:v>
                </c:pt>
                <c:pt idx="3">
                  <c:v>ESTRATO 4</c:v>
                </c:pt>
                <c:pt idx="4">
                  <c:v>ESTRATO 5 y 6, Ind y Com</c:v>
                </c:pt>
              </c:strCache>
            </c:strRef>
          </c:cat>
          <c:val>
            <c:numRef>
              <c:f>'25. ENERCA'!$Q$12:$U$12</c:f>
              <c:numCache>
                <c:formatCode>0.00</c:formatCode>
                <c:ptCount val="5"/>
                <c:pt idx="0">
                  <c:v>306.4271</c:v>
                </c:pt>
                <c:pt idx="1">
                  <c:v>383.03379999999999</c:v>
                </c:pt>
                <c:pt idx="2">
                  <c:v>651.15750000000003</c:v>
                </c:pt>
                <c:pt idx="3">
                  <c:v>766.06759999999997</c:v>
                </c:pt>
                <c:pt idx="4">
                  <c:v>919.28110000000004</c:v>
                </c:pt>
              </c:numCache>
            </c:numRef>
          </c:val>
          <c:extLst>
            <c:ext xmlns:c16="http://schemas.microsoft.com/office/drawing/2014/chart" uri="{C3380CC4-5D6E-409C-BE32-E72D297353CC}">
              <c16:uniqueId val="{00000005-A782-4A8B-BCD7-08255392C31F}"/>
            </c:ext>
          </c:extLst>
        </c:ser>
        <c:ser>
          <c:idx val="6"/>
          <c:order val="6"/>
          <c:tx>
            <c:strRef>
              <c:f>'25. ENERCA'!$N$13</c:f>
              <c:strCache>
                <c:ptCount val="1"/>
                <c:pt idx="0">
                  <c:v>Jul-23</c:v>
                </c:pt>
              </c:strCache>
            </c:strRef>
          </c:tx>
          <c:spPr>
            <a:solidFill>
              <a:schemeClr val="accent6">
                <a:shade val="94000"/>
              </a:schemeClr>
            </a:solidFill>
            <a:ln>
              <a:noFill/>
            </a:ln>
            <a:effectLst/>
          </c:spPr>
          <c:invertIfNegative val="0"/>
          <c:cat>
            <c:strRef>
              <c:f>'25. ENERCA'!$Q$6:$U$6</c:f>
              <c:strCache>
                <c:ptCount val="5"/>
                <c:pt idx="0">
                  <c:v>ESTRATO 1</c:v>
                </c:pt>
                <c:pt idx="1">
                  <c:v>ESTRATO 2</c:v>
                </c:pt>
                <c:pt idx="2">
                  <c:v>ESTRATO 3</c:v>
                </c:pt>
                <c:pt idx="3">
                  <c:v>ESTRATO 4</c:v>
                </c:pt>
                <c:pt idx="4">
                  <c:v>ESTRATO 5 y 6, Ind y Com</c:v>
                </c:pt>
              </c:strCache>
            </c:strRef>
          </c:cat>
          <c:val>
            <c:numRef>
              <c:f>'25. ENERCA'!$Q$13:$U$13</c:f>
              <c:numCache>
                <c:formatCode>0.00</c:formatCode>
                <c:ptCount val="5"/>
                <c:pt idx="0">
                  <c:v>307.34609999999998</c:v>
                </c:pt>
                <c:pt idx="1">
                  <c:v>384.1825</c:v>
                </c:pt>
                <c:pt idx="2">
                  <c:v>653.11019999999996</c:v>
                </c:pt>
                <c:pt idx="3">
                  <c:v>768.36500000000001</c:v>
                </c:pt>
                <c:pt idx="4">
                  <c:v>922.03800000000001</c:v>
                </c:pt>
              </c:numCache>
            </c:numRef>
          </c:val>
          <c:extLst>
            <c:ext xmlns:c16="http://schemas.microsoft.com/office/drawing/2014/chart" uri="{C3380CC4-5D6E-409C-BE32-E72D297353CC}">
              <c16:uniqueId val="{00000006-A782-4A8B-BCD7-08255392C31F}"/>
            </c:ext>
          </c:extLst>
        </c:ser>
        <c:ser>
          <c:idx val="7"/>
          <c:order val="7"/>
          <c:tx>
            <c:strRef>
              <c:f>'25. ENERCA'!$N$14</c:f>
              <c:strCache>
                <c:ptCount val="1"/>
                <c:pt idx="0">
                  <c:v>Ago-23</c:v>
                </c:pt>
              </c:strCache>
            </c:strRef>
          </c:tx>
          <c:spPr>
            <a:solidFill>
              <a:schemeClr val="accent6">
                <a:shade val="83000"/>
              </a:schemeClr>
            </a:solidFill>
            <a:ln>
              <a:noFill/>
            </a:ln>
            <a:effectLst/>
          </c:spPr>
          <c:invertIfNegative val="0"/>
          <c:cat>
            <c:strRef>
              <c:f>'25. ENERCA'!$Q$6:$U$6</c:f>
              <c:strCache>
                <c:ptCount val="5"/>
                <c:pt idx="0">
                  <c:v>ESTRATO 1</c:v>
                </c:pt>
                <c:pt idx="1">
                  <c:v>ESTRATO 2</c:v>
                </c:pt>
                <c:pt idx="2">
                  <c:v>ESTRATO 3</c:v>
                </c:pt>
                <c:pt idx="3">
                  <c:v>ESTRATO 4</c:v>
                </c:pt>
                <c:pt idx="4">
                  <c:v>ESTRATO 5 y 6, Ind y Com</c:v>
                </c:pt>
              </c:strCache>
            </c:strRef>
          </c:cat>
          <c:val>
            <c:numRef>
              <c:f>'25. ENERCA'!$Q$14:$U$14</c:f>
              <c:numCache>
                <c:formatCode>0.00</c:formatCode>
                <c:ptCount val="5"/>
                <c:pt idx="0">
                  <c:v>308.8854</c:v>
                </c:pt>
                <c:pt idx="1">
                  <c:v>386.10660000000001</c:v>
                </c:pt>
                <c:pt idx="2">
                  <c:v>656.38109999999995</c:v>
                </c:pt>
                <c:pt idx="3">
                  <c:v>779.03229999999996</c:v>
                </c:pt>
                <c:pt idx="4">
                  <c:v>934.83879999999999</c:v>
                </c:pt>
              </c:numCache>
            </c:numRef>
          </c:val>
          <c:extLst>
            <c:ext xmlns:c16="http://schemas.microsoft.com/office/drawing/2014/chart" uri="{C3380CC4-5D6E-409C-BE32-E72D297353CC}">
              <c16:uniqueId val="{00000007-A782-4A8B-BCD7-08255392C31F}"/>
            </c:ext>
          </c:extLst>
        </c:ser>
        <c:ser>
          <c:idx val="8"/>
          <c:order val="8"/>
          <c:tx>
            <c:strRef>
              <c:f>'25. ENERCA'!$N$15</c:f>
              <c:strCache>
                <c:ptCount val="1"/>
                <c:pt idx="0">
                  <c:v>Sep-23</c:v>
                </c:pt>
              </c:strCache>
            </c:strRef>
          </c:tx>
          <c:spPr>
            <a:solidFill>
              <a:schemeClr val="accent6">
                <a:shade val="73000"/>
              </a:schemeClr>
            </a:solidFill>
            <a:ln>
              <a:noFill/>
            </a:ln>
            <a:effectLst/>
          </c:spPr>
          <c:invertIfNegative val="0"/>
          <c:cat>
            <c:strRef>
              <c:f>'25. ENERCA'!$Q$6:$U$6</c:f>
              <c:strCache>
                <c:ptCount val="5"/>
                <c:pt idx="0">
                  <c:v>ESTRATO 1</c:v>
                </c:pt>
                <c:pt idx="1">
                  <c:v>ESTRATO 2</c:v>
                </c:pt>
                <c:pt idx="2">
                  <c:v>ESTRATO 3</c:v>
                </c:pt>
                <c:pt idx="3">
                  <c:v>ESTRATO 4</c:v>
                </c:pt>
                <c:pt idx="4">
                  <c:v>ESTRATO 5 y 6, Ind y Com</c:v>
                </c:pt>
              </c:strCache>
            </c:strRef>
          </c:cat>
          <c:val>
            <c:numRef>
              <c:f>'25. ENERCA'!$Q$15:$U$15</c:f>
              <c:numCache>
                <c:formatCode>0.00</c:formatCode>
                <c:ptCount val="5"/>
                <c:pt idx="0">
                  <c:v>311.04500000000002</c:v>
                </c:pt>
                <c:pt idx="1">
                  <c:v>388.80599999999998</c:v>
                </c:pt>
                <c:pt idx="2">
                  <c:v>660.97019999999998</c:v>
                </c:pt>
                <c:pt idx="3">
                  <c:v>777.61199999999997</c:v>
                </c:pt>
                <c:pt idx="4">
                  <c:v>933.13440000000003</c:v>
                </c:pt>
              </c:numCache>
            </c:numRef>
          </c:val>
          <c:extLst>
            <c:ext xmlns:c16="http://schemas.microsoft.com/office/drawing/2014/chart" uri="{C3380CC4-5D6E-409C-BE32-E72D297353CC}">
              <c16:uniqueId val="{00000008-A782-4A8B-BCD7-08255392C31F}"/>
            </c:ext>
          </c:extLst>
        </c:ser>
        <c:ser>
          <c:idx val="9"/>
          <c:order val="9"/>
          <c:tx>
            <c:strRef>
              <c:f>'25. ENERCA'!$N$16</c:f>
              <c:strCache>
                <c:ptCount val="1"/>
                <c:pt idx="0">
                  <c:v>Oct-23</c:v>
                </c:pt>
              </c:strCache>
            </c:strRef>
          </c:tx>
          <c:spPr>
            <a:solidFill>
              <a:schemeClr val="accent6">
                <a:shade val="62000"/>
              </a:schemeClr>
            </a:solidFill>
            <a:ln>
              <a:noFill/>
            </a:ln>
            <a:effectLst/>
          </c:spPr>
          <c:invertIfNegative val="0"/>
          <c:cat>
            <c:strRef>
              <c:f>'25. ENERCA'!$Q$6:$U$6</c:f>
              <c:strCache>
                <c:ptCount val="5"/>
                <c:pt idx="0">
                  <c:v>ESTRATO 1</c:v>
                </c:pt>
                <c:pt idx="1">
                  <c:v>ESTRATO 2</c:v>
                </c:pt>
                <c:pt idx="2">
                  <c:v>ESTRATO 3</c:v>
                </c:pt>
                <c:pt idx="3">
                  <c:v>ESTRATO 4</c:v>
                </c:pt>
                <c:pt idx="4">
                  <c:v>ESTRATO 5 y 6, Ind y Com</c:v>
                </c:pt>
              </c:strCache>
            </c:strRef>
          </c:cat>
          <c:val>
            <c:numRef>
              <c:f>'25. ENERCA'!$Q$16:$U$16</c:f>
              <c:numCache>
                <c:formatCode>0.00</c:formatCode>
                <c:ptCount val="5"/>
                <c:pt idx="0">
                  <c:v>317.26569999999998</c:v>
                </c:pt>
                <c:pt idx="1">
                  <c:v>396.58210000000003</c:v>
                </c:pt>
                <c:pt idx="2">
                  <c:v>674.18960000000004</c:v>
                </c:pt>
                <c:pt idx="3">
                  <c:v>793.16420000000005</c:v>
                </c:pt>
                <c:pt idx="4">
                  <c:v>951.79700000000003</c:v>
                </c:pt>
              </c:numCache>
            </c:numRef>
          </c:val>
          <c:extLst>
            <c:ext xmlns:c16="http://schemas.microsoft.com/office/drawing/2014/chart" uri="{C3380CC4-5D6E-409C-BE32-E72D297353CC}">
              <c16:uniqueId val="{00000009-A782-4A8B-BCD7-08255392C31F}"/>
            </c:ext>
          </c:extLst>
        </c:ser>
        <c:ser>
          <c:idx val="10"/>
          <c:order val="10"/>
          <c:tx>
            <c:strRef>
              <c:f>'25. ENERCA'!$N$17</c:f>
              <c:strCache>
                <c:ptCount val="1"/>
                <c:pt idx="0">
                  <c:v>Nov-23</c:v>
                </c:pt>
              </c:strCache>
            </c:strRef>
          </c:tx>
          <c:spPr>
            <a:solidFill>
              <a:schemeClr val="accent6">
                <a:shade val="51000"/>
              </a:schemeClr>
            </a:solidFill>
            <a:ln>
              <a:noFill/>
            </a:ln>
            <a:effectLst/>
          </c:spPr>
          <c:invertIfNegative val="0"/>
          <c:cat>
            <c:strRef>
              <c:f>'25. ENERCA'!$Q$6:$U$6</c:f>
              <c:strCache>
                <c:ptCount val="5"/>
                <c:pt idx="0">
                  <c:v>ESTRATO 1</c:v>
                </c:pt>
                <c:pt idx="1">
                  <c:v>ESTRATO 2</c:v>
                </c:pt>
                <c:pt idx="2">
                  <c:v>ESTRATO 3</c:v>
                </c:pt>
                <c:pt idx="3">
                  <c:v>ESTRATO 4</c:v>
                </c:pt>
                <c:pt idx="4">
                  <c:v>ESTRATO 5 y 6, Ind y Com</c:v>
                </c:pt>
              </c:strCache>
            </c:strRef>
          </c:cat>
          <c:val>
            <c:numRef>
              <c:f>'25. ENERCA'!$Q$17:$U$17</c:f>
              <c:numCache>
                <c:formatCode>0.00</c:formatCode>
                <c:ptCount val="5"/>
                <c:pt idx="0">
                  <c:v>345.81959999999998</c:v>
                </c:pt>
                <c:pt idx="1">
                  <c:v>432.27449999999999</c:v>
                </c:pt>
                <c:pt idx="2">
                  <c:v>734.86670000000004</c:v>
                </c:pt>
                <c:pt idx="3">
                  <c:v>864.54899999999998</c:v>
                </c:pt>
                <c:pt idx="4">
                  <c:v>1037.4588000000001</c:v>
                </c:pt>
              </c:numCache>
            </c:numRef>
          </c:val>
          <c:extLst>
            <c:ext xmlns:c16="http://schemas.microsoft.com/office/drawing/2014/chart" uri="{C3380CC4-5D6E-409C-BE32-E72D297353CC}">
              <c16:uniqueId val="{0000000A-A782-4A8B-BCD7-08255392C31F}"/>
            </c:ext>
          </c:extLst>
        </c:ser>
        <c:ser>
          <c:idx val="11"/>
          <c:order val="11"/>
          <c:tx>
            <c:strRef>
              <c:f>'25. ENERCA'!$N$18</c:f>
              <c:strCache>
                <c:ptCount val="1"/>
                <c:pt idx="0">
                  <c:v>Dic-23</c:v>
                </c:pt>
              </c:strCache>
            </c:strRef>
          </c:tx>
          <c:spPr>
            <a:solidFill>
              <a:schemeClr val="accent6">
                <a:shade val="40000"/>
              </a:schemeClr>
            </a:solidFill>
            <a:ln>
              <a:noFill/>
            </a:ln>
            <a:effectLst/>
          </c:spPr>
          <c:invertIfNegative val="0"/>
          <c:cat>
            <c:strRef>
              <c:f>'25. ENERCA'!$Q$6:$U$6</c:f>
              <c:strCache>
                <c:ptCount val="5"/>
                <c:pt idx="0">
                  <c:v>ESTRATO 1</c:v>
                </c:pt>
                <c:pt idx="1">
                  <c:v>ESTRATO 2</c:v>
                </c:pt>
                <c:pt idx="2">
                  <c:v>ESTRATO 3</c:v>
                </c:pt>
                <c:pt idx="3">
                  <c:v>ESTRATO 4</c:v>
                </c:pt>
                <c:pt idx="4">
                  <c:v>ESTRATO 5 y 6, Ind y Com</c:v>
                </c:pt>
              </c:strCache>
            </c:strRef>
          </c:cat>
          <c:val>
            <c:numRef>
              <c:f>'25. ENERCA'!$Q$18:$U$18</c:f>
              <c:numCache>
                <c:formatCode>0.00</c:formatCode>
                <c:ptCount val="5"/>
                <c:pt idx="0">
                  <c:v>347.89449999999999</c:v>
                </c:pt>
                <c:pt idx="1">
                  <c:v>434.86810000000003</c:v>
                </c:pt>
                <c:pt idx="2">
                  <c:v>739.27589999999998</c:v>
                </c:pt>
                <c:pt idx="3">
                  <c:v>869.73630000000003</c:v>
                </c:pt>
                <c:pt idx="4">
                  <c:v>1043.6835599999999</c:v>
                </c:pt>
              </c:numCache>
            </c:numRef>
          </c:val>
          <c:extLst>
            <c:ext xmlns:c16="http://schemas.microsoft.com/office/drawing/2014/chart" uri="{C3380CC4-5D6E-409C-BE32-E72D297353CC}">
              <c16:uniqueId val="{0000000B-A782-4A8B-BCD7-08255392C31F}"/>
            </c:ext>
          </c:extLst>
        </c:ser>
        <c:dLbls>
          <c:showLegendKey val="0"/>
          <c:showVal val="0"/>
          <c:showCatName val="0"/>
          <c:showSerName val="0"/>
          <c:showPercent val="0"/>
          <c:showBubbleSize val="0"/>
        </c:dLbls>
        <c:gapWidth val="150"/>
        <c:axId val="-1065875184"/>
        <c:axId val="-1065874640"/>
      </c:barChart>
      <c:catAx>
        <c:axId val="-1065875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065874640"/>
        <c:crosses val="autoZero"/>
        <c:auto val="1"/>
        <c:lblAlgn val="ctr"/>
        <c:lblOffset val="100"/>
        <c:noMultiLvlLbl val="0"/>
      </c:catAx>
      <c:valAx>
        <c:axId val="-1065874640"/>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065875184"/>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'25. ENERCA'!$J$6</c:f>
              <c:strCache>
                <c:ptCount val="1"/>
                <c:pt idx="0">
                  <c:v>CUV_119</c:v>
                </c:pt>
              </c:strCache>
            </c:strRef>
          </c:tx>
          <c:spPr>
            <a:ln w="28575" cap="rnd">
              <a:solidFill>
                <a:schemeClr val="accent1"/>
              </a:solidFill>
              <a:round/>
            </a:ln>
            <a:effectLst/>
          </c:spPr>
          <c:marker>
            <c:symbol val="none"/>
          </c:marker>
          <c:cat>
            <c:strRef>
              <c:f>'25. ENERCA'!$A$7:$A$18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'25. ENERCA'!$J$7:$J$18</c:f>
              <c:numCache>
                <c:formatCode>0.00</c:formatCode>
                <c:ptCount val="12"/>
                <c:pt idx="0">
                  <c:v>845.93150000000003</c:v>
                </c:pt>
                <c:pt idx="1">
                  <c:v>860.07309999999995</c:v>
                </c:pt>
                <c:pt idx="2">
                  <c:v>908.26729999999998</c:v>
                </c:pt>
                <c:pt idx="3">
                  <c:v>870.35469999999998</c:v>
                </c:pt>
                <c:pt idx="4">
                  <c:v>847.96590000000003</c:v>
                </c:pt>
                <c:pt idx="5">
                  <c:v>848.8193</c:v>
                </c:pt>
                <c:pt idx="6">
                  <c:v>768.62869999999998</c:v>
                </c:pt>
                <c:pt idx="7">
                  <c:v>779.03229999999996</c:v>
                </c:pt>
                <c:pt idx="8">
                  <c:v>807.94150000000002</c:v>
                </c:pt>
                <c:pt idx="9">
                  <c:v>821.2002</c:v>
                </c:pt>
                <c:pt idx="10">
                  <c:v>849.55169999999998</c:v>
                </c:pt>
                <c:pt idx="11">
                  <c:v>866.2242</c:v>
                </c:pt>
              </c:numCache>
            </c:numRef>
          </c:val>
          <c:smooth val="0"/>
          <c:extLst>
            <c:ext xmlns:c16="http://schemas.microsoft.com/office/drawing/2014/chart" uri="{C3380CC4-5D6E-409C-BE32-E72D297353CC}">
              <c16:uniqueId val="{00000000-A17E-49BE-A5BF-885D39038032}"/>
            </c:ext>
          </c:extLst>
        </c:ser>
        <c:ser>
          <c:idx val="1"/>
          <c:order val="1"/>
          <c:tx>
            <c:strRef>
              <c:f>'25. ENERCA'!$K$6</c:f>
              <c:strCache>
                <c:ptCount val="1"/>
                <c:pt idx="0">
                  <c:v>CUV_Op</c:v>
                </c:pt>
              </c:strCache>
            </c:strRef>
          </c:tx>
          <c:spPr>
            <a:ln w="28575" cap="rnd">
              <a:solidFill>
                <a:schemeClr val="accent2"/>
              </a:solidFill>
              <a:prstDash val="lgDash"/>
              <a:round/>
            </a:ln>
            <a:effectLst/>
          </c:spPr>
          <c:marker>
            <c:symbol val="none"/>
          </c:marker>
          <c:cat>
            <c:strRef>
              <c:f>'25. ENERCA'!$A$7:$A$18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'25. ENERCA'!$K$7:$K$18</c:f>
              <c:numCache>
                <c:formatCode>0.00</c:formatCode>
                <c:ptCount val="12"/>
                <c:pt idx="0">
                  <c:v>723.85299999999995</c:v>
                </c:pt>
                <c:pt idx="1">
                  <c:v>736.71839999999997</c:v>
                </c:pt>
                <c:pt idx="2">
                  <c:v>748.952</c:v>
                </c:pt>
                <c:pt idx="3">
                  <c:v>756.82060000000001</c:v>
                </c:pt>
                <c:pt idx="4">
                  <c:v>762.7364</c:v>
                </c:pt>
                <c:pt idx="5">
                  <c:v>766.06759999999997</c:v>
                </c:pt>
                <c:pt idx="6">
                  <c:v>768.36500000000001</c:v>
                </c:pt>
                <c:pt idx="7">
                  <c:v>772.21310000000005</c:v>
                </c:pt>
                <c:pt idx="8">
                  <c:v>777.61199999999997</c:v>
                </c:pt>
                <c:pt idx="9">
                  <c:v>793.16200000000003</c:v>
                </c:pt>
                <c:pt idx="10">
                  <c:v>864.54899999999998</c:v>
                </c:pt>
                <c:pt idx="11">
                  <c:v>869.73630000000003</c:v>
                </c:pt>
              </c:numCache>
            </c:numRef>
          </c:val>
          <c:smooth val="0"/>
          <c:extLst>
            <c:ext xmlns:c16="http://schemas.microsoft.com/office/drawing/2014/chart" uri="{C3380CC4-5D6E-409C-BE32-E72D297353CC}">
              <c16:uniqueId val="{00000001-A17E-49BE-A5BF-885D39038032}"/>
            </c:ext>
          </c:extLst>
        </c:ser>
        <c:dLbls>
          <c:showLegendKey val="0"/>
          <c:showVal val="0"/>
          <c:showCatName val="0"/>
          <c:showSerName val="0"/>
          <c:showPercent val="0"/>
          <c:showBubbleSize val="0"/>
        </c:dLbls>
        <c:smooth val="0"/>
        <c:axId val="-1064579696"/>
        <c:axId val="-1064580784"/>
      </c:lineChart>
      <c:catAx>
        <c:axId val="-1064579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64580784"/>
        <c:crosses val="autoZero"/>
        <c:auto val="1"/>
        <c:lblAlgn val="ctr"/>
        <c:lblOffset val="100"/>
        <c:noMultiLvlLbl val="0"/>
      </c:catAx>
      <c:valAx>
        <c:axId val="-1064580784"/>
        <c:scaling>
          <c:orientation val="minMax"/>
          <c:min val="5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s-CO" sz="1800" b="1"/>
                  <a:t>$/kWh</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s-CO"/>
          </a:p>
        </c:txPr>
        <c:crossAx val="-106457969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1"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1"/>
          <c:order val="1"/>
          <c:tx>
            <c:strRef>
              <c:f>'26. ENERGUAVIARE'!$D$6</c:f>
              <c:strCache>
                <c:ptCount val="1"/>
                <c:pt idx="0">
                  <c:v>GM</c:v>
                </c:pt>
              </c:strCache>
            </c:strRef>
          </c:tx>
          <c:spPr>
            <a:solidFill>
              <a:srgbClr val="ED7D31"/>
            </a:solidFill>
            <a:ln w="25400">
              <a:noFill/>
            </a:ln>
          </c:spPr>
          <c:val>
            <c:numRef>
              <c:f>'26. ENERGUAVIARE'!$D$7:$D$18</c:f>
              <c:numCache>
                <c:formatCode>0.00</c:formatCode>
                <c:ptCount val="12"/>
                <c:pt idx="0">
                  <c:v>291.66372000000001</c:v>
                </c:pt>
                <c:pt idx="1">
                  <c:v>290.93772000000001</c:v>
                </c:pt>
                <c:pt idx="2">
                  <c:v>296.27796000000001</c:v>
                </c:pt>
                <c:pt idx="3">
                  <c:v>292.79145999999997</c:v>
                </c:pt>
                <c:pt idx="4">
                  <c:v>290.62207000000001</c:v>
                </c:pt>
                <c:pt idx="5">
                  <c:v>288.541</c:v>
                </c:pt>
                <c:pt idx="6">
                  <c:v>288.46051</c:v>
                </c:pt>
                <c:pt idx="7">
                  <c:v>287.49333999999999</c:v>
                </c:pt>
                <c:pt idx="8">
                  <c:v>290.80126999999999</c:v>
                </c:pt>
                <c:pt idx="9">
                  <c:v>294.37617999999998</c:v>
                </c:pt>
                <c:pt idx="10">
                  <c:v>296.17813999999998</c:v>
                </c:pt>
                <c:pt idx="11">
                  <c:v>290.39254</c:v>
                </c:pt>
              </c:numCache>
            </c:numRef>
          </c:val>
          <c:extLst>
            <c:ext xmlns:c16="http://schemas.microsoft.com/office/drawing/2014/chart" uri="{C3380CC4-5D6E-409C-BE32-E72D297353CC}">
              <c16:uniqueId val="{00000000-111B-4D9E-A7B9-EF71B5DAEDB0}"/>
            </c:ext>
          </c:extLst>
        </c:ser>
        <c:ser>
          <c:idx val="2"/>
          <c:order val="2"/>
          <c:tx>
            <c:strRef>
              <c:f>'26. ENERGUAVIARE'!$G$6</c:f>
              <c:strCache>
                <c:ptCount val="1"/>
                <c:pt idx="0">
                  <c:v>D</c:v>
                </c:pt>
              </c:strCache>
            </c:strRef>
          </c:tx>
          <c:spPr>
            <a:solidFill>
              <a:srgbClr val="A5A5A5"/>
            </a:solidFill>
            <a:ln w="25400">
              <a:noFill/>
            </a:ln>
          </c:spPr>
          <c:val>
            <c:numRef>
              <c:f>'26. ENERGUAVIARE'!$G$7:$G$18</c:f>
              <c:numCache>
                <c:formatCode>0.00</c:formatCode>
                <c:ptCount val="12"/>
                <c:pt idx="0">
                  <c:v>185.70271</c:v>
                </c:pt>
                <c:pt idx="1">
                  <c:v>189.70312999999999</c:v>
                </c:pt>
                <c:pt idx="2">
                  <c:v>193.69923</c:v>
                </c:pt>
                <c:pt idx="3">
                  <c:v>212.06238999999999</c:v>
                </c:pt>
                <c:pt idx="4">
                  <c:v>212.98943</c:v>
                </c:pt>
                <c:pt idx="5">
                  <c:v>207.64054999999999</c:v>
                </c:pt>
                <c:pt idx="6">
                  <c:v>205.81074000000001</c:v>
                </c:pt>
                <c:pt idx="7">
                  <c:v>202.94596000000001</c:v>
                </c:pt>
                <c:pt idx="8">
                  <c:v>202.81432000000001</c:v>
                </c:pt>
                <c:pt idx="9">
                  <c:v>204.96836999999999</c:v>
                </c:pt>
                <c:pt idx="10">
                  <c:v>202.79483999999999</c:v>
                </c:pt>
                <c:pt idx="11">
                  <c:v>200.9298</c:v>
                </c:pt>
              </c:numCache>
            </c:numRef>
          </c:val>
          <c:extLst>
            <c:ext xmlns:c16="http://schemas.microsoft.com/office/drawing/2014/chart" uri="{C3380CC4-5D6E-409C-BE32-E72D297353CC}">
              <c16:uniqueId val="{00000001-111B-4D9E-A7B9-EF71B5DAEDB0}"/>
            </c:ext>
          </c:extLst>
        </c:ser>
        <c:ser>
          <c:idx val="3"/>
          <c:order val="3"/>
          <c:tx>
            <c:strRef>
              <c:f>'26. ENERGUAVIARE'!$H$6</c:f>
              <c:strCache>
                <c:ptCount val="1"/>
                <c:pt idx="0">
                  <c:v>CV</c:v>
                </c:pt>
              </c:strCache>
            </c:strRef>
          </c:tx>
          <c:spPr>
            <a:solidFill>
              <a:srgbClr val="FFC000"/>
            </a:solidFill>
            <a:ln w="25400">
              <a:noFill/>
            </a:ln>
          </c:spPr>
          <c:val>
            <c:numRef>
              <c:f>'26. ENERGUAVIARE'!$H$7:$H$18</c:f>
              <c:numCache>
                <c:formatCode>0.00</c:formatCode>
                <c:ptCount val="12"/>
                <c:pt idx="0">
                  <c:v>129.36464000000001</c:v>
                </c:pt>
                <c:pt idx="1">
                  <c:v>129.41116</c:v>
                </c:pt>
                <c:pt idx="2">
                  <c:v>130.84300999999999</c:v>
                </c:pt>
                <c:pt idx="3">
                  <c:v>131.74123</c:v>
                </c:pt>
                <c:pt idx="4">
                  <c:v>146.13603000000001</c:v>
                </c:pt>
                <c:pt idx="5">
                  <c:v>140.07494</c:v>
                </c:pt>
                <c:pt idx="6">
                  <c:v>144.06433999999999</c:v>
                </c:pt>
                <c:pt idx="7">
                  <c:v>150.90186</c:v>
                </c:pt>
                <c:pt idx="8">
                  <c:v>147.86626999999999</c:v>
                </c:pt>
                <c:pt idx="9">
                  <c:v>153.75031000000001</c:v>
                </c:pt>
                <c:pt idx="10">
                  <c:v>144.85189</c:v>
                </c:pt>
                <c:pt idx="11">
                  <c:v>139.89108999999999</c:v>
                </c:pt>
              </c:numCache>
            </c:numRef>
          </c:val>
          <c:extLst>
            <c:ext xmlns:c16="http://schemas.microsoft.com/office/drawing/2014/chart" uri="{C3380CC4-5D6E-409C-BE32-E72D297353CC}">
              <c16:uniqueId val="{00000002-111B-4D9E-A7B9-EF71B5DAEDB0}"/>
            </c:ext>
          </c:extLst>
        </c:ser>
        <c:ser>
          <c:idx val="4"/>
          <c:order val="4"/>
          <c:tx>
            <c:strRef>
              <c:f>'26. ENERGUAVIARE'!$F$6</c:f>
              <c:strCache>
                <c:ptCount val="1"/>
                <c:pt idx="0">
                  <c:v>PR</c:v>
                </c:pt>
              </c:strCache>
            </c:strRef>
          </c:tx>
          <c:spPr>
            <a:solidFill>
              <a:srgbClr val="5B9BD5"/>
            </a:solidFill>
            <a:ln w="25400">
              <a:noFill/>
            </a:ln>
          </c:spPr>
          <c:val>
            <c:numRef>
              <c:f>'26. ENERGUAVIARE'!$F$7:$F$18</c:f>
              <c:numCache>
                <c:formatCode>0.00</c:formatCode>
                <c:ptCount val="12"/>
                <c:pt idx="0">
                  <c:v>46.711219999999997</c:v>
                </c:pt>
                <c:pt idx="1">
                  <c:v>46.239890000000003</c:v>
                </c:pt>
                <c:pt idx="2">
                  <c:v>46.926310000000001</c:v>
                </c:pt>
                <c:pt idx="3">
                  <c:v>46.635779999999997</c:v>
                </c:pt>
                <c:pt idx="4">
                  <c:v>45.83484</c:v>
                </c:pt>
                <c:pt idx="5">
                  <c:v>45.374589999999998</c:v>
                </c:pt>
                <c:pt idx="6">
                  <c:v>44.217120000000001</c:v>
                </c:pt>
                <c:pt idx="7">
                  <c:v>44.732900000000001</c:v>
                </c:pt>
                <c:pt idx="8">
                  <c:v>44.29372</c:v>
                </c:pt>
                <c:pt idx="9">
                  <c:v>45.009950000000003</c:v>
                </c:pt>
                <c:pt idx="10">
                  <c:v>44.475830000000002</c:v>
                </c:pt>
                <c:pt idx="11">
                  <c:v>45.448210000000003</c:v>
                </c:pt>
              </c:numCache>
            </c:numRef>
          </c:val>
          <c:extLst>
            <c:ext xmlns:c16="http://schemas.microsoft.com/office/drawing/2014/chart" uri="{C3380CC4-5D6E-409C-BE32-E72D297353CC}">
              <c16:uniqueId val="{00000003-111B-4D9E-A7B9-EF71B5DAEDB0}"/>
            </c:ext>
          </c:extLst>
        </c:ser>
        <c:ser>
          <c:idx val="5"/>
          <c:order val="5"/>
          <c:tx>
            <c:strRef>
              <c:f>'26. ENERGUAVIARE'!$E$6</c:f>
              <c:strCache>
                <c:ptCount val="1"/>
                <c:pt idx="0">
                  <c:v>TM</c:v>
                </c:pt>
              </c:strCache>
            </c:strRef>
          </c:tx>
          <c:spPr>
            <a:solidFill>
              <a:srgbClr val="70AD47"/>
            </a:solidFill>
            <a:ln w="25400">
              <a:noFill/>
            </a:ln>
          </c:spPr>
          <c:val>
            <c:numRef>
              <c:f>'26. ENERGUAVIARE'!$E$7:$E$18</c:f>
              <c:numCache>
                <c:formatCode>0.00</c:formatCode>
                <c:ptCount val="12"/>
                <c:pt idx="0">
                  <c:v>51.973239999999997</c:v>
                </c:pt>
                <c:pt idx="1">
                  <c:v>48.708089999999999</c:v>
                </c:pt>
                <c:pt idx="2">
                  <c:v>52.366930000000004</c:v>
                </c:pt>
                <c:pt idx="3">
                  <c:v>53.524030000000003</c:v>
                </c:pt>
                <c:pt idx="4">
                  <c:v>48.531390000000002</c:v>
                </c:pt>
                <c:pt idx="5">
                  <c:v>50.702910000000003</c:v>
                </c:pt>
                <c:pt idx="6">
                  <c:v>40.870220000000003</c:v>
                </c:pt>
                <c:pt idx="7">
                  <c:v>46.962449999999997</c:v>
                </c:pt>
                <c:pt idx="8">
                  <c:v>47.019509999999997</c:v>
                </c:pt>
                <c:pt idx="9">
                  <c:v>48.59986</c:v>
                </c:pt>
                <c:pt idx="10">
                  <c:v>46.250990000000002</c:v>
                </c:pt>
                <c:pt idx="11">
                  <c:v>51.235199999999999</c:v>
                </c:pt>
              </c:numCache>
            </c:numRef>
          </c:val>
          <c:extLst>
            <c:ext xmlns:c16="http://schemas.microsoft.com/office/drawing/2014/chart" uri="{C3380CC4-5D6E-409C-BE32-E72D297353CC}">
              <c16:uniqueId val="{00000004-111B-4D9E-A7B9-EF71B5DAEDB0}"/>
            </c:ext>
          </c:extLst>
        </c:ser>
        <c:ser>
          <c:idx val="6"/>
          <c:order val="6"/>
          <c:tx>
            <c:strRef>
              <c:f>'26. ENERGUAVIARE'!$I$6</c:f>
              <c:strCache>
                <c:ptCount val="1"/>
                <c:pt idx="0">
                  <c:v>RM</c:v>
                </c:pt>
              </c:strCache>
            </c:strRef>
          </c:tx>
          <c:spPr>
            <a:solidFill>
              <a:schemeClr val="accent1">
                <a:lumMod val="40000"/>
                <a:lumOff val="60000"/>
              </a:schemeClr>
            </a:solidFill>
            <a:ln>
              <a:noFill/>
            </a:ln>
            <a:effectLst/>
          </c:spPr>
          <c:val>
            <c:numRef>
              <c:f>'26. ENERGUAVIARE'!$I$7:$I$18</c:f>
              <c:numCache>
                <c:formatCode>0.00</c:formatCode>
                <c:ptCount val="12"/>
                <c:pt idx="0">
                  <c:v>22.417179999999998</c:v>
                </c:pt>
                <c:pt idx="1">
                  <c:v>19.246849999999998</c:v>
                </c:pt>
                <c:pt idx="2">
                  <c:v>17.733450000000001</c:v>
                </c:pt>
                <c:pt idx="3">
                  <c:v>34.672710000000002</c:v>
                </c:pt>
                <c:pt idx="4">
                  <c:v>39.092750000000002</c:v>
                </c:pt>
                <c:pt idx="5">
                  <c:v>40.531889999999997</c:v>
                </c:pt>
                <c:pt idx="6">
                  <c:v>27.612939999999998</c:v>
                </c:pt>
                <c:pt idx="7">
                  <c:v>14.02988</c:v>
                </c:pt>
                <c:pt idx="8">
                  <c:v>23.401509999999998</c:v>
                </c:pt>
                <c:pt idx="9">
                  <c:v>0.47937000000000002</c:v>
                </c:pt>
                <c:pt idx="10">
                  <c:v>3.1105999999999998</c:v>
                </c:pt>
                <c:pt idx="11">
                  <c:v>19.630310000000001</c:v>
                </c:pt>
              </c:numCache>
            </c:numRef>
          </c:val>
          <c:extLst>
            <c:ext xmlns:c16="http://schemas.microsoft.com/office/drawing/2014/chart" uri="{C3380CC4-5D6E-409C-BE32-E72D297353CC}">
              <c16:uniqueId val="{00000005-111B-4D9E-A7B9-EF71B5DAEDB0}"/>
            </c:ext>
          </c:extLst>
        </c:ser>
        <c:dLbls>
          <c:showLegendKey val="0"/>
          <c:showVal val="0"/>
          <c:showCatName val="0"/>
          <c:showSerName val="0"/>
          <c:showPercent val="0"/>
          <c:showBubbleSize val="0"/>
        </c:dLbls>
        <c:axId val="-1064563920"/>
        <c:axId val="-1064570448"/>
      </c:areaChart>
      <c:lineChart>
        <c:grouping val="standard"/>
        <c:varyColors val="0"/>
        <c:ser>
          <c:idx val="0"/>
          <c:order val="0"/>
          <c:tx>
            <c:strRef>
              <c:f>'26. ENERGUAVIARE'!$J$6</c:f>
              <c:strCache>
                <c:ptCount val="1"/>
                <c:pt idx="0">
                  <c:v>CUV_119</c:v>
                </c:pt>
              </c:strCache>
            </c:strRef>
          </c:tx>
          <c:spPr>
            <a:ln w="38100" cap="rnd">
              <a:solidFill>
                <a:sysClr val="windowText" lastClr="000000"/>
              </a:solidFill>
              <a:round/>
            </a:ln>
            <a:effectLst/>
          </c:spPr>
          <c:marker>
            <c:symbol val="none"/>
          </c:marker>
          <c:cat>
            <c:strRef>
              <c:f>'26. ENERGUAVIARE'!$A$7:$A$18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'26. ENERGUAVIARE'!$J$7:$J$18</c:f>
              <c:numCache>
                <c:formatCode>0.00</c:formatCode>
                <c:ptCount val="12"/>
                <c:pt idx="0">
                  <c:v>727.83271000000002</c:v>
                </c:pt>
                <c:pt idx="1">
                  <c:v>724.24684000000002</c:v>
                </c:pt>
                <c:pt idx="2">
                  <c:v>737.84689000000003</c:v>
                </c:pt>
                <c:pt idx="3">
                  <c:v>771.42460000000005</c:v>
                </c:pt>
                <c:pt idx="4">
                  <c:v>783.20650999999998</c:v>
                </c:pt>
                <c:pt idx="5">
                  <c:v>772.86587999999995</c:v>
                </c:pt>
                <c:pt idx="6">
                  <c:v>751.03587000000005</c:v>
                </c:pt>
                <c:pt idx="7">
                  <c:v>747.06638999999996</c:v>
                </c:pt>
                <c:pt idx="8">
                  <c:v>756.19659999999999</c:v>
                </c:pt>
                <c:pt idx="9">
                  <c:v>747.18304000000001</c:v>
                </c:pt>
                <c:pt idx="10">
                  <c:v>737.66228999999998</c:v>
                </c:pt>
                <c:pt idx="11">
                  <c:v>747.52715000000001</c:v>
                </c:pt>
              </c:numCache>
            </c:numRef>
          </c:val>
          <c:smooth val="0"/>
          <c:extLst>
            <c:ext xmlns:c16="http://schemas.microsoft.com/office/drawing/2014/chart" uri="{C3380CC4-5D6E-409C-BE32-E72D297353CC}">
              <c16:uniqueId val="{00000006-111B-4D9E-A7B9-EF71B5DAEDB0}"/>
            </c:ext>
          </c:extLst>
        </c:ser>
        <c:dLbls>
          <c:showLegendKey val="0"/>
          <c:showVal val="0"/>
          <c:showCatName val="0"/>
          <c:showSerName val="0"/>
          <c:showPercent val="0"/>
          <c:showBubbleSize val="0"/>
        </c:dLbls>
        <c:marker val="1"/>
        <c:smooth val="0"/>
        <c:axId val="-1064563920"/>
        <c:axId val="-1064570448"/>
      </c:lineChart>
      <c:catAx>
        <c:axId val="-10645639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400" b="1" i="0" u="none" strike="noStrike" baseline="0">
                <a:solidFill>
                  <a:srgbClr val="333333"/>
                </a:solidFill>
                <a:latin typeface="Calibri"/>
                <a:ea typeface="Calibri"/>
                <a:cs typeface="Calibri"/>
              </a:defRPr>
            </a:pPr>
            <a:endParaRPr lang="es-CO"/>
          </a:p>
        </c:txPr>
        <c:crossAx val="-1064570448"/>
        <c:crosses val="autoZero"/>
        <c:auto val="1"/>
        <c:lblAlgn val="ctr"/>
        <c:lblOffset val="100"/>
        <c:noMultiLvlLbl val="0"/>
      </c:catAx>
      <c:valAx>
        <c:axId val="-1064570448"/>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064563920"/>
        <c:crosses val="autoZero"/>
        <c:crossBetween val="between"/>
      </c:valAx>
      <c:spPr>
        <a:noFill/>
        <a:ln w="25400">
          <a:noFill/>
        </a:ln>
      </c:spPr>
    </c:plotArea>
    <c:legend>
      <c:legendPos val="b"/>
      <c:overlay val="0"/>
      <c:spPr>
        <a:noFill/>
        <a:ln w="25400">
          <a:noFill/>
        </a:ln>
      </c:spPr>
      <c:txPr>
        <a:bodyPr/>
        <a:lstStyle/>
        <a:p>
          <a:pPr>
            <a:defRPr sz="1655"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tx>
            <c:strRef>
              <c:f>'26. ENERGUAVIARE'!$N$7</c:f>
              <c:strCache>
                <c:ptCount val="1"/>
                <c:pt idx="0">
                  <c:v>Ene-23</c:v>
                </c:pt>
              </c:strCache>
            </c:strRef>
          </c:tx>
          <c:spPr>
            <a:solidFill>
              <a:schemeClr val="accent6">
                <a:tint val="41000"/>
              </a:schemeClr>
            </a:solidFill>
            <a:ln>
              <a:noFill/>
            </a:ln>
            <a:effectLst/>
          </c:spPr>
          <c:invertIfNegative val="0"/>
          <c:cat>
            <c:strRef>
              <c:f>'26. ENERGUAVIARE'!$Q$6:$U$6</c:f>
              <c:strCache>
                <c:ptCount val="5"/>
                <c:pt idx="0">
                  <c:v>ESTRATO 1</c:v>
                </c:pt>
                <c:pt idx="1">
                  <c:v>ESTRATO 2</c:v>
                </c:pt>
                <c:pt idx="2">
                  <c:v>ESTRATO 3</c:v>
                </c:pt>
                <c:pt idx="3">
                  <c:v>ESTRATO 4</c:v>
                </c:pt>
                <c:pt idx="4">
                  <c:v>ESTRATO 5 y 6, Ind y Com</c:v>
                </c:pt>
              </c:strCache>
            </c:strRef>
          </c:cat>
          <c:val>
            <c:numRef>
              <c:f>'26. ENERGUAVIARE'!$Q$7:$U$7</c:f>
              <c:numCache>
                <c:formatCode>0.00</c:formatCode>
                <c:ptCount val="5"/>
                <c:pt idx="0">
                  <c:v>265.33269999999999</c:v>
                </c:pt>
                <c:pt idx="1">
                  <c:v>331.66586999999998</c:v>
                </c:pt>
                <c:pt idx="2">
                  <c:v>563.83199000000002</c:v>
                </c:pt>
                <c:pt idx="3">
                  <c:v>663.33175000000006</c:v>
                </c:pt>
                <c:pt idx="4">
                  <c:v>795.99810000000002</c:v>
                </c:pt>
              </c:numCache>
            </c:numRef>
          </c:val>
          <c:extLst>
            <c:ext xmlns:c16="http://schemas.microsoft.com/office/drawing/2014/chart" uri="{C3380CC4-5D6E-409C-BE32-E72D297353CC}">
              <c16:uniqueId val="{00000000-0D32-4414-9435-83B80E07B8F4}"/>
            </c:ext>
          </c:extLst>
        </c:ser>
        <c:ser>
          <c:idx val="1"/>
          <c:order val="1"/>
          <c:tx>
            <c:strRef>
              <c:f>'26. ENERGUAVIARE'!$N$8</c:f>
              <c:strCache>
                <c:ptCount val="1"/>
                <c:pt idx="0">
                  <c:v>Feb-23</c:v>
                </c:pt>
              </c:strCache>
            </c:strRef>
          </c:tx>
          <c:spPr>
            <a:solidFill>
              <a:schemeClr val="accent6">
                <a:tint val="52000"/>
              </a:schemeClr>
            </a:solidFill>
            <a:ln>
              <a:noFill/>
            </a:ln>
            <a:effectLst/>
          </c:spPr>
          <c:invertIfNegative val="0"/>
          <c:cat>
            <c:strRef>
              <c:f>'26. ENERGUAVIARE'!$Q$6:$U$6</c:f>
              <c:strCache>
                <c:ptCount val="5"/>
                <c:pt idx="0">
                  <c:v>ESTRATO 1</c:v>
                </c:pt>
                <c:pt idx="1">
                  <c:v>ESTRATO 2</c:v>
                </c:pt>
                <c:pt idx="2">
                  <c:v>ESTRATO 3</c:v>
                </c:pt>
                <c:pt idx="3">
                  <c:v>ESTRATO 4</c:v>
                </c:pt>
                <c:pt idx="4">
                  <c:v>ESTRATO 5 y 6, Ind y Com</c:v>
                </c:pt>
              </c:strCache>
            </c:strRef>
          </c:cat>
          <c:val>
            <c:numRef>
              <c:f>'26. ENERGUAVIARE'!$Q$8:$U$8</c:f>
              <c:numCache>
                <c:formatCode>0.00</c:formatCode>
                <c:ptCount val="5"/>
                <c:pt idx="0">
                  <c:v>269.92295999999999</c:v>
                </c:pt>
                <c:pt idx="1">
                  <c:v>337.40370000000001</c:v>
                </c:pt>
                <c:pt idx="2">
                  <c:v>573.58627999999999</c:v>
                </c:pt>
                <c:pt idx="3">
                  <c:v>674.80739000000005</c:v>
                </c:pt>
                <c:pt idx="4">
                  <c:v>809.76886999999999</c:v>
                </c:pt>
              </c:numCache>
            </c:numRef>
          </c:val>
          <c:extLst>
            <c:ext xmlns:c16="http://schemas.microsoft.com/office/drawing/2014/chart" uri="{C3380CC4-5D6E-409C-BE32-E72D297353CC}">
              <c16:uniqueId val="{00000001-0D32-4414-9435-83B80E07B8F4}"/>
            </c:ext>
          </c:extLst>
        </c:ser>
        <c:ser>
          <c:idx val="2"/>
          <c:order val="2"/>
          <c:tx>
            <c:strRef>
              <c:f>'26. ENERGUAVIARE'!$N$9</c:f>
              <c:strCache>
                <c:ptCount val="1"/>
                <c:pt idx="0">
                  <c:v>Mar-23</c:v>
                </c:pt>
              </c:strCache>
            </c:strRef>
          </c:tx>
          <c:spPr>
            <a:solidFill>
              <a:schemeClr val="accent6">
                <a:tint val="63000"/>
              </a:schemeClr>
            </a:solidFill>
            <a:ln>
              <a:noFill/>
            </a:ln>
            <a:effectLst/>
          </c:spPr>
          <c:invertIfNegative val="0"/>
          <c:cat>
            <c:strRef>
              <c:f>'26. ENERGUAVIARE'!$Q$6:$U$6</c:f>
              <c:strCache>
                <c:ptCount val="5"/>
                <c:pt idx="0">
                  <c:v>ESTRATO 1</c:v>
                </c:pt>
                <c:pt idx="1">
                  <c:v>ESTRATO 2</c:v>
                </c:pt>
                <c:pt idx="2">
                  <c:v>ESTRATO 3</c:v>
                </c:pt>
                <c:pt idx="3">
                  <c:v>ESTRATO 4</c:v>
                </c:pt>
                <c:pt idx="4">
                  <c:v>ESTRATO 5 y 6, Ind y Com</c:v>
                </c:pt>
              </c:strCache>
            </c:strRef>
          </c:cat>
          <c:val>
            <c:numRef>
              <c:f>'26. ENERGUAVIARE'!$Q$9:$U$9</c:f>
              <c:numCache>
                <c:formatCode>0.00</c:formatCode>
                <c:ptCount val="5"/>
                <c:pt idx="0">
                  <c:v>274.40368000000001</c:v>
                </c:pt>
                <c:pt idx="1">
                  <c:v>343.00459999999998</c:v>
                </c:pt>
                <c:pt idx="2">
                  <c:v>583.10780999999997</c:v>
                </c:pt>
                <c:pt idx="3">
                  <c:v>686.00918999999999</c:v>
                </c:pt>
                <c:pt idx="4">
                  <c:v>823.21103000000005</c:v>
                </c:pt>
              </c:numCache>
            </c:numRef>
          </c:val>
          <c:extLst>
            <c:ext xmlns:c16="http://schemas.microsoft.com/office/drawing/2014/chart" uri="{C3380CC4-5D6E-409C-BE32-E72D297353CC}">
              <c16:uniqueId val="{00000002-0D32-4414-9435-83B80E07B8F4}"/>
            </c:ext>
          </c:extLst>
        </c:ser>
        <c:ser>
          <c:idx val="3"/>
          <c:order val="3"/>
          <c:tx>
            <c:strRef>
              <c:f>'26. ENERGUAVIARE'!$N$10</c:f>
              <c:strCache>
                <c:ptCount val="1"/>
                <c:pt idx="0">
                  <c:v>Abr-23</c:v>
                </c:pt>
              </c:strCache>
            </c:strRef>
          </c:tx>
          <c:spPr>
            <a:solidFill>
              <a:schemeClr val="accent6">
                <a:tint val="74000"/>
              </a:schemeClr>
            </a:solidFill>
            <a:ln>
              <a:noFill/>
            </a:ln>
            <a:effectLst/>
          </c:spPr>
          <c:invertIfNegative val="0"/>
          <c:cat>
            <c:strRef>
              <c:f>'26. ENERGUAVIARE'!$Q$6:$U$6</c:f>
              <c:strCache>
                <c:ptCount val="5"/>
                <c:pt idx="0">
                  <c:v>ESTRATO 1</c:v>
                </c:pt>
                <c:pt idx="1">
                  <c:v>ESTRATO 2</c:v>
                </c:pt>
                <c:pt idx="2">
                  <c:v>ESTRATO 3</c:v>
                </c:pt>
                <c:pt idx="3">
                  <c:v>ESTRATO 4</c:v>
                </c:pt>
                <c:pt idx="4">
                  <c:v>ESTRATO 5 y 6, Ind y Com</c:v>
                </c:pt>
              </c:strCache>
            </c:strRef>
          </c:cat>
          <c:val>
            <c:numRef>
              <c:f>'26. ENERGUAVIARE'!$Q$10:$U$10</c:f>
              <c:numCache>
                <c:formatCode>0.00</c:formatCode>
                <c:ptCount val="5"/>
                <c:pt idx="0">
                  <c:v>277.28492</c:v>
                </c:pt>
                <c:pt idx="1">
                  <c:v>346.60615000000001</c:v>
                </c:pt>
                <c:pt idx="2">
                  <c:v>589.23045000000002</c:v>
                </c:pt>
                <c:pt idx="3">
                  <c:v>693.21229000000005</c:v>
                </c:pt>
                <c:pt idx="4">
                  <c:v>831.85474999999997</c:v>
                </c:pt>
              </c:numCache>
            </c:numRef>
          </c:val>
          <c:extLst>
            <c:ext xmlns:c16="http://schemas.microsoft.com/office/drawing/2014/chart" uri="{C3380CC4-5D6E-409C-BE32-E72D297353CC}">
              <c16:uniqueId val="{00000003-0D32-4414-9435-83B80E07B8F4}"/>
            </c:ext>
          </c:extLst>
        </c:ser>
        <c:ser>
          <c:idx val="4"/>
          <c:order val="4"/>
          <c:tx>
            <c:strRef>
              <c:f>'26. ENERGUAVIARE'!$N$11</c:f>
              <c:strCache>
                <c:ptCount val="1"/>
                <c:pt idx="0">
                  <c:v>May-23</c:v>
                </c:pt>
              </c:strCache>
            </c:strRef>
          </c:tx>
          <c:spPr>
            <a:solidFill>
              <a:schemeClr val="accent6">
                <a:tint val="84000"/>
              </a:schemeClr>
            </a:solidFill>
            <a:ln>
              <a:noFill/>
            </a:ln>
            <a:effectLst/>
          </c:spPr>
          <c:invertIfNegative val="0"/>
          <c:cat>
            <c:strRef>
              <c:f>'26. ENERGUAVIARE'!$Q$6:$U$6</c:f>
              <c:strCache>
                <c:ptCount val="5"/>
                <c:pt idx="0">
                  <c:v>ESTRATO 1</c:v>
                </c:pt>
                <c:pt idx="1">
                  <c:v>ESTRATO 2</c:v>
                </c:pt>
                <c:pt idx="2">
                  <c:v>ESTRATO 3</c:v>
                </c:pt>
                <c:pt idx="3">
                  <c:v>ESTRATO 4</c:v>
                </c:pt>
                <c:pt idx="4">
                  <c:v>ESTRATO 5 y 6, Ind y Com</c:v>
                </c:pt>
              </c:strCache>
            </c:strRef>
          </c:cat>
          <c:val>
            <c:numRef>
              <c:f>'26. ENERGUAVIARE'!$Q$11:$U$11</c:f>
              <c:numCache>
                <c:formatCode>0.00</c:formatCode>
                <c:ptCount val="5"/>
                <c:pt idx="0">
                  <c:v>279.44774000000001</c:v>
                </c:pt>
                <c:pt idx="1">
                  <c:v>349.30968000000001</c:v>
                </c:pt>
                <c:pt idx="2">
                  <c:v>593.82645000000002</c:v>
                </c:pt>
                <c:pt idx="3">
                  <c:v>698.61935000000005</c:v>
                </c:pt>
                <c:pt idx="4">
                  <c:v>838.34321999999997</c:v>
                </c:pt>
              </c:numCache>
            </c:numRef>
          </c:val>
          <c:extLst>
            <c:ext xmlns:c16="http://schemas.microsoft.com/office/drawing/2014/chart" uri="{C3380CC4-5D6E-409C-BE32-E72D297353CC}">
              <c16:uniqueId val="{00000004-0D32-4414-9435-83B80E07B8F4}"/>
            </c:ext>
          </c:extLst>
        </c:ser>
        <c:ser>
          <c:idx val="5"/>
          <c:order val="5"/>
          <c:tx>
            <c:strRef>
              <c:f>'26. ENERGUAVIARE'!$N$12</c:f>
              <c:strCache>
                <c:ptCount val="1"/>
                <c:pt idx="0">
                  <c:v>Jun-23</c:v>
                </c:pt>
              </c:strCache>
            </c:strRef>
          </c:tx>
          <c:spPr>
            <a:solidFill>
              <a:schemeClr val="accent6">
                <a:tint val="95000"/>
              </a:schemeClr>
            </a:solidFill>
            <a:ln>
              <a:noFill/>
            </a:ln>
            <a:effectLst/>
          </c:spPr>
          <c:invertIfNegative val="0"/>
          <c:cat>
            <c:strRef>
              <c:f>'26. ENERGUAVIARE'!$Q$6:$U$6</c:f>
              <c:strCache>
                <c:ptCount val="5"/>
                <c:pt idx="0">
                  <c:v>ESTRATO 1</c:v>
                </c:pt>
                <c:pt idx="1">
                  <c:v>ESTRATO 2</c:v>
                </c:pt>
                <c:pt idx="2">
                  <c:v>ESTRATO 3</c:v>
                </c:pt>
                <c:pt idx="3">
                  <c:v>ESTRATO 4</c:v>
                </c:pt>
                <c:pt idx="4">
                  <c:v>ESTRATO 5 y 6, Ind y Com</c:v>
                </c:pt>
              </c:strCache>
            </c:strRef>
          </c:cat>
          <c:val>
            <c:numRef>
              <c:f>'26. ENERGUAVIARE'!$Q$12:$U$12</c:f>
              <c:numCache>
                <c:formatCode>0.00</c:formatCode>
                <c:ptCount val="5"/>
                <c:pt idx="0">
                  <c:v>280.64936</c:v>
                </c:pt>
                <c:pt idx="1">
                  <c:v>350.81171000000001</c:v>
                </c:pt>
                <c:pt idx="2">
                  <c:v>596.37990000000002</c:v>
                </c:pt>
                <c:pt idx="3">
                  <c:v>701.62341000000004</c:v>
                </c:pt>
                <c:pt idx="4">
                  <c:v>841.94808999999998</c:v>
                </c:pt>
              </c:numCache>
            </c:numRef>
          </c:val>
          <c:extLst>
            <c:ext xmlns:c16="http://schemas.microsoft.com/office/drawing/2014/chart" uri="{C3380CC4-5D6E-409C-BE32-E72D297353CC}">
              <c16:uniqueId val="{00000005-0D32-4414-9435-83B80E07B8F4}"/>
            </c:ext>
          </c:extLst>
        </c:ser>
        <c:ser>
          <c:idx val="6"/>
          <c:order val="6"/>
          <c:tx>
            <c:strRef>
              <c:f>'26. ENERGUAVIARE'!$N$13</c:f>
              <c:strCache>
                <c:ptCount val="1"/>
                <c:pt idx="0">
                  <c:v>Jul-23</c:v>
                </c:pt>
              </c:strCache>
            </c:strRef>
          </c:tx>
          <c:spPr>
            <a:solidFill>
              <a:schemeClr val="accent6">
                <a:shade val="94000"/>
              </a:schemeClr>
            </a:solidFill>
            <a:ln>
              <a:noFill/>
            </a:ln>
            <a:effectLst/>
          </c:spPr>
          <c:invertIfNegative val="0"/>
          <c:cat>
            <c:strRef>
              <c:f>'26. ENERGUAVIARE'!$Q$6:$U$6</c:f>
              <c:strCache>
                <c:ptCount val="5"/>
                <c:pt idx="0">
                  <c:v>ESTRATO 1</c:v>
                </c:pt>
                <c:pt idx="1">
                  <c:v>ESTRATO 2</c:v>
                </c:pt>
                <c:pt idx="2">
                  <c:v>ESTRATO 3</c:v>
                </c:pt>
                <c:pt idx="3">
                  <c:v>ESTRATO 4</c:v>
                </c:pt>
                <c:pt idx="4">
                  <c:v>ESTRATO 5 y 6, Ind y Com</c:v>
                </c:pt>
              </c:strCache>
            </c:strRef>
          </c:cat>
          <c:val>
            <c:numRef>
              <c:f>'26. ENERGUAVIARE'!$Q$13:$U$13</c:f>
              <c:numCache>
                <c:formatCode>0.00</c:formatCode>
                <c:ptCount val="5"/>
                <c:pt idx="0">
                  <c:v>281.49131</c:v>
                </c:pt>
                <c:pt idx="1">
                  <c:v>351.86414000000002</c:v>
                </c:pt>
                <c:pt idx="2">
                  <c:v>598.16904</c:v>
                </c:pt>
                <c:pt idx="3">
                  <c:v>703.72828000000004</c:v>
                </c:pt>
                <c:pt idx="4">
                  <c:v>844.47</c:v>
                </c:pt>
              </c:numCache>
            </c:numRef>
          </c:val>
          <c:extLst>
            <c:ext xmlns:c16="http://schemas.microsoft.com/office/drawing/2014/chart" uri="{C3380CC4-5D6E-409C-BE32-E72D297353CC}">
              <c16:uniqueId val="{00000006-0D32-4414-9435-83B80E07B8F4}"/>
            </c:ext>
          </c:extLst>
        </c:ser>
        <c:ser>
          <c:idx val="7"/>
          <c:order val="7"/>
          <c:tx>
            <c:strRef>
              <c:f>'26. ENERGUAVIARE'!$N$14</c:f>
              <c:strCache>
                <c:ptCount val="1"/>
                <c:pt idx="0">
                  <c:v>Ago-23</c:v>
                </c:pt>
              </c:strCache>
            </c:strRef>
          </c:tx>
          <c:spPr>
            <a:solidFill>
              <a:schemeClr val="accent6">
                <a:shade val="83000"/>
              </a:schemeClr>
            </a:solidFill>
            <a:ln>
              <a:noFill/>
            </a:ln>
            <a:effectLst/>
          </c:spPr>
          <c:invertIfNegative val="0"/>
          <c:cat>
            <c:strRef>
              <c:f>'26. ENERGUAVIARE'!$Q$6:$U$6</c:f>
              <c:strCache>
                <c:ptCount val="5"/>
                <c:pt idx="0">
                  <c:v>ESTRATO 1</c:v>
                </c:pt>
                <c:pt idx="1">
                  <c:v>ESTRATO 2</c:v>
                </c:pt>
                <c:pt idx="2">
                  <c:v>ESTRATO 3</c:v>
                </c:pt>
                <c:pt idx="3">
                  <c:v>ESTRATO 4</c:v>
                </c:pt>
                <c:pt idx="4">
                  <c:v>ESTRATO 5 y 6, Ind y Com</c:v>
                </c:pt>
              </c:strCache>
            </c:strRef>
          </c:cat>
          <c:val>
            <c:numRef>
              <c:f>'26. ENERGUAVIARE'!$Q$14:$U$14</c:f>
              <c:numCache>
                <c:formatCode>0.00</c:formatCode>
                <c:ptCount val="5"/>
                <c:pt idx="0">
                  <c:v>282.89877000000001</c:v>
                </c:pt>
                <c:pt idx="1">
                  <c:v>353.62346000000002</c:v>
                </c:pt>
                <c:pt idx="2">
                  <c:v>601.15988000000004</c:v>
                </c:pt>
                <c:pt idx="3">
                  <c:v>707.24692000000005</c:v>
                </c:pt>
                <c:pt idx="4">
                  <c:v>848.69629999999995</c:v>
                </c:pt>
              </c:numCache>
            </c:numRef>
          </c:val>
          <c:extLst>
            <c:ext xmlns:c16="http://schemas.microsoft.com/office/drawing/2014/chart" uri="{C3380CC4-5D6E-409C-BE32-E72D297353CC}">
              <c16:uniqueId val="{00000007-0D32-4414-9435-83B80E07B8F4}"/>
            </c:ext>
          </c:extLst>
        </c:ser>
        <c:ser>
          <c:idx val="8"/>
          <c:order val="8"/>
          <c:tx>
            <c:strRef>
              <c:f>'26. ENERGUAVIARE'!$N$15</c:f>
              <c:strCache>
                <c:ptCount val="1"/>
                <c:pt idx="0">
                  <c:v>Sep-23</c:v>
                </c:pt>
              </c:strCache>
            </c:strRef>
          </c:tx>
          <c:spPr>
            <a:solidFill>
              <a:schemeClr val="accent6">
                <a:shade val="73000"/>
              </a:schemeClr>
            </a:solidFill>
            <a:ln>
              <a:noFill/>
            </a:ln>
            <a:effectLst/>
          </c:spPr>
          <c:invertIfNegative val="0"/>
          <c:cat>
            <c:strRef>
              <c:f>'26. ENERGUAVIARE'!$Q$6:$U$6</c:f>
              <c:strCache>
                <c:ptCount val="5"/>
                <c:pt idx="0">
                  <c:v>ESTRATO 1</c:v>
                </c:pt>
                <c:pt idx="1">
                  <c:v>ESTRATO 2</c:v>
                </c:pt>
                <c:pt idx="2">
                  <c:v>ESTRATO 3</c:v>
                </c:pt>
                <c:pt idx="3">
                  <c:v>ESTRATO 4</c:v>
                </c:pt>
                <c:pt idx="4">
                  <c:v>ESTRATO 5 y 6, Ind y Com</c:v>
                </c:pt>
              </c:strCache>
            </c:strRef>
          </c:cat>
          <c:val>
            <c:numRef>
              <c:f>'26. ENERGUAVIARE'!$Q$15:$U$15</c:f>
              <c:numCache>
                <c:formatCode>0.00</c:formatCode>
                <c:ptCount val="5"/>
                <c:pt idx="0">
                  <c:v>284.87905999999998</c:v>
                </c:pt>
                <c:pt idx="1">
                  <c:v>356.09883000000002</c:v>
                </c:pt>
                <c:pt idx="2">
                  <c:v>605.36800000000005</c:v>
                </c:pt>
                <c:pt idx="3">
                  <c:v>712.19764999999995</c:v>
                </c:pt>
                <c:pt idx="4">
                  <c:v>854.63717999999994</c:v>
                </c:pt>
              </c:numCache>
            </c:numRef>
          </c:val>
          <c:extLst>
            <c:ext xmlns:c16="http://schemas.microsoft.com/office/drawing/2014/chart" uri="{C3380CC4-5D6E-409C-BE32-E72D297353CC}">
              <c16:uniqueId val="{00000008-0D32-4414-9435-83B80E07B8F4}"/>
            </c:ext>
          </c:extLst>
        </c:ser>
        <c:ser>
          <c:idx val="9"/>
          <c:order val="9"/>
          <c:tx>
            <c:strRef>
              <c:f>'26. ENERGUAVIARE'!$N$16</c:f>
              <c:strCache>
                <c:ptCount val="1"/>
                <c:pt idx="0">
                  <c:v>Oct-23</c:v>
                </c:pt>
              </c:strCache>
            </c:strRef>
          </c:tx>
          <c:spPr>
            <a:solidFill>
              <a:schemeClr val="accent6">
                <a:shade val="62000"/>
              </a:schemeClr>
            </a:solidFill>
            <a:ln>
              <a:noFill/>
            </a:ln>
            <a:effectLst/>
          </c:spPr>
          <c:invertIfNegative val="0"/>
          <c:cat>
            <c:strRef>
              <c:f>'26. ENERGUAVIARE'!$Q$6:$U$6</c:f>
              <c:strCache>
                <c:ptCount val="5"/>
                <c:pt idx="0">
                  <c:v>ESTRATO 1</c:v>
                </c:pt>
                <c:pt idx="1">
                  <c:v>ESTRATO 2</c:v>
                </c:pt>
                <c:pt idx="2">
                  <c:v>ESTRATO 3</c:v>
                </c:pt>
                <c:pt idx="3">
                  <c:v>ESTRATO 4</c:v>
                </c:pt>
                <c:pt idx="4">
                  <c:v>ESTRATO 5 y 6, Ind y Com</c:v>
                </c:pt>
              </c:strCache>
            </c:strRef>
          </c:cat>
          <c:val>
            <c:numRef>
              <c:f>'26. ENERGUAVIARE'!$Q$16:$U$16</c:f>
              <c:numCache>
                <c:formatCode>0.00</c:formatCode>
                <c:ptCount val="5"/>
                <c:pt idx="0">
                  <c:v>286.41741000000002</c:v>
                </c:pt>
                <c:pt idx="1">
                  <c:v>358.02175999999997</c:v>
                </c:pt>
                <c:pt idx="2">
                  <c:v>608.63698999999997</c:v>
                </c:pt>
                <c:pt idx="3">
                  <c:v>716.04351999999994</c:v>
                </c:pt>
                <c:pt idx="4">
                  <c:v>859.25221999999997</c:v>
                </c:pt>
              </c:numCache>
            </c:numRef>
          </c:val>
          <c:extLst>
            <c:ext xmlns:c16="http://schemas.microsoft.com/office/drawing/2014/chart" uri="{C3380CC4-5D6E-409C-BE32-E72D297353CC}">
              <c16:uniqueId val="{00000009-0D32-4414-9435-83B80E07B8F4}"/>
            </c:ext>
          </c:extLst>
        </c:ser>
        <c:ser>
          <c:idx val="10"/>
          <c:order val="10"/>
          <c:tx>
            <c:strRef>
              <c:f>'26. ENERGUAVIARE'!$N$17</c:f>
              <c:strCache>
                <c:ptCount val="1"/>
                <c:pt idx="0">
                  <c:v>Nov-23</c:v>
                </c:pt>
              </c:strCache>
            </c:strRef>
          </c:tx>
          <c:spPr>
            <a:solidFill>
              <a:schemeClr val="accent6">
                <a:shade val="51000"/>
              </a:schemeClr>
            </a:solidFill>
            <a:ln>
              <a:noFill/>
            </a:ln>
            <a:effectLst/>
          </c:spPr>
          <c:invertIfNegative val="0"/>
          <c:cat>
            <c:strRef>
              <c:f>'26. ENERGUAVIARE'!$Q$6:$U$6</c:f>
              <c:strCache>
                <c:ptCount val="5"/>
                <c:pt idx="0">
                  <c:v>ESTRATO 1</c:v>
                </c:pt>
                <c:pt idx="1">
                  <c:v>ESTRATO 2</c:v>
                </c:pt>
                <c:pt idx="2">
                  <c:v>ESTRATO 3</c:v>
                </c:pt>
                <c:pt idx="3">
                  <c:v>ESTRATO 4</c:v>
                </c:pt>
                <c:pt idx="4">
                  <c:v>ESTRATO 5 y 6, Ind y Com</c:v>
                </c:pt>
              </c:strCache>
            </c:strRef>
          </c:cat>
          <c:val>
            <c:numRef>
              <c:f>'26. ENERGUAVIARE'!$Q$17:$U$17</c:f>
              <c:numCache>
                <c:formatCode>0.00</c:formatCode>
                <c:ptCount val="5"/>
                <c:pt idx="0">
                  <c:v>289.28158000000002</c:v>
                </c:pt>
                <c:pt idx="1">
                  <c:v>361.60198000000003</c:v>
                </c:pt>
                <c:pt idx="2">
                  <c:v>614.72337000000005</c:v>
                </c:pt>
                <c:pt idx="3">
                  <c:v>723.20396000000005</c:v>
                </c:pt>
                <c:pt idx="4">
                  <c:v>867.84474999999998</c:v>
                </c:pt>
              </c:numCache>
            </c:numRef>
          </c:val>
          <c:extLst>
            <c:ext xmlns:c16="http://schemas.microsoft.com/office/drawing/2014/chart" uri="{C3380CC4-5D6E-409C-BE32-E72D297353CC}">
              <c16:uniqueId val="{0000000A-0D32-4414-9435-83B80E07B8F4}"/>
            </c:ext>
          </c:extLst>
        </c:ser>
        <c:ser>
          <c:idx val="11"/>
          <c:order val="11"/>
          <c:tx>
            <c:strRef>
              <c:f>'26. ENERGUAVIARE'!$N$18</c:f>
              <c:strCache>
                <c:ptCount val="1"/>
                <c:pt idx="0">
                  <c:v>Dic-23</c:v>
                </c:pt>
              </c:strCache>
            </c:strRef>
          </c:tx>
          <c:spPr>
            <a:solidFill>
              <a:schemeClr val="accent6">
                <a:shade val="40000"/>
              </a:schemeClr>
            </a:solidFill>
            <a:ln>
              <a:noFill/>
            </a:ln>
            <a:effectLst/>
          </c:spPr>
          <c:invertIfNegative val="0"/>
          <c:cat>
            <c:strRef>
              <c:f>'26. ENERGUAVIARE'!$Q$6:$U$6</c:f>
              <c:strCache>
                <c:ptCount val="5"/>
                <c:pt idx="0">
                  <c:v>ESTRATO 1</c:v>
                </c:pt>
                <c:pt idx="1">
                  <c:v>ESTRATO 2</c:v>
                </c:pt>
                <c:pt idx="2">
                  <c:v>ESTRATO 3</c:v>
                </c:pt>
                <c:pt idx="3">
                  <c:v>ESTRATO 4</c:v>
                </c:pt>
                <c:pt idx="4">
                  <c:v>ESTRATO 5 y 6, Ind y Com</c:v>
                </c:pt>
              </c:strCache>
            </c:strRef>
          </c:cat>
          <c:val>
            <c:numRef>
              <c:f>'26. ENERGUAVIARE'!$Q$18:$U$18</c:f>
              <c:numCache>
                <c:formatCode>0.00</c:formatCode>
                <c:ptCount val="5"/>
                <c:pt idx="0">
                  <c:v>290.64121</c:v>
                </c:pt>
                <c:pt idx="1">
                  <c:v>363.30151000000001</c:v>
                </c:pt>
                <c:pt idx="2">
                  <c:v>617.61257000000001</c:v>
                </c:pt>
                <c:pt idx="3">
                  <c:v>726.60302000000001</c:v>
                </c:pt>
                <c:pt idx="4">
                  <c:v>871.92362000000003</c:v>
                </c:pt>
              </c:numCache>
            </c:numRef>
          </c:val>
          <c:extLst>
            <c:ext xmlns:c16="http://schemas.microsoft.com/office/drawing/2014/chart" uri="{C3380CC4-5D6E-409C-BE32-E72D297353CC}">
              <c16:uniqueId val="{0000000B-0D32-4414-9435-83B80E07B8F4}"/>
            </c:ext>
          </c:extLst>
        </c:ser>
        <c:dLbls>
          <c:showLegendKey val="0"/>
          <c:showVal val="0"/>
          <c:showCatName val="0"/>
          <c:showSerName val="0"/>
          <c:showPercent val="0"/>
          <c:showBubbleSize val="0"/>
        </c:dLbls>
        <c:gapWidth val="150"/>
        <c:axId val="-1064566096"/>
        <c:axId val="-1064588944"/>
      </c:barChart>
      <c:catAx>
        <c:axId val="-1064566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064588944"/>
        <c:crosses val="autoZero"/>
        <c:auto val="1"/>
        <c:lblAlgn val="ctr"/>
        <c:lblOffset val="100"/>
        <c:noMultiLvlLbl val="0"/>
      </c:catAx>
      <c:valAx>
        <c:axId val="-1064588944"/>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064566096"/>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'26. ENERGUAVIARE'!$J$6</c:f>
              <c:strCache>
                <c:ptCount val="1"/>
                <c:pt idx="0">
                  <c:v>CUV_119</c:v>
                </c:pt>
              </c:strCache>
            </c:strRef>
          </c:tx>
          <c:spPr>
            <a:ln w="28575" cap="rnd">
              <a:solidFill>
                <a:schemeClr val="accent1"/>
              </a:solidFill>
              <a:round/>
            </a:ln>
            <a:effectLst/>
          </c:spPr>
          <c:marker>
            <c:symbol val="none"/>
          </c:marker>
          <c:cat>
            <c:strRef>
              <c:f>'26. ENERGUAVIARE'!$A$7:$A$18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'26. ENERGUAVIARE'!$J$7:$J$18</c:f>
              <c:numCache>
                <c:formatCode>0.00</c:formatCode>
                <c:ptCount val="12"/>
                <c:pt idx="0">
                  <c:v>727.83271000000002</c:v>
                </c:pt>
                <c:pt idx="1">
                  <c:v>724.24684000000002</c:v>
                </c:pt>
                <c:pt idx="2">
                  <c:v>737.84689000000003</c:v>
                </c:pt>
                <c:pt idx="3">
                  <c:v>771.42460000000005</c:v>
                </c:pt>
                <c:pt idx="4">
                  <c:v>783.20650999999998</c:v>
                </c:pt>
                <c:pt idx="5">
                  <c:v>772.86587999999995</c:v>
                </c:pt>
                <c:pt idx="6">
                  <c:v>751.03587000000005</c:v>
                </c:pt>
                <c:pt idx="7">
                  <c:v>747.06638999999996</c:v>
                </c:pt>
                <c:pt idx="8">
                  <c:v>756.19659999999999</c:v>
                </c:pt>
                <c:pt idx="9">
                  <c:v>747.18304000000001</c:v>
                </c:pt>
                <c:pt idx="10">
                  <c:v>737.66228999999998</c:v>
                </c:pt>
                <c:pt idx="11">
                  <c:v>747.52715000000001</c:v>
                </c:pt>
              </c:numCache>
            </c:numRef>
          </c:val>
          <c:smooth val="0"/>
          <c:extLst>
            <c:ext xmlns:c16="http://schemas.microsoft.com/office/drawing/2014/chart" uri="{C3380CC4-5D6E-409C-BE32-E72D297353CC}">
              <c16:uniqueId val="{00000000-8129-4F9D-B20B-08A5A72C4043}"/>
            </c:ext>
          </c:extLst>
        </c:ser>
        <c:ser>
          <c:idx val="1"/>
          <c:order val="1"/>
          <c:tx>
            <c:strRef>
              <c:f>'26. ENERGUAVIARE'!$K$6</c:f>
              <c:strCache>
                <c:ptCount val="1"/>
                <c:pt idx="0">
                  <c:v>CUV_Op</c:v>
                </c:pt>
              </c:strCache>
            </c:strRef>
          </c:tx>
          <c:spPr>
            <a:ln w="28575" cap="rnd">
              <a:solidFill>
                <a:schemeClr val="accent2"/>
              </a:solidFill>
              <a:prstDash val="lgDash"/>
              <a:round/>
            </a:ln>
            <a:effectLst/>
          </c:spPr>
          <c:marker>
            <c:symbol val="none"/>
          </c:marker>
          <c:cat>
            <c:strRef>
              <c:f>'26. ENERGUAVIARE'!$A$7:$A$18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'26. ENERGUAVIARE'!$K$7:$K$18</c:f>
              <c:numCache>
                <c:formatCode>0.00</c:formatCode>
                <c:ptCount val="12"/>
                <c:pt idx="0">
                  <c:v>663.33175000000006</c:v>
                </c:pt>
                <c:pt idx="1">
                  <c:v>674.80739000000005</c:v>
                </c:pt>
                <c:pt idx="2">
                  <c:v>686.00918999999999</c:v>
                </c:pt>
                <c:pt idx="3">
                  <c:v>693.21229000000005</c:v>
                </c:pt>
                <c:pt idx="4">
                  <c:v>698.61935000000005</c:v>
                </c:pt>
                <c:pt idx="5">
                  <c:v>701.62341000000004</c:v>
                </c:pt>
                <c:pt idx="6">
                  <c:v>703.72828000000004</c:v>
                </c:pt>
                <c:pt idx="7">
                  <c:v>707.24692000000005</c:v>
                </c:pt>
                <c:pt idx="8">
                  <c:v>712.19764999999995</c:v>
                </c:pt>
                <c:pt idx="9">
                  <c:v>716.04351999999994</c:v>
                </c:pt>
                <c:pt idx="10">
                  <c:v>723.20396000000005</c:v>
                </c:pt>
                <c:pt idx="11">
                  <c:v>726.60302000000001</c:v>
                </c:pt>
              </c:numCache>
            </c:numRef>
          </c:val>
          <c:smooth val="0"/>
          <c:extLst>
            <c:ext xmlns:c16="http://schemas.microsoft.com/office/drawing/2014/chart" uri="{C3380CC4-5D6E-409C-BE32-E72D297353CC}">
              <c16:uniqueId val="{00000001-8129-4F9D-B20B-08A5A72C4043}"/>
            </c:ext>
          </c:extLst>
        </c:ser>
        <c:dLbls>
          <c:showLegendKey val="0"/>
          <c:showVal val="0"/>
          <c:showCatName val="0"/>
          <c:showSerName val="0"/>
          <c:showPercent val="0"/>
          <c:showBubbleSize val="0"/>
        </c:dLbls>
        <c:smooth val="0"/>
        <c:axId val="-1064572080"/>
        <c:axId val="-1064571536"/>
      </c:lineChart>
      <c:catAx>
        <c:axId val="-106457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64571536"/>
        <c:crosses val="autoZero"/>
        <c:auto val="1"/>
        <c:lblAlgn val="ctr"/>
        <c:lblOffset val="100"/>
        <c:noMultiLvlLbl val="0"/>
      </c:catAx>
      <c:valAx>
        <c:axId val="-1064571536"/>
        <c:scaling>
          <c:orientation val="minMax"/>
          <c:min val="5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s-CO" sz="1800" b="1"/>
                  <a:t>$/kWh</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s-CO"/>
          </a:p>
        </c:txPr>
        <c:crossAx val="-106457208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1"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1"/>
          <c:order val="1"/>
          <c:tx>
            <c:strRef>
              <c:f>'27. EPM'!$D$6</c:f>
              <c:strCache>
                <c:ptCount val="1"/>
                <c:pt idx="0">
                  <c:v>GM</c:v>
                </c:pt>
              </c:strCache>
            </c:strRef>
          </c:tx>
          <c:spPr>
            <a:solidFill>
              <a:srgbClr val="ED7D31"/>
            </a:solidFill>
            <a:ln w="25400">
              <a:noFill/>
            </a:ln>
          </c:spPr>
          <c:val>
            <c:numRef>
              <c:f>'27. EPM'!$D$7:$D$18</c:f>
              <c:numCache>
                <c:formatCode>0.00</c:formatCode>
                <c:ptCount val="12"/>
                <c:pt idx="0">
                  <c:v>290.2</c:v>
                </c:pt>
                <c:pt idx="1">
                  <c:v>296.95999999999998</c:v>
                </c:pt>
                <c:pt idx="2">
                  <c:v>333.24</c:v>
                </c:pt>
                <c:pt idx="3">
                  <c:v>289.88</c:v>
                </c:pt>
                <c:pt idx="4">
                  <c:v>280.02999999999997</c:v>
                </c:pt>
                <c:pt idx="5">
                  <c:v>336.51</c:v>
                </c:pt>
                <c:pt idx="6">
                  <c:v>324.06330000000003</c:v>
                </c:pt>
                <c:pt idx="7">
                  <c:v>313.98</c:v>
                </c:pt>
                <c:pt idx="8">
                  <c:v>343.71949999999998</c:v>
                </c:pt>
                <c:pt idx="9">
                  <c:v>367.67</c:v>
                </c:pt>
                <c:pt idx="10">
                  <c:v>367.1</c:v>
                </c:pt>
                <c:pt idx="11">
                  <c:v>349.05</c:v>
                </c:pt>
              </c:numCache>
            </c:numRef>
          </c:val>
          <c:extLst>
            <c:ext xmlns:c16="http://schemas.microsoft.com/office/drawing/2014/chart" uri="{C3380CC4-5D6E-409C-BE32-E72D297353CC}">
              <c16:uniqueId val="{00000000-C58D-4EAE-A154-CF72EC8650C1}"/>
            </c:ext>
          </c:extLst>
        </c:ser>
        <c:ser>
          <c:idx val="2"/>
          <c:order val="2"/>
          <c:tx>
            <c:strRef>
              <c:f>'27. EPM'!$G$6</c:f>
              <c:strCache>
                <c:ptCount val="1"/>
                <c:pt idx="0">
                  <c:v>D</c:v>
                </c:pt>
              </c:strCache>
            </c:strRef>
          </c:tx>
          <c:spPr>
            <a:solidFill>
              <a:srgbClr val="A5A5A5"/>
            </a:solidFill>
            <a:ln w="25400">
              <a:noFill/>
            </a:ln>
          </c:spPr>
          <c:val>
            <c:numRef>
              <c:f>'27. EPM'!$G$7:$G$18</c:f>
              <c:numCache>
                <c:formatCode>0.00</c:formatCode>
                <c:ptCount val="12"/>
                <c:pt idx="0">
                  <c:v>289.27</c:v>
                </c:pt>
                <c:pt idx="1">
                  <c:v>294.99</c:v>
                </c:pt>
                <c:pt idx="2">
                  <c:v>315.33999999999997</c:v>
                </c:pt>
                <c:pt idx="3">
                  <c:v>315.26</c:v>
                </c:pt>
                <c:pt idx="4">
                  <c:v>300.58999999999997</c:v>
                </c:pt>
                <c:pt idx="5">
                  <c:v>290.14999999999998</c:v>
                </c:pt>
                <c:pt idx="6">
                  <c:v>300.03829999999999</c:v>
                </c:pt>
                <c:pt idx="7">
                  <c:v>299.02</c:v>
                </c:pt>
                <c:pt idx="8">
                  <c:v>287.59989999999999</c:v>
                </c:pt>
                <c:pt idx="9">
                  <c:v>286.79000000000002</c:v>
                </c:pt>
                <c:pt idx="10">
                  <c:v>298.08</c:v>
                </c:pt>
                <c:pt idx="11">
                  <c:v>299.39999999999998</c:v>
                </c:pt>
              </c:numCache>
            </c:numRef>
          </c:val>
          <c:extLst>
            <c:ext xmlns:c16="http://schemas.microsoft.com/office/drawing/2014/chart" uri="{C3380CC4-5D6E-409C-BE32-E72D297353CC}">
              <c16:uniqueId val="{00000001-C58D-4EAE-A154-CF72EC8650C1}"/>
            </c:ext>
          </c:extLst>
        </c:ser>
        <c:ser>
          <c:idx val="3"/>
          <c:order val="3"/>
          <c:tx>
            <c:strRef>
              <c:f>'27. EPM'!$H$6</c:f>
              <c:strCache>
                <c:ptCount val="1"/>
                <c:pt idx="0">
                  <c:v>CV</c:v>
                </c:pt>
              </c:strCache>
            </c:strRef>
          </c:tx>
          <c:spPr>
            <a:solidFill>
              <a:srgbClr val="FFC000"/>
            </a:solidFill>
            <a:ln w="25400">
              <a:noFill/>
            </a:ln>
          </c:spPr>
          <c:val>
            <c:numRef>
              <c:f>'27. EPM'!$H$7:$H$18</c:f>
              <c:numCache>
                <c:formatCode>0.00</c:formatCode>
                <c:ptCount val="12"/>
                <c:pt idx="0">
                  <c:v>56.86</c:v>
                </c:pt>
                <c:pt idx="1">
                  <c:v>62.69</c:v>
                </c:pt>
                <c:pt idx="2">
                  <c:v>64.56</c:v>
                </c:pt>
                <c:pt idx="3">
                  <c:v>67.849999999999994</c:v>
                </c:pt>
                <c:pt idx="4">
                  <c:v>65.41</c:v>
                </c:pt>
                <c:pt idx="5">
                  <c:v>65.81</c:v>
                </c:pt>
                <c:pt idx="6">
                  <c:v>68.167900000000003</c:v>
                </c:pt>
                <c:pt idx="7">
                  <c:v>65.8</c:v>
                </c:pt>
                <c:pt idx="8">
                  <c:v>65.412099999999995</c:v>
                </c:pt>
                <c:pt idx="9">
                  <c:v>66.05</c:v>
                </c:pt>
                <c:pt idx="10">
                  <c:v>65.459999999999994</c:v>
                </c:pt>
                <c:pt idx="11">
                  <c:v>65.81</c:v>
                </c:pt>
              </c:numCache>
            </c:numRef>
          </c:val>
          <c:extLst>
            <c:ext xmlns:c16="http://schemas.microsoft.com/office/drawing/2014/chart" uri="{C3380CC4-5D6E-409C-BE32-E72D297353CC}">
              <c16:uniqueId val="{00000002-C58D-4EAE-A154-CF72EC8650C1}"/>
            </c:ext>
          </c:extLst>
        </c:ser>
        <c:ser>
          <c:idx val="4"/>
          <c:order val="4"/>
          <c:tx>
            <c:strRef>
              <c:f>'27. EPM'!$F$6</c:f>
              <c:strCache>
                <c:ptCount val="1"/>
                <c:pt idx="0">
                  <c:v>PR</c:v>
                </c:pt>
              </c:strCache>
            </c:strRef>
          </c:tx>
          <c:spPr>
            <a:solidFill>
              <a:srgbClr val="5B9BD5"/>
            </a:solidFill>
            <a:ln w="25400">
              <a:noFill/>
            </a:ln>
          </c:spPr>
          <c:val>
            <c:numRef>
              <c:f>'27. EPM'!$F$7:$F$18</c:f>
              <c:numCache>
                <c:formatCode>0.00</c:formatCode>
                <c:ptCount val="12"/>
                <c:pt idx="0">
                  <c:v>62.49</c:v>
                </c:pt>
                <c:pt idx="1">
                  <c:v>63.2</c:v>
                </c:pt>
                <c:pt idx="2">
                  <c:v>69.56</c:v>
                </c:pt>
                <c:pt idx="3">
                  <c:v>62.42</c:v>
                </c:pt>
                <c:pt idx="4">
                  <c:v>59.97</c:v>
                </c:pt>
                <c:pt idx="5">
                  <c:v>68.510000000000005</c:v>
                </c:pt>
                <c:pt idx="6">
                  <c:v>65.862799999999993</c:v>
                </c:pt>
                <c:pt idx="7">
                  <c:v>65.34</c:v>
                </c:pt>
                <c:pt idx="8">
                  <c:v>70.439700000000002</c:v>
                </c:pt>
                <c:pt idx="9">
                  <c:v>73.61</c:v>
                </c:pt>
                <c:pt idx="10">
                  <c:v>72.5</c:v>
                </c:pt>
                <c:pt idx="11">
                  <c:v>72.03</c:v>
                </c:pt>
              </c:numCache>
            </c:numRef>
          </c:val>
          <c:extLst>
            <c:ext xmlns:c16="http://schemas.microsoft.com/office/drawing/2014/chart" uri="{C3380CC4-5D6E-409C-BE32-E72D297353CC}">
              <c16:uniqueId val="{00000003-C58D-4EAE-A154-CF72EC8650C1}"/>
            </c:ext>
          </c:extLst>
        </c:ser>
        <c:ser>
          <c:idx val="5"/>
          <c:order val="5"/>
          <c:tx>
            <c:strRef>
              <c:f>'27. EPM'!$E$6</c:f>
              <c:strCache>
                <c:ptCount val="1"/>
                <c:pt idx="0">
                  <c:v>TM</c:v>
                </c:pt>
              </c:strCache>
            </c:strRef>
          </c:tx>
          <c:spPr>
            <a:solidFill>
              <a:srgbClr val="70AD47"/>
            </a:solidFill>
            <a:ln w="25400">
              <a:noFill/>
            </a:ln>
          </c:spPr>
          <c:val>
            <c:numRef>
              <c:f>'27. EPM'!$E$7:$E$18</c:f>
              <c:numCache>
                <c:formatCode>0.00</c:formatCode>
                <c:ptCount val="12"/>
                <c:pt idx="0">
                  <c:v>51.97</c:v>
                </c:pt>
                <c:pt idx="1">
                  <c:v>48.71</c:v>
                </c:pt>
                <c:pt idx="2">
                  <c:v>52.37</c:v>
                </c:pt>
                <c:pt idx="3">
                  <c:v>53.52</c:v>
                </c:pt>
                <c:pt idx="4">
                  <c:v>48.53</c:v>
                </c:pt>
                <c:pt idx="5">
                  <c:v>50.7</c:v>
                </c:pt>
                <c:pt idx="6">
                  <c:v>40.870199999999997</c:v>
                </c:pt>
                <c:pt idx="7">
                  <c:v>46.96</c:v>
                </c:pt>
                <c:pt idx="8">
                  <c:v>47.019500000000001</c:v>
                </c:pt>
                <c:pt idx="9">
                  <c:v>48.6</c:v>
                </c:pt>
                <c:pt idx="10">
                  <c:v>46.25</c:v>
                </c:pt>
                <c:pt idx="11">
                  <c:v>51.24</c:v>
                </c:pt>
              </c:numCache>
            </c:numRef>
          </c:val>
          <c:extLst>
            <c:ext xmlns:c16="http://schemas.microsoft.com/office/drawing/2014/chart" uri="{C3380CC4-5D6E-409C-BE32-E72D297353CC}">
              <c16:uniqueId val="{00000004-C58D-4EAE-A154-CF72EC8650C1}"/>
            </c:ext>
          </c:extLst>
        </c:ser>
        <c:ser>
          <c:idx val="6"/>
          <c:order val="6"/>
          <c:tx>
            <c:strRef>
              <c:f>'27. EPM'!$I$6</c:f>
              <c:strCache>
                <c:ptCount val="1"/>
                <c:pt idx="0">
                  <c:v>RM</c:v>
                </c:pt>
              </c:strCache>
            </c:strRef>
          </c:tx>
          <c:spPr>
            <a:solidFill>
              <a:schemeClr val="accent1">
                <a:lumMod val="40000"/>
                <a:lumOff val="60000"/>
              </a:schemeClr>
            </a:solidFill>
            <a:ln>
              <a:noFill/>
            </a:ln>
            <a:effectLst/>
          </c:spPr>
          <c:val>
            <c:numRef>
              <c:f>'27. EPM'!$I$7:$I$18</c:f>
              <c:numCache>
                <c:formatCode>0.00</c:formatCode>
                <c:ptCount val="12"/>
                <c:pt idx="0">
                  <c:v>19.7</c:v>
                </c:pt>
                <c:pt idx="1">
                  <c:v>18.350000000000001</c:v>
                </c:pt>
                <c:pt idx="2">
                  <c:v>16.13</c:v>
                </c:pt>
                <c:pt idx="3">
                  <c:v>34.700000000000003</c:v>
                </c:pt>
                <c:pt idx="4">
                  <c:v>33.53</c:v>
                </c:pt>
                <c:pt idx="5">
                  <c:v>14.82</c:v>
                </c:pt>
                <c:pt idx="6">
                  <c:v>22.974</c:v>
                </c:pt>
                <c:pt idx="7">
                  <c:v>11.19</c:v>
                </c:pt>
                <c:pt idx="8">
                  <c:v>16.898199999999999</c:v>
                </c:pt>
                <c:pt idx="9">
                  <c:v>0.28999999999999998</c:v>
                </c:pt>
                <c:pt idx="10">
                  <c:v>-0.25</c:v>
                </c:pt>
                <c:pt idx="11">
                  <c:v>16.96</c:v>
                </c:pt>
              </c:numCache>
            </c:numRef>
          </c:val>
          <c:extLst>
            <c:ext xmlns:c16="http://schemas.microsoft.com/office/drawing/2014/chart" uri="{C3380CC4-5D6E-409C-BE32-E72D297353CC}">
              <c16:uniqueId val="{00000005-C58D-4EAE-A154-CF72EC8650C1}"/>
            </c:ext>
          </c:extLst>
        </c:ser>
        <c:dLbls>
          <c:showLegendKey val="0"/>
          <c:showVal val="0"/>
          <c:showCatName val="0"/>
          <c:showSerName val="0"/>
          <c:showPercent val="0"/>
          <c:showBubbleSize val="0"/>
        </c:dLbls>
        <c:axId val="-1064576976"/>
        <c:axId val="-1064587312"/>
      </c:areaChart>
      <c:lineChart>
        <c:grouping val="standard"/>
        <c:varyColors val="0"/>
        <c:ser>
          <c:idx val="0"/>
          <c:order val="0"/>
          <c:tx>
            <c:strRef>
              <c:f>'27. EPM'!$J$6</c:f>
              <c:strCache>
                <c:ptCount val="1"/>
                <c:pt idx="0">
                  <c:v>CUV_119</c:v>
                </c:pt>
              </c:strCache>
            </c:strRef>
          </c:tx>
          <c:spPr>
            <a:ln w="38100" cap="rnd">
              <a:solidFill>
                <a:sysClr val="windowText" lastClr="000000"/>
              </a:solidFill>
              <a:round/>
            </a:ln>
            <a:effectLst/>
          </c:spPr>
          <c:marker>
            <c:symbol val="none"/>
          </c:marker>
          <c:cat>
            <c:strRef>
              <c:f>'27. EPM'!$A$7:$A$18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'27. EPM'!$J$7:$J$18</c:f>
              <c:numCache>
                <c:formatCode>0.00</c:formatCode>
                <c:ptCount val="12"/>
                <c:pt idx="0">
                  <c:v>770.5</c:v>
                </c:pt>
                <c:pt idx="1">
                  <c:v>784.9</c:v>
                </c:pt>
                <c:pt idx="2">
                  <c:v>851.19</c:v>
                </c:pt>
                <c:pt idx="3">
                  <c:v>823.62</c:v>
                </c:pt>
                <c:pt idx="4">
                  <c:v>788.07</c:v>
                </c:pt>
                <c:pt idx="5">
                  <c:v>826.5</c:v>
                </c:pt>
                <c:pt idx="6">
                  <c:v>821.97649999999999</c:v>
                </c:pt>
                <c:pt idx="7">
                  <c:v>802.29</c:v>
                </c:pt>
                <c:pt idx="8">
                  <c:v>831.08889999999997</c:v>
                </c:pt>
                <c:pt idx="9">
                  <c:v>843.01</c:v>
                </c:pt>
                <c:pt idx="10">
                  <c:v>849.14</c:v>
                </c:pt>
                <c:pt idx="11">
                  <c:v>854.49</c:v>
                </c:pt>
              </c:numCache>
            </c:numRef>
          </c:val>
          <c:smooth val="0"/>
          <c:extLst>
            <c:ext xmlns:c16="http://schemas.microsoft.com/office/drawing/2014/chart" uri="{C3380CC4-5D6E-409C-BE32-E72D297353CC}">
              <c16:uniqueId val="{00000006-C58D-4EAE-A154-CF72EC8650C1}"/>
            </c:ext>
          </c:extLst>
        </c:ser>
        <c:dLbls>
          <c:showLegendKey val="0"/>
          <c:showVal val="0"/>
          <c:showCatName val="0"/>
          <c:showSerName val="0"/>
          <c:showPercent val="0"/>
          <c:showBubbleSize val="0"/>
        </c:dLbls>
        <c:marker val="1"/>
        <c:smooth val="0"/>
        <c:axId val="-1064576976"/>
        <c:axId val="-1064587312"/>
      </c:lineChart>
      <c:catAx>
        <c:axId val="-10645769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400" b="1" i="0" u="none" strike="noStrike" baseline="0">
                <a:solidFill>
                  <a:srgbClr val="333333"/>
                </a:solidFill>
                <a:latin typeface="Calibri"/>
                <a:ea typeface="Calibri"/>
                <a:cs typeface="Calibri"/>
              </a:defRPr>
            </a:pPr>
            <a:endParaRPr lang="es-CO"/>
          </a:p>
        </c:txPr>
        <c:crossAx val="-1064587312"/>
        <c:crosses val="autoZero"/>
        <c:auto val="1"/>
        <c:lblAlgn val="ctr"/>
        <c:lblOffset val="100"/>
        <c:noMultiLvlLbl val="0"/>
      </c:catAx>
      <c:valAx>
        <c:axId val="-1064587312"/>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064576976"/>
        <c:crosses val="autoZero"/>
        <c:crossBetween val="between"/>
      </c:valAx>
      <c:spPr>
        <a:noFill/>
        <a:ln w="25400">
          <a:noFill/>
        </a:ln>
      </c:spPr>
    </c:plotArea>
    <c:legend>
      <c:legendPos val="b"/>
      <c:overlay val="0"/>
      <c:spPr>
        <a:noFill/>
        <a:ln w="25400">
          <a:noFill/>
        </a:ln>
      </c:spPr>
      <c:txPr>
        <a:bodyPr/>
        <a:lstStyle/>
        <a:p>
          <a:pPr>
            <a:defRPr sz="1655"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tx>
            <c:strRef>
              <c:f>'27. EPM'!$N$7</c:f>
              <c:strCache>
                <c:ptCount val="1"/>
                <c:pt idx="0">
                  <c:v>Ene-23</c:v>
                </c:pt>
              </c:strCache>
            </c:strRef>
          </c:tx>
          <c:spPr>
            <a:solidFill>
              <a:schemeClr val="accent6">
                <a:tint val="41000"/>
              </a:schemeClr>
            </a:solidFill>
            <a:ln>
              <a:noFill/>
            </a:ln>
            <a:effectLst/>
          </c:spPr>
          <c:invertIfNegative val="0"/>
          <c:cat>
            <c:strRef>
              <c:f>'27. EPM'!$Q$6:$U$6</c:f>
              <c:strCache>
                <c:ptCount val="5"/>
                <c:pt idx="0">
                  <c:v>ESTRATO 1</c:v>
                </c:pt>
                <c:pt idx="1">
                  <c:v>ESTRATO 2</c:v>
                </c:pt>
                <c:pt idx="2">
                  <c:v>ESTRATO 3</c:v>
                </c:pt>
                <c:pt idx="3">
                  <c:v>ESTRATO 4</c:v>
                </c:pt>
                <c:pt idx="4">
                  <c:v>ESTRATO 5 y 6, Ind y Com</c:v>
                </c:pt>
              </c:strCache>
            </c:strRef>
          </c:cat>
          <c:val>
            <c:numRef>
              <c:f>'27. EPM'!$Q$7:$U$7</c:f>
              <c:numCache>
                <c:formatCode>0.00</c:formatCode>
                <c:ptCount val="5"/>
                <c:pt idx="0">
                  <c:v>307.63</c:v>
                </c:pt>
                <c:pt idx="1">
                  <c:v>384.54</c:v>
                </c:pt>
                <c:pt idx="2">
                  <c:v>650.97</c:v>
                </c:pt>
                <c:pt idx="3">
                  <c:v>765.85</c:v>
                </c:pt>
                <c:pt idx="4">
                  <c:v>919.02</c:v>
                </c:pt>
              </c:numCache>
            </c:numRef>
          </c:val>
          <c:extLst>
            <c:ext xmlns:c16="http://schemas.microsoft.com/office/drawing/2014/chart" uri="{C3380CC4-5D6E-409C-BE32-E72D297353CC}">
              <c16:uniqueId val="{00000000-41D7-4CA8-8141-5839821B661D}"/>
            </c:ext>
          </c:extLst>
        </c:ser>
        <c:ser>
          <c:idx val="1"/>
          <c:order val="1"/>
          <c:tx>
            <c:strRef>
              <c:f>'27. EPM'!$N$8</c:f>
              <c:strCache>
                <c:ptCount val="1"/>
                <c:pt idx="0">
                  <c:v>Feb-23</c:v>
                </c:pt>
              </c:strCache>
            </c:strRef>
          </c:tx>
          <c:spPr>
            <a:solidFill>
              <a:schemeClr val="accent6">
                <a:tint val="52000"/>
              </a:schemeClr>
            </a:solidFill>
            <a:ln>
              <a:noFill/>
            </a:ln>
            <a:effectLst/>
          </c:spPr>
          <c:invertIfNegative val="0"/>
          <c:cat>
            <c:strRef>
              <c:f>'27. EPM'!$Q$6:$U$6</c:f>
              <c:strCache>
                <c:ptCount val="5"/>
                <c:pt idx="0">
                  <c:v>ESTRATO 1</c:v>
                </c:pt>
                <c:pt idx="1">
                  <c:v>ESTRATO 2</c:v>
                </c:pt>
                <c:pt idx="2">
                  <c:v>ESTRATO 3</c:v>
                </c:pt>
                <c:pt idx="3">
                  <c:v>ESTRATO 4</c:v>
                </c:pt>
                <c:pt idx="4">
                  <c:v>ESTRATO 5 y 6, Ind y Com</c:v>
                </c:pt>
              </c:strCache>
            </c:strRef>
          </c:cat>
          <c:val>
            <c:numRef>
              <c:f>'27. EPM'!$Q$8:$U$8</c:f>
              <c:numCache>
                <c:formatCode>0.00</c:formatCode>
                <c:ptCount val="5"/>
                <c:pt idx="0">
                  <c:v>313.10000000000002</c:v>
                </c:pt>
                <c:pt idx="1">
                  <c:v>391.37</c:v>
                </c:pt>
                <c:pt idx="2">
                  <c:v>662.56</c:v>
                </c:pt>
                <c:pt idx="3">
                  <c:v>779.48</c:v>
                </c:pt>
                <c:pt idx="4">
                  <c:v>935.38</c:v>
                </c:pt>
              </c:numCache>
            </c:numRef>
          </c:val>
          <c:extLst>
            <c:ext xmlns:c16="http://schemas.microsoft.com/office/drawing/2014/chart" uri="{C3380CC4-5D6E-409C-BE32-E72D297353CC}">
              <c16:uniqueId val="{00000001-41D7-4CA8-8141-5839821B661D}"/>
            </c:ext>
          </c:extLst>
        </c:ser>
        <c:ser>
          <c:idx val="2"/>
          <c:order val="2"/>
          <c:tx>
            <c:strRef>
              <c:f>'27. EPM'!$N$9</c:f>
              <c:strCache>
                <c:ptCount val="1"/>
                <c:pt idx="0">
                  <c:v>Mar-23</c:v>
                </c:pt>
              </c:strCache>
            </c:strRef>
          </c:tx>
          <c:spPr>
            <a:solidFill>
              <a:schemeClr val="accent6">
                <a:tint val="63000"/>
              </a:schemeClr>
            </a:solidFill>
            <a:ln>
              <a:noFill/>
            </a:ln>
            <a:effectLst/>
          </c:spPr>
          <c:invertIfNegative val="0"/>
          <c:cat>
            <c:strRef>
              <c:f>'27. EPM'!$Q$6:$U$6</c:f>
              <c:strCache>
                <c:ptCount val="5"/>
                <c:pt idx="0">
                  <c:v>ESTRATO 1</c:v>
                </c:pt>
                <c:pt idx="1">
                  <c:v>ESTRATO 2</c:v>
                </c:pt>
                <c:pt idx="2">
                  <c:v>ESTRATO 3</c:v>
                </c:pt>
                <c:pt idx="3">
                  <c:v>ESTRATO 4</c:v>
                </c:pt>
                <c:pt idx="4">
                  <c:v>ESTRATO 5 y 6, Ind y Com</c:v>
                </c:pt>
              </c:strCache>
            </c:strRef>
          </c:cat>
          <c:val>
            <c:numRef>
              <c:f>'27. EPM'!$Q$9:$U$9</c:f>
              <c:numCache>
                <c:formatCode>0.00</c:formatCode>
                <c:ptCount val="5"/>
                <c:pt idx="0">
                  <c:v>318.3</c:v>
                </c:pt>
                <c:pt idx="1">
                  <c:v>397.87</c:v>
                </c:pt>
                <c:pt idx="2">
                  <c:v>673.56</c:v>
                </c:pt>
                <c:pt idx="3">
                  <c:v>792.42</c:v>
                </c:pt>
                <c:pt idx="4">
                  <c:v>950.91</c:v>
                </c:pt>
              </c:numCache>
            </c:numRef>
          </c:val>
          <c:extLst>
            <c:ext xmlns:c16="http://schemas.microsoft.com/office/drawing/2014/chart" uri="{C3380CC4-5D6E-409C-BE32-E72D297353CC}">
              <c16:uniqueId val="{00000002-41D7-4CA8-8141-5839821B661D}"/>
            </c:ext>
          </c:extLst>
        </c:ser>
        <c:ser>
          <c:idx val="3"/>
          <c:order val="3"/>
          <c:tx>
            <c:strRef>
              <c:f>'27. EPM'!$N$10</c:f>
              <c:strCache>
                <c:ptCount val="1"/>
                <c:pt idx="0">
                  <c:v>Abr-23</c:v>
                </c:pt>
              </c:strCache>
            </c:strRef>
          </c:tx>
          <c:spPr>
            <a:solidFill>
              <a:schemeClr val="accent6">
                <a:tint val="74000"/>
              </a:schemeClr>
            </a:solidFill>
            <a:ln>
              <a:noFill/>
            </a:ln>
            <a:effectLst/>
          </c:spPr>
          <c:invertIfNegative val="0"/>
          <c:cat>
            <c:strRef>
              <c:f>'27. EPM'!$Q$6:$U$6</c:f>
              <c:strCache>
                <c:ptCount val="5"/>
                <c:pt idx="0">
                  <c:v>ESTRATO 1</c:v>
                </c:pt>
                <c:pt idx="1">
                  <c:v>ESTRATO 2</c:v>
                </c:pt>
                <c:pt idx="2">
                  <c:v>ESTRATO 3</c:v>
                </c:pt>
                <c:pt idx="3">
                  <c:v>ESTRATO 4</c:v>
                </c:pt>
                <c:pt idx="4">
                  <c:v>ESTRATO 5 y 6, Ind y Com</c:v>
                </c:pt>
              </c:strCache>
            </c:strRef>
          </c:cat>
          <c:val>
            <c:numRef>
              <c:f>'27. EPM'!$Q$10:$U$10</c:f>
              <c:numCache>
                <c:formatCode>0.00</c:formatCode>
                <c:ptCount val="5"/>
                <c:pt idx="0">
                  <c:v>321.64</c:v>
                </c:pt>
                <c:pt idx="1">
                  <c:v>402.05</c:v>
                </c:pt>
                <c:pt idx="2">
                  <c:v>680.63</c:v>
                </c:pt>
                <c:pt idx="3">
                  <c:v>800.74</c:v>
                </c:pt>
                <c:pt idx="4">
                  <c:v>960.89</c:v>
                </c:pt>
              </c:numCache>
            </c:numRef>
          </c:val>
          <c:extLst>
            <c:ext xmlns:c16="http://schemas.microsoft.com/office/drawing/2014/chart" uri="{C3380CC4-5D6E-409C-BE32-E72D297353CC}">
              <c16:uniqueId val="{00000003-41D7-4CA8-8141-5839821B661D}"/>
            </c:ext>
          </c:extLst>
        </c:ser>
        <c:ser>
          <c:idx val="4"/>
          <c:order val="4"/>
          <c:tx>
            <c:strRef>
              <c:f>'27. EPM'!$N$11</c:f>
              <c:strCache>
                <c:ptCount val="1"/>
                <c:pt idx="0">
                  <c:v>May-23</c:v>
                </c:pt>
              </c:strCache>
            </c:strRef>
          </c:tx>
          <c:spPr>
            <a:solidFill>
              <a:schemeClr val="accent6">
                <a:tint val="84000"/>
              </a:schemeClr>
            </a:solidFill>
            <a:ln>
              <a:noFill/>
            </a:ln>
            <a:effectLst/>
          </c:spPr>
          <c:invertIfNegative val="0"/>
          <c:cat>
            <c:strRef>
              <c:f>'27. EPM'!$Q$6:$U$6</c:f>
              <c:strCache>
                <c:ptCount val="5"/>
                <c:pt idx="0">
                  <c:v>ESTRATO 1</c:v>
                </c:pt>
                <c:pt idx="1">
                  <c:v>ESTRATO 2</c:v>
                </c:pt>
                <c:pt idx="2">
                  <c:v>ESTRATO 3</c:v>
                </c:pt>
                <c:pt idx="3">
                  <c:v>ESTRATO 4</c:v>
                </c:pt>
                <c:pt idx="4">
                  <c:v>ESTRATO 5 y 6, Ind y Com</c:v>
                </c:pt>
              </c:strCache>
            </c:strRef>
          </c:cat>
          <c:val>
            <c:numRef>
              <c:f>'27. EPM'!$Q$11:$U$11</c:f>
              <c:numCache>
                <c:formatCode>0.00</c:formatCode>
                <c:ptCount val="5"/>
                <c:pt idx="0">
                  <c:v>324.14999999999998</c:v>
                </c:pt>
                <c:pt idx="1">
                  <c:v>405.19</c:v>
                </c:pt>
                <c:pt idx="2">
                  <c:v>685.94</c:v>
                </c:pt>
                <c:pt idx="3">
                  <c:v>806.99</c:v>
                </c:pt>
                <c:pt idx="4">
                  <c:v>968.38799999999992</c:v>
                </c:pt>
              </c:numCache>
            </c:numRef>
          </c:val>
          <c:extLst>
            <c:ext xmlns:c16="http://schemas.microsoft.com/office/drawing/2014/chart" uri="{C3380CC4-5D6E-409C-BE32-E72D297353CC}">
              <c16:uniqueId val="{00000004-41D7-4CA8-8141-5839821B661D}"/>
            </c:ext>
          </c:extLst>
        </c:ser>
        <c:ser>
          <c:idx val="5"/>
          <c:order val="5"/>
          <c:tx>
            <c:strRef>
              <c:f>'27. EPM'!$N$12</c:f>
              <c:strCache>
                <c:ptCount val="1"/>
                <c:pt idx="0">
                  <c:v>Jun-23</c:v>
                </c:pt>
              </c:strCache>
            </c:strRef>
          </c:tx>
          <c:spPr>
            <a:solidFill>
              <a:schemeClr val="accent6">
                <a:tint val="95000"/>
              </a:schemeClr>
            </a:solidFill>
            <a:ln>
              <a:noFill/>
            </a:ln>
            <a:effectLst/>
          </c:spPr>
          <c:invertIfNegative val="0"/>
          <c:cat>
            <c:strRef>
              <c:f>'27. EPM'!$Q$6:$U$6</c:f>
              <c:strCache>
                <c:ptCount val="5"/>
                <c:pt idx="0">
                  <c:v>ESTRATO 1</c:v>
                </c:pt>
                <c:pt idx="1">
                  <c:v>ESTRATO 2</c:v>
                </c:pt>
                <c:pt idx="2">
                  <c:v>ESTRATO 3</c:v>
                </c:pt>
                <c:pt idx="3">
                  <c:v>ESTRATO 4</c:v>
                </c:pt>
                <c:pt idx="4">
                  <c:v>ESTRATO 5 y 6, Ind y Com</c:v>
                </c:pt>
              </c:strCache>
            </c:strRef>
          </c:cat>
          <c:val>
            <c:numRef>
              <c:f>'27. EPM'!$Q$12:$U$12</c:f>
              <c:numCache>
                <c:formatCode>0.00</c:formatCode>
                <c:ptCount val="5"/>
                <c:pt idx="0">
                  <c:v>325.57</c:v>
                </c:pt>
                <c:pt idx="1">
                  <c:v>406.96</c:v>
                </c:pt>
                <c:pt idx="2">
                  <c:v>681.83</c:v>
                </c:pt>
                <c:pt idx="3">
                  <c:v>802.15</c:v>
                </c:pt>
                <c:pt idx="4">
                  <c:v>962.58</c:v>
                </c:pt>
              </c:numCache>
            </c:numRef>
          </c:val>
          <c:extLst>
            <c:ext xmlns:c16="http://schemas.microsoft.com/office/drawing/2014/chart" uri="{C3380CC4-5D6E-409C-BE32-E72D297353CC}">
              <c16:uniqueId val="{00000005-41D7-4CA8-8141-5839821B661D}"/>
            </c:ext>
          </c:extLst>
        </c:ser>
        <c:ser>
          <c:idx val="6"/>
          <c:order val="6"/>
          <c:tx>
            <c:strRef>
              <c:f>'27. EPM'!$N$13</c:f>
              <c:strCache>
                <c:ptCount val="1"/>
                <c:pt idx="0">
                  <c:v>Jul-23</c:v>
                </c:pt>
              </c:strCache>
            </c:strRef>
          </c:tx>
          <c:spPr>
            <a:solidFill>
              <a:schemeClr val="accent6">
                <a:shade val="94000"/>
              </a:schemeClr>
            </a:solidFill>
            <a:ln>
              <a:noFill/>
            </a:ln>
            <a:effectLst/>
          </c:spPr>
          <c:invertIfNegative val="0"/>
          <c:cat>
            <c:strRef>
              <c:f>'27. EPM'!$Q$6:$U$6</c:f>
              <c:strCache>
                <c:ptCount val="5"/>
                <c:pt idx="0">
                  <c:v>ESTRATO 1</c:v>
                </c:pt>
                <c:pt idx="1">
                  <c:v>ESTRATO 2</c:v>
                </c:pt>
                <c:pt idx="2">
                  <c:v>ESTRATO 3</c:v>
                </c:pt>
                <c:pt idx="3">
                  <c:v>ESTRATO 4</c:v>
                </c:pt>
                <c:pt idx="4">
                  <c:v>ESTRATO 5 y 6, Ind y Com</c:v>
                </c:pt>
              </c:strCache>
            </c:strRef>
          </c:cat>
          <c:val>
            <c:numRef>
              <c:f>'27. EPM'!$Q$13:$U$13</c:f>
              <c:numCache>
                <c:formatCode>0.00</c:formatCode>
                <c:ptCount val="5"/>
                <c:pt idx="0">
                  <c:v>326.55</c:v>
                </c:pt>
                <c:pt idx="1">
                  <c:v>408.18</c:v>
                </c:pt>
                <c:pt idx="2">
                  <c:v>677.73</c:v>
                </c:pt>
                <c:pt idx="3">
                  <c:v>797.33</c:v>
                </c:pt>
                <c:pt idx="4">
                  <c:v>956.8</c:v>
                </c:pt>
              </c:numCache>
            </c:numRef>
          </c:val>
          <c:extLst>
            <c:ext xmlns:c16="http://schemas.microsoft.com/office/drawing/2014/chart" uri="{C3380CC4-5D6E-409C-BE32-E72D297353CC}">
              <c16:uniqueId val="{00000006-41D7-4CA8-8141-5839821B661D}"/>
            </c:ext>
          </c:extLst>
        </c:ser>
        <c:ser>
          <c:idx val="7"/>
          <c:order val="7"/>
          <c:tx>
            <c:strRef>
              <c:f>'27. EPM'!$N$14</c:f>
              <c:strCache>
                <c:ptCount val="1"/>
                <c:pt idx="0">
                  <c:v>Ago-23</c:v>
                </c:pt>
              </c:strCache>
            </c:strRef>
          </c:tx>
          <c:spPr>
            <a:solidFill>
              <a:schemeClr val="accent6">
                <a:shade val="83000"/>
              </a:schemeClr>
            </a:solidFill>
            <a:ln>
              <a:noFill/>
            </a:ln>
            <a:effectLst/>
          </c:spPr>
          <c:invertIfNegative val="0"/>
          <c:cat>
            <c:strRef>
              <c:f>'27. EPM'!$Q$6:$U$6</c:f>
              <c:strCache>
                <c:ptCount val="5"/>
                <c:pt idx="0">
                  <c:v>ESTRATO 1</c:v>
                </c:pt>
                <c:pt idx="1">
                  <c:v>ESTRATO 2</c:v>
                </c:pt>
                <c:pt idx="2">
                  <c:v>ESTRATO 3</c:v>
                </c:pt>
                <c:pt idx="3">
                  <c:v>ESTRATO 4</c:v>
                </c:pt>
                <c:pt idx="4">
                  <c:v>ESTRATO 5 y 6, Ind y Com</c:v>
                </c:pt>
              </c:strCache>
            </c:strRef>
          </c:cat>
          <c:val>
            <c:numRef>
              <c:f>'27. EPM'!$Q$14:$U$14</c:f>
              <c:numCache>
                <c:formatCode>0.00</c:formatCode>
                <c:ptCount val="5"/>
                <c:pt idx="0">
                  <c:v>328.18</c:v>
                </c:pt>
                <c:pt idx="1">
                  <c:v>410.23</c:v>
                </c:pt>
                <c:pt idx="2">
                  <c:v>673.67</c:v>
                </c:pt>
                <c:pt idx="3">
                  <c:v>792.55</c:v>
                </c:pt>
                <c:pt idx="4">
                  <c:v>951.06</c:v>
                </c:pt>
              </c:numCache>
            </c:numRef>
          </c:val>
          <c:extLst>
            <c:ext xmlns:c16="http://schemas.microsoft.com/office/drawing/2014/chart" uri="{C3380CC4-5D6E-409C-BE32-E72D297353CC}">
              <c16:uniqueId val="{00000007-41D7-4CA8-8141-5839821B661D}"/>
            </c:ext>
          </c:extLst>
        </c:ser>
        <c:ser>
          <c:idx val="8"/>
          <c:order val="8"/>
          <c:tx>
            <c:strRef>
              <c:f>'27. EPM'!$N$15</c:f>
              <c:strCache>
                <c:ptCount val="1"/>
                <c:pt idx="0">
                  <c:v>Sep-23</c:v>
                </c:pt>
              </c:strCache>
            </c:strRef>
          </c:tx>
          <c:spPr>
            <a:solidFill>
              <a:schemeClr val="accent6">
                <a:shade val="73000"/>
              </a:schemeClr>
            </a:solidFill>
            <a:ln>
              <a:noFill/>
            </a:ln>
            <a:effectLst/>
          </c:spPr>
          <c:invertIfNegative val="0"/>
          <c:cat>
            <c:strRef>
              <c:f>'27. EPM'!$Q$6:$U$6</c:f>
              <c:strCache>
                <c:ptCount val="5"/>
                <c:pt idx="0">
                  <c:v>ESTRATO 1</c:v>
                </c:pt>
                <c:pt idx="1">
                  <c:v>ESTRATO 2</c:v>
                </c:pt>
                <c:pt idx="2">
                  <c:v>ESTRATO 3</c:v>
                </c:pt>
                <c:pt idx="3">
                  <c:v>ESTRATO 4</c:v>
                </c:pt>
                <c:pt idx="4">
                  <c:v>ESTRATO 5 y 6, Ind y Com</c:v>
                </c:pt>
              </c:strCache>
            </c:strRef>
          </c:cat>
          <c:val>
            <c:numRef>
              <c:f>'27. EPM'!$Q$15:$U$15</c:f>
              <c:numCache>
                <c:formatCode>0.00</c:formatCode>
                <c:ptCount val="5"/>
                <c:pt idx="0">
                  <c:v>330.48</c:v>
                </c:pt>
                <c:pt idx="1">
                  <c:v>413.1</c:v>
                </c:pt>
                <c:pt idx="2">
                  <c:v>678.38</c:v>
                </c:pt>
                <c:pt idx="3">
                  <c:v>798.1</c:v>
                </c:pt>
                <c:pt idx="4">
                  <c:v>957.72</c:v>
                </c:pt>
              </c:numCache>
            </c:numRef>
          </c:val>
          <c:extLst>
            <c:ext xmlns:c16="http://schemas.microsoft.com/office/drawing/2014/chart" uri="{C3380CC4-5D6E-409C-BE32-E72D297353CC}">
              <c16:uniqueId val="{00000008-41D7-4CA8-8141-5839821B661D}"/>
            </c:ext>
          </c:extLst>
        </c:ser>
        <c:ser>
          <c:idx val="9"/>
          <c:order val="9"/>
          <c:tx>
            <c:strRef>
              <c:f>'27. EPM'!$N$16</c:f>
              <c:strCache>
                <c:ptCount val="1"/>
                <c:pt idx="0">
                  <c:v>Oct-23</c:v>
                </c:pt>
              </c:strCache>
            </c:strRef>
          </c:tx>
          <c:spPr>
            <a:solidFill>
              <a:schemeClr val="accent6">
                <a:shade val="62000"/>
              </a:schemeClr>
            </a:solidFill>
            <a:ln>
              <a:noFill/>
            </a:ln>
            <a:effectLst/>
          </c:spPr>
          <c:invertIfNegative val="0"/>
          <c:cat>
            <c:strRef>
              <c:f>'27. EPM'!$Q$6:$U$6</c:f>
              <c:strCache>
                <c:ptCount val="5"/>
                <c:pt idx="0">
                  <c:v>ESTRATO 1</c:v>
                </c:pt>
                <c:pt idx="1">
                  <c:v>ESTRATO 2</c:v>
                </c:pt>
                <c:pt idx="2">
                  <c:v>ESTRATO 3</c:v>
                </c:pt>
                <c:pt idx="3">
                  <c:v>ESTRATO 4</c:v>
                </c:pt>
                <c:pt idx="4">
                  <c:v>ESTRATO 5 y 6, Ind y Com</c:v>
                </c:pt>
              </c:strCache>
            </c:strRef>
          </c:cat>
          <c:val>
            <c:numRef>
              <c:f>'27. EPM'!$Q$16:$U$16</c:f>
              <c:numCache>
                <c:formatCode>0.00</c:formatCode>
                <c:ptCount val="5"/>
                <c:pt idx="0">
                  <c:v>337.12</c:v>
                </c:pt>
                <c:pt idx="1">
                  <c:v>421.4</c:v>
                </c:pt>
                <c:pt idx="2">
                  <c:v>716.37</c:v>
                </c:pt>
                <c:pt idx="3">
                  <c:v>842.79</c:v>
                </c:pt>
                <c:pt idx="4">
                  <c:v>1011.35</c:v>
                </c:pt>
              </c:numCache>
            </c:numRef>
          </c:val>
          <c:extLst>
            <c:ext xmlns:c16="http://schemas.microsoft.com/office/drawing/2014/chart" uri="{C3380CC4-5D6E-409C-BE32-E72D297353CC}">
              <c16:uniqueId val="{00000009-41D7-4CA8-8141-5839821B661D}"/>
            </c:ext>
          </c:extLst>
        </c:ser>
        <c:ser>
          <c:idx val="10"/>
          <c:order val="10"/>
          <c:tx>
            <c:strRef>
              <c:f>'27. EPM'!$N$17</c:f>
              <c:strCache>
                <c:ptCount val="1"/>
                <c:pt idx="0">
                  <c:v>Nov-23</c:v>
                </c:pt>
              </c:strCache>
            </c:strRef>
          </c:tx>
          <c:spPr>
            <a:solidFill>
              <a:schemeClr val="accent6">
                <a:shade val="51000"/>
              </a:schemeClr>
            </a:solidFill>
            <a:ln>
              <a:noFill/>
            </a:ln>
            <a:effectLst/>
          </c:spPr>
          <c:invertIfNegative val="0"/>
          <c:cat>
            <c:strRef>
              <c:f>'27. EPM'!$Q$6:$U$6</c:f>
              <c:strCache>
                <c:ptCount val="5"/>
                <c:pt idx="0">
                  <c:v>ESTRATO 1</c:v>
                </c:pt>
                <c:pt idx="1">
                  <c:v>ESTRATO 2</c:v>
                </c:pt>
                <c:pt idx="2">
                  <c:v>ESTRATO 3</c:v>
                </c:pt>
                <c:pt idx="3">
                  <c:v>ESTRATO 4</c:v>
                </c:pt>
                <c:pt idx="4">
                  <c:v>ESTRATO 5 y 6, Ind y Com</c:v>
                </c:pt>
              </c:strCache>
            </c:strRef>
          </c:cat>
          <c:val>
            <c:numRef>
              <c:f>'27. EPM'!$Q$17:$U$17</c:f>
              <c:numCache>
                <c:formatCode>0.00</c:formatCode>
                <c:ptCount val="5"/>
                <c:pt idx="0">
                  <c:v>353.97</c:v>
                </c:pt>
                <c:pt idx="1">
                  <c:v>442.47</c:v>
                </c:pt>
                <c:pt idx="2">
                  <c:v>752.19</c:v>
                </c:pt>
                <c:pt idx="3">
                  <c:v>884.93</c:v>
                </c:pt>
                <c:pt idx="4">
                  <c:v>1061.92</c:v>
                </c:pt>
              </c:numCache>
            </c:numRef>
          </c:val>
          <c:extLst>
            <c:ext xmlns:c16="http://schemas.microsoft.com/office/drawing/2014/chart" uri="{C3380CC4-5D6E-409C-BE32-E72D297353CC}">
              <c16:uniqueId val="{0000000A-41D7-4CA8-8141-5839821B661D}"/>
            </c:ext>
          </c:extLst>
        </c:ser>
        <c:ser>
          <c:idx val="11"/>
          <c:order val="11"/>
          <c:tx>
            <c:strRef>
              <c:f>'27. EPM'!$N$18</c:f>
              <c:strCache>
                <c:ptCount val="1"/>
                <c:pt idx="0">
                  <c:v>Dic-23</c:v>
                </c:pt>
              </c:strCache>
            </c:strRef>
          </c:tx>
          <c:spPr>
            <a:solidFill>
              <a:schemeClr val="accent6">
                <a:shade val="40000"/>
              </a:schemeClr>
            </a:solidFill>
            <a:ln>
              <a:noFill/>
            </a:ln>
            <a:effectLst/>
          </c:spPr>
          <c:invertIfNegative val="0"/>
          <c:cat>
            <c:strRef>
              <c:f>'27. EPM'!$Q$6:$U$6</c:f>
              <c:strCache>
                <c:ptCount val="5"/>
                <c:pt idx="0">
                  <c:v>ESTRATO 1</c:v>
                </c:pt>
                <c:pt idx="1">
                  <c:v>ESTRATO 2</c:v>
                </c:pt>
                <c:pt idx="2">
                  <c:v>ESTRATO 3</c:v>
                </c:pt>
                <c:pt idx="3">
                  <c:v>ESTRATO 4</c:v>
                </c:pt>
                <c:pt idx="4">
                  <c:v>ESTRATO 5 y 6, Ind y Com</c:v>
                </c:pt>
              </c:strCache>
            </c:strRef>
          </c:cat>
          <c:val>
            <c:numRef>
              <c:f>'27. EPM'!$Q$18:$U$18</c:f>
              <c:numCache>
                <c:formatCode>0.00</c:formatCode>
                <c:ptCount val="5"/>
                <c:pt idx="0">
                  <c:v>355.63</c:v>
                </c:pt>
                <c:pt idx="1">
                  <c:v>444.54</c:v>
                </c:pt>
                <c:pt idx="2">
                  <c:v>755.2</c:v>
                </c:pt>
                <c:pt idx="3">
                  <c:v>888.47</c:v>
                </c:pt>
                <c:pt idx="4">
                  <c:v>1066.17</c:v>
                </c:pt>
              </c:numCache>
            </c:numRef>
          </c:val>
          <c:extLst>
            <c:ext xmlns:c16="http://schemas.microsoft.com/office/drawing/2014/chart" uri="{C3380CC4-5D6E-409C-BE32-E72D297353CC}">
              <c16:uniqueId val="{0000000B-41D7-4CA8-8141-5839821B661D}"/>
            </c:ext>
          </c:extLst>
        </c:ser>
        <c:dLbls>
          <c:showLegendKey val="0"/>
          <c:showVal val="0"/>
          <c:showCatName val="0"/>
          <c:showSerName val="0"/>
          <c:showPercent val="0"/>
          <c:showBubbleSize val="0"/>
        </c:dLbls>
        <c:gapWidth val="150"/>
        <c:axId val="-1064578064"/>
        <c:axId val="-1064573168"/>
      </c:barChart>
      <c:catAx>
        <c:axId val="-106457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064573168"/>
        <c:crosses val="autoZero"/>
        <c:auto val="1"/>
        <c:lblAlgn val="ctr"/>
        <c:lblOffset val="100"/>
        <c:noMultiLvlLbl val="0"/>
      </c:catAx>
      <c:valAx>
        <c:axId val="-1064573168"/>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064578064"/>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'27. EPM'!$J$6</c:f>
              <c:strCache>
                <c:ptCount val="1"/>
                <c:pt idx="0">
                  <c:v>CUV_119</c:v>
                </c:pt>
              </c:strCache>
            </c:strRef>
          </c:tx>
          <c:spPr>
            <a:ln w="28575" cap="rnd">
              <a:solidFill>
                <a:schemeClr val="accent1"/>
              </a:solidFill>
              <a:round/>
            </a:ln>
            <a:effectLst/>
          </c:spPr>
          <c:marker>
            <c:symbol val="none"/>
          </c:marker>
          <c:cat>
            <c:strRef>
              <c:f>'27. EPM'!$A$7:$A$18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'27. EPM'!$J$7:$J$18</c:f>
              <c:numCache>
                <c:formatCode>0.00</c:formatCode>
                <c:ptCount val="12"/>
                <c:pt idx="0">
                  <c:v>770.5</c:v>
                </c:pt>
                <c:pt idx="1">
                  <c:v>784.9</c:v>
                </c:pt>
                <c:pt idx="2">
                  <c:v>851.19</c:v>
                </c:pt>
                <c:pt idx="3">
                  <c:v>823.62</c:v>
                </c:pt>
                <c:pt idx="4">
                  <c:v>788.07</c:v>
                </c:pt>
                <c:pt idx="5">
                  <c:v>826.5</c:v>
                </c:pt>
                <c:pt idx="6">
                  <c:v>821.97649999999999</c:v>
                </c:pt>
                <c:pt idx="7">
                  <c:v>802.29</c:v>
                </c:pt>
                <c:pt idx="8">
                  <c:v>831.08889999999997</c:v>
                </c:pt>
                <c:pt idx="9">
                  <c:v>843.01</c:v>
                </c:pt>
                <c:pt idx="10">
                  <c:v>849.14</c:v>
                </c:pt>
                <c:pt idx="11">
                  <c:v>854.49</c:v>
                </c:pt>
              </c:numCache>
            </c:numRef>
          </c:val>
          <c:smooth val="0"/>
          <c:extLst>
            <c:ext xmlns:c16="http://schemas.microsoft.com/office/drawing/2014/chart" uri="{C3380CC4-5D6E-409C-BE32-E72D297353CC}">
              <c16:uniqueId val="{00000000-24D3-411F-B4B8-F9A7C9BF7D05}"/>
            </c:ext>
          </c:extLst>
        </c:ser>
        <c:ser>
          <c:idx val="1"/>
          <c:order val="1"/>
          <c:tx>
            <c:strRef>
              <c:f>'27. EPM'!$K$6</c:f>
              <c:strCache>
                <c:ptCount val="1"/>
                <c:pt idx="0">
                  <c:v>CUV_Op</c:v>
                </c:pt>
              </c:strCache>
            </c:strRef>
          </c:tx>
          <c:spPr>
            <a:ln w="28575" cap="rnd">
              <a:solidFill>
                <a:schemeClr val="accent2"/>
              </a:solidFill>
              <a:prstDash val="lgDash"/>
              <a:round/>
            </a:ln>
            <a:effectLst/>
          </c:spPr>
          <c:marker>
            <c:symbol val="none"/>
          </c:marker>
          <c:cat>
            <c:strRef>
              <c:f>'27. EPM'!$A$7:$A$18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'27. EPM'!$K$7:$K$18</c:f>
              <c:numCache>
                <c:formatCode>0.00</c:formatCode>
                <c:ptCount val="12"/>
                <c:pt idx="0">
                  <c:v>765.85</c:v>
                </c:pt>
                <c:pt idx="1">
                  <c:v>779.48</c:v>
                </c:pt>
                <c:pt idx="2">
                  <c:v>792.42</c:v>
                </c:pt>
                <c:pt idx="3">
                  <c:v>800.74</c:v>
                </c:pt>
                <c:pt idx="4">
                  <c:v>806.99</c:v>
                </c:pt>
                <c:pt idx="5">
                  <c:v>802.15</c:v>
                </c:pt>
                <c:pt idx="6">
                  <c:v>797.33</c:v>
                </c:pt>
                <c:pt idx="7">
                  <c:v>792.55</c:v>
                </c:pt>
                <c:pt idx="8">
                  <c:v>798.1</c:v>
                </c:pt>
                <c:pt idx="9">
                  <c:v>842.79</c:v>
                </c:pt>
                <c:pt idx="10">
                  <c:v>884.93</c:v>
                </c:pt>
                <c:pt idx="11">
                  <c:v>888.47</c:v>
                </c:pt>
              </c:numCache>
            </c:numRef>
          </c:val>
          <c:smooth val="0"/>
          <c:extLst>
            <c:ext xmlns:c16="http://schemas.microsoft.com/office/drawing/2014/chart" uri="{C3380CC4-5D6E-409C-BE32-E72D297353CC}">
              <c16:uniqueId val="{00000001-24D3-411F-B4B8-F9A7C9BF7D05}"/>
            </c:ext>
          </c:extLst>
        </c:ser>
        <c:dLbls>
          <c:showLegendKey val="0"/>
          <c:showVal val="0"/>
          <c:showCatName val="0"/>
          <c:showSerName val="0"/>
          <c:showPercent val="0"/>
          <c:showBubbleSize val="0"/>
        </c:dLbls>
        <c:smooth val="0"/>
        <c:axId val="-1064587856"/>
        <c:axId val="-1064565552"/>
      </c:lineChart>
      <c:catAx>
        <c:axId val="-1064587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64565552"/>
        <c:crosses val="autoZero"/>
        <c:auto val="1"/>
        <c:lblAlgn val="ctr"/>
        <c:lblOffset val="100"/>
        <c:noMultiLvlLbl val="0"/>
      </c:catAx>
      <c:valAx>
        <c:axId val="-1064565552"/>
        <c:scaling>
          <c:orientation val="minMax"/>
          <c:min val="5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s-CO" sz="1800" b="1"/>
                  <a:t>$/kWh</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s-CO"/>
          </a:p>
        </c:txPr>
        <c:crossAx val="-106458785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1"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1"/>
          <c:order val="1"/>
          <c:tx>
            <c:strRef>
              <c:f>'28. ESSA'!$D$6</c:f>
              <c:strCache>
                <c:ptCount val="1"/>
                <c:pt idx="0">
                  <c:v>GM</c:v>
                </c:pt>
              </c:strCache>
            </c:strRef>
          </c:tx>
          <c:spPr>
            <a:solidFill>
              <a:srgbClr val="ED7D31"/>
            </a:solidFill>
            <a:ln w="25400">
              <a:noFill/>
            </a:ln>
          </c:spPr>
          <c:val>
            <c:numRef>
              <c:f>'28. ESSA'!$D$7:$D$18</c:f>
              <c:numCache>
                <c:formatCode>0.00</c:formatCode>
                <c:ptCount val="12"/>
                <c:pt idx="0">
                  <c:v>297.24610000000001</c:v>
                </c:pt>
                <c:pt idx="1">
                  <c:v>308.91410000000002</c:v>
                </c:pt>
                <c:pt idx="2">
                  <c:v>359.12959999999998</c:v>
                </c:pt>
                <c:pt idx="3">
                  <c:v>294.99979999999999</c:v>
                </c:pt>
                <c:pt idx="4">
                  <c:v>273.79090000000002</c:v>
                </c:pt>
                <c:pt idx="5">
                  <c:v>371.4348</c:v>
                </c:pt>
                <c:pt idx="6">
                  <c:v>347</c:v>
                </c:pt>
                <c:pt idx="7">
                  <c:v>367.58</c:v>
                </c:pt>
                <c:pt idx="8">
                  <c:v>284.69</c:v>
                </c:pt>
                <c:pt idx="9">
                  <c:v>374.66</c:v>
                </c:pt>
                <c:pt idx="10">
                  <c:v>373.41</c:v>
                </c:pt>
                <c:pt idx="11">
                  <c:v>370.24</c:v>
                </c:pt>
              </c:numCache>
            </c:numRef>
          </c:val>
          <c:extLst>
            <c:ext xmlns:c16="http://schemas.microsoft.com/office/drawing/2014/chart" uri="{C3380CC4-5D6E-409C-BE32-E72D297353CC}">
              <c16:uniqueId val="{00000000-A0D0-4909-9B7F-E60857496364}"/>
            </c:ext>
          </c:extLst>
        </c:ser>
        <c:ser>
          <c:idx val="2"/>
          <c:order val="2"/>
          <c:tx>
            <c:strRef>
              <c:f>'28. ESSA'!$G$6</c:f>
              <c:strCache>
                <c:ptCount val="1"/>
                <c:pt idx="0">
                  <c:v>D</c:v>
                </c:pt>
              </c:strCache>
            </c:strRef>
          </c:tx>
          <c:spPr>
            <a:solidFill>
              <a:srgbClr val="A5A5A5"/>
            </a:solidFill>
            <a:ln w="25400">
              <a:noFill/>
            </a:ln>
          </c:spPr>
          <c:val>
            <c:numRef>
              <c:f>'28. ESSA'!$G$7:$G$18</c:f>
              <c:numCache>
                <c:formatCode>0.00</c:formatCode>
                <c:ptCount val="12"/>
                <c:pt idx="0">
                  <c:v>289.2747</c:v>
                </c:pt>
                <c:pt idx="1">
                  <c:v>294.99450000000002</c:v>
                </c:pt>
                <c:pt idx="2">
                  <c:v>315.33620000000002</c:v>
                </c:pt>
                <c:pt idx="3">
                  <c:v>315.255</c:v>
                </c:pt>
                <c:pt idx="4">
                  <c:v>300.59379999999999</c:v>
                </c:pt>
                <c:pt idx="5">
                  <c:v>290.15030000000002</c:v>
                </c:pt>
                <c:pt idx="6">
                  <c:v>300.04000000000002</c:v>
                </c:pt>
                <c:pt idx="7">
                  <c:v>299.02</c:v>
                </c:pt>
                <c:pt idx="8">
                  <c:v>287.58999999999997</c:v>
                </c:pt>
                <c:pt idx="9">
                  <c:v>286.79000000000002</c:v>
                </c:pt>
                <c:pt idx="10">
                  <c:v>298.08</c:v>
                </c:pt>
                <c:pt idx="11">
                  <c:v>299.39999999999998</c:v>
                </c:pt>
              </c:numCache>
            </c:numRef>
          </c:val>
          <c:extLst>
            <c:ext xmlns:c16="http://schemas.microsoft.com/office/drawing/2014/chart" uri="{C3380CC4-5D6E-409C-BE32-E72D297353CC}">
              <c16:uniqueId val="{00000001-A0D0-4909-9B7F-E60857496364}"/>
            </c:ext>
          </c:extLst>
        </c:ser>
        <c:ser>
          <c:idx val="3"/>
          <c:order val="3"/>
          <c:tx>
            <c:strRef>
              <c:f>'28. ESSA'!$H$6</c:f>
              <c:strCache>
                <c:ptCount val="1"/>
                <c:pt idx="0">
                  <c:v>CV</c:v>
                </c:pt>
              </c:strCache>
            </c:strRef>
          </c:tx>
          <c:spPr>
            <a:solidFill>
              <a:srgbClr val="FFC000"/>
            </a:solidFill>
            <a:ln w="25400">
              <a:noFill/>
            </a:ln>
          </c:spPr>
          <c:val>
            <c:numRef>
              <c:f>'28. ESSA'!$H$7:$H$18</c:f>
              <c:numCache>
                <c:formatCode>0.00</c:formatCode>
                <c:ptCount val="12"/>
                <c:pt idx="0">
                  <c:v>74.533900000000003</c:v>
                </c:pt>
                <c:pt idx="1">
                  <c:v>75.980099999999993</c:v>
                </c:pt>
                <c:pt idx="2">
                  <c:v>79.858900000000006</c:v>
                </c:pt>
                <c:pt idx="3">
                  <c:v>86.179400000000001</c:v>
                </c:pt>
                <c:pt idx="4">
                  <c:v>81.854100000000003</c:v>
                </c:pt>
                <c:pt idx="5">
                  <c:v>82.533299999999997</c:v>
                </c:pt>
                <c:pt idx="6">
                  <c:v>83.43</c:v>
                </c:pt>
                <c:pt idx="7">
                  <c:v>82.55</c:v>
                </c:pt>
                <c:pt idx="8">
                  <c:v>84.95</c:v>
                </c:pt>
                <c:pt idx="9">
                  <c:v>79.989999999999995</c:v>
                </c:pt>
                <c:pt idx="10">
                  <c:v>83.36</c:v>
                </c:pt>
                <c:pt idx="11">
                  <c:v>123.8</c:v>
                </c:pt>
              </c:numCache>
            </c:numRef>
          </c:val>
          <c:extLst>
            <c:ext xmlns:c16="http://schemas.microsoft.com/office/drawing/2014/chart" uri="{C3380CC4-5D6E-409C-BE32-E72D297353CC}">
              <c16:uniqueId val="{00000002-A0D0-4909-9B7F-E60857496364}"/>
            </c:ext>
          </c:extLst>
        </c:ser>
        <c:ser>
          <c:idx val="4"/>
          <c:order val="4"/>
          <c:tx>
            <c:strRef>
              <c:f>'28. ESSA'!$F$6</c:f>
              <c:strCache>
                <c:ptCount val="1"/>
                <c:pt idx="0">
                  <c:v>PR</c:v>
                </c:pt>
              </c:strCache>
            </c:strRef>
          </c:tx>
          <c:spPr>
            <a:solidFill>
              <a:srgbClr val="5B9BD5"/>
            </a:solidFill>
            <a:ln w="25400">
              <a:noFill/>
            </a:ln>
          </c:spPr>
          <c:val>
            <c:numRef>
              <c:f>'28. ESSA'!$F$7:$F$18</c:f>
              <c:numCache>
                <c:formatCode>0.00</c:formatCode>
                <c:ptCount val="12"/>
                <c:pt idx="0">
                  <c:v>67.368600000000001</c:v>
                </c:pt>
                <c:pt idx="1">
                  <c:v>69.0488</c:v>
                </c:pt>
                <c:pt idx="2">
                  <c:v>78.537000000000006</c:v>
                </c:pt>
                <c:pt idx="3">
                  <c:v>66.920299999999997</c:v>
                </c:pt>
                <c:pt idx="4">
                  <c:v>62.215499999999999</c:v>
                </c:pt>
                <c:pt idx="5">
                  <c:v>78.834500000000006</c:v>
                </c:pt>
                <c:pt idx="6">
                  <c:v>74.33</c:v>
                </c:pt>
                <c:pt idx="7">
                  <c:v>80.489999999999995</c:v>
                </c:pt>
                <c:pt idx="8">
                  <c:v>63.17</c:v>
                </c:pt>
                <c:pt idx="9">
                  <c:v>79.83</c:v>
                </c:pt>
                <c:pt idx="10">
                  <c:v>78.91</c:v>
                </c:pt>
                <c:pt idx="11">
                  <c:v>79.790000000000006</c:v>
                </c:pt>
              </c:numCache>
            </c:numRef>
          </c:val>
          <c:extLst>
            <c:ext xmlns:c16="http://schemas.microsoft.com/office/drawing/2014/chart" uri="{C3380CC4-5D6E-409C-BE32-E72D297353CC}">
              <c16:uniqueId val="{00000003-A0D0-4909-9B7F-E60857496364}"/>
            </c:ext>
          </c:extLst>
        </c:ser>
        <c:ser>
          <c:idx val="5"/>
          <c:order val="5"/>
          <c:tx>
            <c:strRef>
              <c:f>'28. ESSA'!$E$6</c:f>
              <c:strCache>
                <c:ptCount val="1"/>
                <c:pt idx="0">
                  <c:v>TM</c:v>
                </c:pt>
              </c:strCache>
            </c:strRef>
          </c:tx>
          <c:spPr>
            <a:solidFill>
              <a:srgbClr val="70AD47"/>
            </a:solidFill>
            <a:ln w="25400">
              <a:noFill/>
            </a:ln>
          </c:spPr>
          <c:val>
            <c:numRef>
              <c:f>'28. ESSA'!$E$7:$E$18</c:f>
              <c:numCache>
                <c:formatCode>0.00</c:formatCode>
                <c:ptCount val="12"/>
                <c:pt idx="0">
                  <c:v>51.973199999999999</c:v>
                </c:pt>
                <c:pt idx="1">
                  <c:v>48.708100000000002</c:v>
                </c:pt>
                <c:pt idx="2">
                  <c:v>52.366900000000001</c:v>
                </c:pt>
                <c:pt idx="3">
                  <c:v>53.521000000000001</c:v>
                </c:pt>
                <c:pt idx="4">
                  <c:v>48.531399999999998</c:v>
                </c:pt>
                <c:pt idx="5">
                  <c:v>50.7029</c:v>
                </c:pt>
                <c:pt idx="6">
                  <c:v>40.869999999999997</c:v>
                </c:pt>
                <c:pt idx="7">
                  <c:v>46.96</c:v>
                </c:pt>
                <c:pt idx="8">
                  <c:v>47.02</c:v>
                </c:pt>
                <c:pt idx="9">
                  <c:v>48.6</c:v>
                </c:pt>
                <c:pt idx="10">
                  <c:v>46.25</c:v>
                </c:pt>
                <c:pt idx="11">
                  <c:v>51.24</c:v>
                </c:pt>
              </c:numCache>
            </c:numRef>
          </c:val>
          <c:extLst>
            <c:ext xmlns:c16="http://schemas.microsoft.com/office/drawing/2014/chart" uri="{C3380CC4-5D6E-409C-BE32-E72D297353CC}">
              <c16:uniqueId val="{00000004-A0D0-4909-9B7F-E60857496364}"/>
            </c:ext>
          </c:extLst>
        </c:ser>
        <c:ser>
          <c:idx val="6"/>
          <c:order val="6"/>
          <c:tx>
            <c:strRef>
              <c:f>'28. ESSA'!$I$6</c:f>
              <c:strCache>
                <c:ptCount val="1"/>
                <c:pt idx="0">
                  <c:v>RM</c:v>
                </c:pt>
              </c:strCache>
            </c:strRef>
          </c:tx>
          <c:spPr>
            <a:solidFill>
              <a:schemeClr val="accent1">
                <a:lumMod val="40000"/>
                <a:lumOff val="60000"/>
              </a:schemeClr>
            </a:solidFill>
            <a:ln>
              <a:noFill/>
            </a:ln>
            <a:effectLst/>
          </c:spPr>
          <c:val>
            <c:numRef>
              <c:f>'28. ESSA'!$I$7:$I$18</c:f>
              <c:numCache>
                <c:formatCode>0.00</c:formatCode>
                <c:ptCount val="12"/>
                <c:pt idx="0">
                  <c:v>22.2135</c:v>
                </c:pt>
                <c:pt idx="1">
                  <c:v>19.549199999999999</c:v>
                </c:pt>
                <c:pt idx="2">
                  <c:v>18.007300000000001</c:v>
                </c:pt>
                <c:pt idx="3">
                  <c:v>35.118299999999998</c:v>
                </c:pt>
                <c:pt idx="4">
                  <c:v>37.9589</c:v>
                </c:pt>
                <c:pt idx="5">
                  <c:v>16.162600000000001</c:v>
                </c:pt>
                <c:pt idx="6">
                  <c:v>22.67</c:v>
                </c:pt>
                <c:pt idx="7">
                  <c:v>13.08</c:v>
                </c:pt>
                <c:pt idx="8">
                  <c:v>17.260000000000002</c:v>
                </c:pt>
                <c:pt idx="9">
                  <c:v>-2.56</c:v>
                </c:pt>
                <c:pt idx="10">
                  <c:v>2.58</c:v>
                </c:pt>
                <c:pt idx="11">
                  <c:v>21.31</c:v>
                </c:pt>
              </c:numCache>
            </c:numRef>
          </c:val>
          <c:extLst>
            <c:ext xmlns:c16="http://schemas.microsoft.com/office/drawing/2014/chart" uri="{C3380CC4-5D6E-409C-BE32-E72D297353CC}">
              <c16:uniqueId val="{00000005-A0D0-4909-9B7F-E60857496364}"/>
            </c:ext>
          </c:extLst>
        </c:ser>
        <c:dLbls>
          <c:showLegendKey val="0"/>
          <c:showVal val="0"/>
          <c:showCatName val="0"/>
          <c:showSerName val="0"/>
          <c:showPercent val="0"/>
          <c:showBubbleSize val="0"/>
        </c:dLbls>
        <c:axId val="-1064584048"/>
        <c:axId val="-1064570992"/>
      </c:areaChart>
      <c:lineChart>
        <c:grouping val="standard"/>
        <c:varyColors val="0"/>
        <c:ser>
          <c:idx val="0"/>
          <c:order val="0"/>
          <c:tx>
            <c:strRef>
              <c:f>'28. ESSA'!$J$6</c:f>
              <c:strCache>
                <c:ptCount val="1"/>
                <c:pt idx="0">
                  <c:v>CUV_119</c:v>
                </c:pt>
              </c:strCache>
            </c:strRef>
          </c:tx>
          <c:spPr>
            <a:ln w="38100" cap="rnd">
              <a:solidFill>
                <a:sysClr val="windowText" lastClr="000000"/>
              </a:solidFill>
              <a:round/>
            </a:ln>
            <a:effectLst/>
          </c:spPr>
          <c:marker>
            <c:symbol val="none"/>
          </c:marker>
          <c:cat>
            <c:strRef>
              <c:f>'28. ESSA'!$A$7:$A$18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'28. ESSA'!$J$7:$J$18</c:f>
              <c:numCache>
                <c:formatCode>0.00</c:formatCode>
                <c:ptCount val="12"/>
                <c:pt idx="0">
                  <c:v>802.61</c:v>
                </c:pt>
                <c:pt idx="1">
                  <c:v>817.19470000000001</c:v>
                </c:pt>
                <c:pt idx="2">
                  <c:v>903.23590000000002</c:v>
                </c:pt>
                <c:pt idx="3">
                  <c:v>851.99390000000005</c:v>
                </c:pt>
                <c:pt idx="4">
                  <c:v>804.94460000000004</c:v>
                </c:pt>
                <c:pt idx="5">
                  <c:v>889.8184</c:v>
                </c:pt>
                <c:pt idx="6">
                  <c:v>868.34</c:v>
                </c:pt>
                <c:pt idx="7">
                  <c:v>889.69</c:v>
                </c:pt>
                <c:pt idx="8">
                  <c:v>784.68</c:v>
                </c:pt>
                <c:pt idx="9">
                  <c:v>867.31</c:v>
                </c:pt>
                <c:pt idx="10">
                  <c:v>882.6</c:v>
                </c:pt>
                <c:pt idx="11">
                  <c:v>945.77</c:v>
                </c:pt>
              </c:numCache>
            </c:numRef>
          </c:val>
          <c:smooth val="0"/>
          <c:extLst>
            <c:ext xmlns:c16="http://schemas.microsoft.com/office/drawing/2014/chart" uri="{C3380CC4-5D6E-409C-BE32-E72D297353CC}">
              <c16:uniqueId val="{00000006-A0D0-4909-9B7F-E60857496364}"/>
            </c:ext>
          </c:extLst>
        </c:ser>
        <c:dLbls>
          <c:showLegendKey val="0"/>
          <c:showVal val="0"/>
          <c:showCatName val="0"/>
          <c:showSerName val="0"/>
          <c:showPercent val="0"/>
          <c:showBubbleSize val="0"/>
        </c:dLbls>
        <c:marker val="1"/>
        <c:smooth val="0"/>
        <c:axId val="-1064584048"/>
        <c:axId val="-1064570992"/>
      </c:lineChart>
      <c:catAx>
        <c:axId val="-106458404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400" b="1" i="0" u="none" strike="noStrike" baseline="0">
                <a:solidFill>
                  <a:srgbClr val="333333"/>
                </a:solidFill>
                <a:latin typeface="Calibri"/>
                <a:ea typeface="Calibri"/>
                <a:cs typeface="Calibri"/>
              </a:defRPr>
            </a:pPr>
            <a:endParaRPr lang="es-CO"/>
          </a:p>
        </c:txPr>
        <c:crossAx val="-1064570992"/>
        <c:crosses val="autoZero"/>
        <c:auto val="1"/>
        <c:lblAlgn val="ctr"/>
        <c:lblOffset val="100"/>
        <c:noMultiLvlLbl val="0"/>
      </c:catAx>
      <c:valAx>
        <c:axId val="-1064570992"/>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064584048"/>
        <c:crosses val="autoZero"/>
        <c:crossBetween val="between"/>
      </c:valAx>
      <c:spPr>
        <a:noFill/>
        <a:ln w="25400">
          <a:noFill/>
        </a:ln>
      </c:spPr>
    </c:plotArea>
    <c:legend>
      <c:legendPos val="b"/>
      <c:overlay val="0"/>
      <c:spPr>
        <a:noFill/>
        <a:ln w="25400">
          <a:noFill/>
        </a:ln>
      </c:spPr>
      <c:txPr>
        <a:bodyPr/>
        <a:lstStyle/>
        <a:p>
          <a:pPr>
            <a:defRPr sz="1655"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tx>
            <c:strRef>
              <c:f>'28. ESSA'!$N$7</c:f>
              <c:strCache>
                <c:ptCount val="1"/>
                <c:pt idx="0">
                  <c:v>Ene-23</c:v>
                </c:pt>
              </c:strCache>
            </c:strRef>
          </c:tx>
          <c:spPr>
            <a:solidFill>
              <a:schemeClr val="accent6">
                <a:tint val="41000"/>
              </a:schemeClr>
            </a:solidFill>
            <a:ln>
              <a:noFill/>
            </a:ln>
            <a:effectLst/>
          </c:spPr>
          <c:invertIfNegative val="0"/>
          <c:cat>
            <c:strRef>
              <c:f>'28. ESSA'!$Q$6:$U$6</c:f>
              <c:strCache>
                <c:ptCount val="5"/>
                <c:pt idx="0">
                  <c:v>ESTRATO 1</c:v>
                </c:pt>
                <c:pt idx="1">
                  <c:v>ESTRATO 2</c:v>
                </c:pt>
                <c:pt idx="2">
                  <c:v>ESTRATO 3</c:v>
                </c:pt>
                <c:pt idx="3">
                  <c:v>ESTRATO 4</c:v>
                </c:pt>
                <c:pt idx="4">
                  <c:v>ESTRATO 5 y 6, Ind y Com</c:v>
                </c:pt>
              </c:strCache>
            </c:strRef>
          </c:cat>
          <c:val>
            <c:numRef>
              <c:f>'28. ESSA'!$Q$7:$U$7</c:f>
              <c:numCache>
                <c:formatCode>0.00</c:formatCode>
                <c:ptCount val="5"/>
                <c:pt idx="0">
                  <c:v>324.43650000000002</c:v>
                </c:pt>
                <c:pt idx="1">
                  <c:v>405.54570000000001</c:v>
                </c:pt>
                <c:pt idx="2">
                  <c:v>672.81529999999998</c:v>
                </c:pt>
                <c:pt idx="3">
                  <c:v>791.54740000000004</c:v>
                </c:pt>
                <c:pt idx="4">
                  <c:v>949.85680000000002</c:v>
                </c:pt>
              </c:numCache>
            </c:numRef>
          </c:val>
          <c:extLst>
            <c:ext xmlns:c16="http://schemas.microsoft.com/office/drawing/2014/chart" uri="{C3380CC4-5D6E-409C-BE32-E72D297353CC}">
              <c16:uniqueId val="{00000000-D554-485C-9302-F17BCC0FFE61}"/>
            </c:ext>
          </c:extLst>
        </c:ser>
        <c:ser>
          <c:idx val="1"/>
          <c:order val="1"/>
          <c:tx>
            <c:strRef>
              <c:f>'28. ESSA'!$N$8</c:f>
              <c:strCache>
                <c:ptCount val="1"/>
                <c:pt idx="0">
                  <c:v>Feb-23</c:v>
                </c:pt>
              </c:strCache>
            </c:strRef>
          </c:tx>
          <c:spPr>
            <a:solidFill>
              <a:schemeClr val="accent6">
                <a:tint val="52000"/>
              </a:schemeClr>
            </a:solidFill>
            <a:ln>
              <a:noFill/>
            </a:ln>
            <a:effectLst/>
          </c:spPr>
          <c:invertIfNegative val="0"/>
          <c:cat>
            <c:strRef>
              <c:f>'28. ESSA'!$Q$6:$U$6</c:f>
              <c:strCache>
                <c:ptCount val="5"/>
                <c:pt idx="0">
                  <c:v>ESTRATO 1</c:v>
                </c:pt>
                <c:pt idx="1">
                  <c:v>ESTRATO 2</c:v>
                </c:pt>
                <c:pt idx="2">
                  <c:v>ESTRATO 3</c:v>
                </c:pt>
                <c:pt idx="3">
                  <c:v>ESTRATO 4</c:v>
                </c:pt>
                <c:pt idx="4">
                  <c:v>ESTRATO 5 y 6, Ind y Com</c:v>
                </c:pt>
              </c:strCache>
            </c:strRef>
          </c:cat>
          <c:val>
            <c:numRef>
              <c:f>'28. ESSA'!$Q$8:$U$8</c:f>
              <c:numCache>
                <c:formatCode>0.00</c:formatCode>
                <c:ptCount val="5"/>
                <c:pt idx="0">
                  <c:v>330.20280000000002</c:v>
                </c:pt>
                <c:pt idx="1">
                  <c:v>412.75360000000001</c:v>
                </c:pt>
                <c:pt idx="2">
                  <c:v>672.81529999999998</c:v>
                </c:pt>
                <c:pt idx="3">
                  <c:v>791.54740000000004</c:v>
                </c:pt>
                <c:pt idx="4">
                  <c:v>949.85688000000005</c:v>
                </c:pt>
              </c:numCache>
            </c:numRef>
          </c:val>
          <c:extLst>
            <c:ext xmlns:c16="http://schemas.microsoft.com/office/drawing/2014/chart" uri="{C3380CC4-5D6E-409C-BE32-E72D297353CC}">
              <c16:uniqueId val="{00000001-D554-485C-9302-F17BCC0FFE61}"/>
            </c:ext>
          </c:extLst>
        </c:ser>
        <c:ser>
          <c:idx val="2"/>
          <c:order val="2"/>
          <c:tx>
            <c:strRef>
              <c:f>'28. ESSA'!$N$9</c:f>
              <c:strCache>
                <c:ptCount val="1"/>
                <c:pt idx="0">
                  <c:v>Mar-23</c:v>
                </c:pt>
              </c:strCache>
            </c:strRef>
          </c:tx>
          <c:spPr>
            <a:solidFill>
              <a:schemeClr val="accent6">
                <a:tint val="63000"/>
              </a:schemeClr>
            </a:solidFill>
            <a:ln>
              <a:noFill/>
            </a:ln>
            <a:effectLst/>
          </c:spPr>
          <c:invertIfNegative val="0"/>
          <c:cat>
            <c:strRef>
              <c:f>'28. ESSA'!$Q$6:$U$6</c:f>
              <c:strCache>
                <c:ptCount val="5"/>
                <c:pt idx="0">
                  <c:v>ESTRATO 1</c:v>
                </c:pt>
                <c:pt idx="1">
                  <c:v>ESTRATO 2</c:v>
                </c:pt>
                <c:pt idx="2">
                  <c:v>ESTRATO 3</c:v>
                </c:pt>
                <c:pt idx="3">
                  <c:v>ESTRATO 4</c:v>
                </c:pt>
                <c:pt idx="4">
                  <c:v>ESTRATO 5 y 6, Ind y Com</c:v>
                </c:pt>
              </c:strCache>
            </c:strRef>
          </c:cat>
          <c:val>
            <c:numRef>
              <c:f>'28. ESSA'!$Q$9:$U$9</c:f>
              <c:numCache>
                <c:formatCode>0.00</c:formatCode>
                <c:ptCount val="5"/>
                <c:pt idx="0">
                  <c:v>335.68610000000001</c:v>
                </c:pt>
                <c:pt idx="1">
                  <c:v>419.60759999999999</c:v>
                </c:pt>
                <c:pt idx="2">
                  <c:v>683.98400000000004</c:v>
                </c:pt>
                <c:pt idx="3">
                  <c:v>804.68709999999999</c:v>
                </c:pt>
                <c:pt idx="4">
                  <c:v>965.62450000000001</c:v>
                </c:pt>
              </c:numCache>
            </c:numRef>
          </c:val>
          <c:extLst>
            <c:ext xmlns:c16="http://schemas.microsoft.com/office/drawing/2014/chart" uri="{C3380CC4-5D6E-409C-BE32-E72D297353CC}">
              <c16:uniqueId val="{00000002-D554-485C-9302-F17BCC0FFE61}"/>
            </c:ext>
          </c:extLst>
        </c:ser>
        <c:ser>
          <c:idx val="3"/>
          <c:order val="3"/>
          <c:tx>
            <c:strRef>
              <c:f>'28. ESSA'!$N$10</c:f>
              <c:strCache>
                <c:ptCount val="1"/>
                <c:pt idx="0">
                  <c:v>Abr-23</c:v>
                </c:pt>
              </c:strCache>
            </c:strRef>
          </c:tx>
          <c:spPr>
            <a:solidFill>
              <a:schemeClr val="accent6">
                <a:tint val="74000"/>
              </a:schemeClr>
            </a:solidFill>
            <a:ln>
              <a:noFill/>
            </a:ln>
            <a:effectLst/>
          </c:spPr>
          <c:invertIfNegative val="0"/>
          <c:cat>
            <c:strRef>
              <c:f>'28. ESSA'!$Q$6:$U$6</c:f>
              <c:strCache>
                <c:ptCount val="5"/>
                <c:pt idx="0">
                  <c:v>ESTRATO 1</c:v>
                </c:pt>
                <c:pt idx="1">
                  <c:v>ESTRATO 2</c:v>
                </c:pt>
                <c:pt idx="2">
                  <c:v>ESTRATO 3</c:v>
                </c:pt>
                <c:pt idx="3">
                  <c:v>ESTRATO 4</c:v>
                </c:pt>
                <c:pt idx="4">
                  <c:v>ESTRATO 5 y 6, Ind y Com</c:v>
                </c:pt>
              </c:strCache>
            </c:strRef>
          </c:cat>
          <c:val>
            <c:numRef>
              <c:f>'28. ESSA'!$Q$10:$U$10</c:f>
              <c:numCache>
                <c:formatCode>0.00</c:formatCode>
                <c:ptCount val="5"/>
                <c:pt idx="0">
                  <c:v>339.21289999999999</c:v>
                </c:pt>
                <c:pt idx="1">
                  <c:v>424.01609999999999</c:v>
                </c:pt>
                <c:pt idx="2">
                  <c:v>691.16579999999999</c:v>
                </c:pt>
                <c:pt idx="3">
                  <c:v>813.13630000000001</c:v>
                </c:pt>
                <c:pt idx="4">
                  <c:v>975.76350000000002</c:v>
                </c:pt>
              </c:numCache>
            </c:numRef>
          </c:val>
          <c:extLst>
            <c:ext xmlns:c16="http://schemas.microsoft.com/office/drawing/2014/chart" uri="{C3380CC4-5D6E-409C-BE32-E72D297353CC}">
              <c16:uniqueId val="{00000003-D554-485C-9302-F17BCC0FFE61}"/>
            </c:ext>
          </c:extLst>
        </c:ser>
        <c:ser>
          <c:idx val="4"/>
          <c:order val="4"/>
          <c:tx>
            <c:strRef>
              <c:f>'28. ESSA'!$N$11</c:f>
              <c:strCache>
                <c:ptCount val="1"/>
                <c:pt idx="0">
                  <c:v>May-23</c:v>
                </c:pt>
              </c:strCache>
            </c:strRef>
          </c:tx>
          <c:spPr>
            <a:solidFill>
              <a:schemeClr val="accent6">
                <a:tint val="84000"/>
              </a:schemeClr>
            </a:solidFill>
            <a:ln>
              <a:noFill/>
            </a:ln>
            <a:effectLst/>
          </c:spPr>
          <c:invertIfNegative val="0"/>
          <c:cat>
            <c:strRef>
              <c:f>'28. ESSA'!$Q$6:$U$6</c:f>
              <c:strCache>
                <c:ptCount val="5"/>
                <c:pt idx="0">
                  <c:v>ESTRATO 1</c:v>
                </c:pt>
                <c:pt idx="1">
                  <c:v>ESTRATO 2</c:v>
                </c:pt>
                <c:pt idx="2">
                  <c:v>ESTRATO 3</c:v>
                </c:pt>
                <c:pt idx="3">
                  <c:v>ESTRATO 4</c:v>
                </c:pt>
                <c:pt idx="4">
                  <c:v>ESTRATO 5 y 6, Ind y Com</c:v>
                </c:pt>
              </c:strCache>
            </c:strRef>
          </c:cat>
          <c:val>
            <c:numRef>
              <c:f>'28. ESSA'!$Q$11:$U$11</c:f>
              <c:numCache>
                <c:formatCode>0.00</c:formatCode>
                <c:ptCount val="5"/>
                <c:pt idx="0">
                  <c:v>341.86439999999999</c:v>
                </c:pt>
                <c:pt idx="1">
                  <c:v>427.33049999999997</c:v>
                </c:pt>
                <c:pt idx="2">
                  <c:v>696.55690000000004</c:v>
                </c:pt>
                <c:pt idx="3">
                  <c:v>819.47478699999999</c:v>
                </c:pt>
                <c:pt idx="4">
                  <c:v>983.36974439999995</c:v>
                </c:pt>
              </c:numCache>
            </c:numRef>
          </c:val>
          <c:extLst>
            <c:ext xmlns:c16="http://schemas.microsoft.com/office/drawing/2014/chart" uri="{C3380CC4-5D6E-409C-BE32-E72D297353CC}">
              <c16:uniqueId val="{00000004-D554-485C-9302-F17BCC0FFE61}"/>
            </c:ext>
          </c:extLst>
        </c:ser>
        <c:ser>
          <c:idx val="5"/>
          <c:order val="5"/>
          <c:tx>
            <c:strRef>
              <c:f>'28. ESSA'!$N$12</c:f>
              <c:strCache>
                <c:ptCount val="1"/>
                <c:pt idx="0">
                  <c:v>Jun-23</c:v>
                </c:pt>
              </c:strCache>
            </c:strRef>
          </c:tx>
          <c:spPr>
            <a:solidFill>
              <a:schemeClr val="accent6">
                <a:tint val="95000"/>
              </a:schemeClr>
            </a:solidFill>
            <a:ln>
              <a:noFill/>
            </a:ln>
            <a:effectLst/>
          </c:spPr>
          <c:invertIfNegative val="0"/>
          <c:cat>
            <c:strRef>
              <c:f>'28. ESSA'!$Q$6:$U$6</c:f>
              <c:strCache>
                <c:ptCount val="5"/>
                <c:pt idx="0">
                  <c:v>ESTRATO 1</c:v>
                </c:pt>
                <c:pt idx="1">
                  <c:v>ESTRATO 2</c:v>
                </c:pt>
                <c:pt idx="2">
                  <c:v>ESTRATO 3</c:v>
                </c:pt>
                <c:pt idx="3">
                  <c:v>ESTRATO 4</c:v>
                </c:pt>
                <c:pt idx="4">
                  <c:v>ESTRATO 5 y 6, Ind y Com</c:v>
                </c:pt>
              </c:strCache>
            </c:strRef>
          </c:cat>
          <c:val>
            <c:numRef>
              <c:f>'28. ESSA'!$Q$12:$U$12</c:f>
              <c:numCache>
                <c:formatCode>0.00</c:formatCode>
                <c:ptCount val="5"/>
                <c:pt idx="0">
                  <c:v>343.35750000000002</c:v>
                </c:pt>
                <c:pt idx="1">
                  <c:v>429.1968</c:v>
                </c:pt>
                <c:pt idx="2">
                  <c:v>699.62180000000001</c:v>
                </c:pt>
                <c:pt idx="3">
                  <c:v>823.08439999999996</c:v>
                </c:pt>
                <c:pt idx="4">
                  <c:v>987.70129999999995</c:v>
                </c:pt>
              </c:numCache>
            </c:numRef>
          </c:val>
          <c:extLst>
            <c:ext xmlns:c16="http://schemas.microsoft.com/office/drawing/2014/chart" uri="{C3380CC4-5D6E-409C-BE32-E72D297353CC}">
              <c16:uniqueId val="{00000005-D554-485C-9302-F17BCC0FFE61}"/>
            </c:ext>
          </c:extLst>
        </c:ser>
        <c:ser>
          <c:idx val="6"/>
          <c:order val="6"/>
          <c:tx>
            <c:strRef>
              <c:f>'28. ESSA'!$N$13</c:f>
              <c:strCache>
                <c:ptCount val="1"/>
                <c:pt idx="0">
                  <c:v>Jul-23</c:v>
                </c:pt>
              </c:strCache>
            </c:strRef>
          </c:tx>
          <c:spPr>
            <a:solidFill>
              <a:schemeClr val="accent6">
                <a:shade val="94000"/>
              </a:schemeClr>
            </a:solidFill>
            <a:ln>
              <a:noFill/>
            </a:ln>
            <a:effectLst/>
          </c:spPr>
          <c:invertIfNegative val="0"/>
          <c:cat>
            <c:strRef>
              <c:f>'28. ESSA'!$Q$6:$U$6</c:f>
              <c:strCache>
                <c:ptCount val="5"/>
                <c:pt idx="0">
                  <c:v>ESTRATO 1</c:v>
                </c:pt>
                <c:pt idx="1">
                  <c:v>ESTRATO 2</c:v>
                </c:pt>
                <c:pt idx="2">
                  <c:v>ESTRATO 3</c:v>
                </c:pt>
                <c:pt idx="3">
                  <c:v>ESTRATO 4</c:v>
                </c:pt>
                <c:pt idx="4">
                  <c:v>ESTRATO 5 y 6, Ind y Com</c:v>
                </c:pt>
              </c:strCache>
            </c:strRef>
          </c:cat>
          <c:val>
            <c:numRef>
              <c:f>'28. ESSA'!$Q$13:$U$13</c:f>
              <c:numCache>
                <c:formatCode>0.00</c:formatCode>
                <c:ptCount val="5"/>
                <c:pt idx="0">
                  <c:v>344.39</c:v>
                </c:pt>
                <c:pt idx="1">
                  <c:v>430.48</c:v>
                </c:pt>
                <c:pt idx="2">
                  <c:v>701.72</c:v>
                </c:pt>
                <c:pt idx="3">
                  <c:v>825.55</c:v>
                </c:pt>
                <c:pt idx="4">
                  <c:v>990.66</c:v>
                </c:pt>
              </c:numCache>
            </c:numRef>
          </c:val>
          <c:extLst>
            <c:ext xmlns:c16="http://schemas.microsoft.com/office/drawing/2014/chart" uri="{C3380CC4-5D6E-409C-BE32-E72D297353CC}">
              <c16:uniqueId val="{00000006-D554-485C-9302-F17BCC0FFE61}"/>
            </c:ext>
          </c:extLst>
        </c:ser>
        <c:ser>
          <c:idx val="7"/>
          <c:order val="7"/>
          <c:tx>
            <c:strRef>
              <c:f>'28. ESSA'!$N$14</c:f>
              <c:strCache>
                <c:ptCount val="1"/>
                <c:pt idx="0">
                  <c:v>Ago-23</c:v>
                </c:pt>
              </c:strCache>
            </c:strRef>
          </c:tx>
          <c:spPr>
            <a:solidFill>
              <a:schemeClr val="accent6">
                <a:shade val="83000"/>
              </a:schemeClr>
            </a:solidFill>
            <a:ln>
              <a:noFill/>
            </a:ln>
            <a:effectLst/>
          </c:spPr>
          <c:invertIfNegative val="0"/>
          <c:cat>
            <c:strRef>
              <c:f>'28. ESSA'!$Q$6:$U$6</c:f>
              <c:strCache>
                <c:ptCount val="5"/>
                <c:pt idx="0">
                  <c:v>ESTRATO 1</c:v>
                </c:pt>
                <c:pt idx="1">
                  <c:v>ESTRATO 2</c:v>
                </c:pt>
                <c:pt idx="2">
                  <c:v>ESTRATO 3</c:v>
                </c:pt>
                <c:pt idx="3">
                  <c:v>ESTRATO 4</c:v>
                </c:pt>
                <c:pt idx="4">
                  <c:v>ESTRATO 5 y 6, Ind y Com</c:v>
                </c:pt>
              </c:strCache>
            </c:strRef>
          </c:cat>
          <c:val>
            <c:numRef>
              <c:f>'28. ESSA'!$Q$14:$U$14</c:f>
              <c:numCache>
                <c:formatCode>0.00</c:formatCode>
                <c:ptCount val="5"/>
                <c:pt idx="0">
                  <c:v>346.11</c:v>
                </c:pt>
                <c:pt idx="1">
                  <c:v>432.64</c:v>
                </c:pt>
                <c:pt idx="2">
                  <c:v>705.23</c:v>
                </c:pt>
                <c:pt idx="3">
                  <c:v>829.68</c:v>
                </c:pt>
                <c:pt idx="4">
                  <c:v>995.61599999999987</c:v>
                </c:pt>
              </c:numCache>
            </c:numRef>
          </c:val>
          <c:extLst>
            <c:ext xmlns:c16="http://schemas.microsoft.com/office/drawing/2014/chart" uri="{C3380CC4-5D6E-409C-BE32-E72D297353CC}">
              <c16:uniqueId val="{00000007-D554-485C-9302-F17BCC0FFE61}"/>
            </c:ext>
          </c:extLst>
        </c:ser>
        <c:ser>
          <c:idx val="8"/>
          <c:order val="8"/>
          <c:tx>
            <c:strRef>
              <c:f>'28. ESSA'!$N$15</c:f>
              <c:strCache>
                <c:ptCount val="1"/>
                <c:pt idx="0">
                  <c:v>Sep-23</c:v>
                </c:pt>
              </c:strCache>
            </c:strRef>
          </c:tx>
          <c:spPr>
            <a:solidFill>
              <a:schemeClr val="accent6">
                <a:shade val="73000"/>
              </a:schemeClr>
            </a:solidFill>
            <a:ln>
              <a:noFill/>
            </a:ln>
            <a:effectLst/>
          </c:spPr>
          <c:invertIfNegative val="0"/>
          <c:cat>
            <c:strRef>
              <c:f>'28. ESSA'!$Q$6:$U$6</c:f>
              <c:strCache>
                <c:ptCount val="5"/>
                <c:pt idx="0">
                  <c:v>ESTRATO 1</c:v>
                </c:pt>
                <c:pt idx="1">
                  <c:v>ESTRATO 2</c:v>
                </c:pt>
                <c:pt idx="2">
                  <c:v>ESTRATO 3</c:v>
                </c:pt>
                <c:pt idx="3">
                  <c:v>ESTRATO 4</c:v>
                </c:pt>
                <c:pt idx="4">
                  <c:v>ESTRATO 5 y 6, Ind y Com</c:v>
                </c:pt>
              </c:strCache>
            </c:strRef>
          </c:cat>
          <c:val>
            <c:numRef>
              <c:f>'28. ESSA'!$Q$15:$U$15</c:f>
              <c:numCache>
                <c:formatCode>0.00</c:formatCode>
                <c:ptCount val="5"/>
                <c:pt idx="0">
                  <c:v>348.53</c:v>
                </c:pt>
                <c:pt idx="1">
                  <c:v>435.66</c:v>
                </c:pt>
                <c:pt idx="2">
                  <c:v>710.17</c:v>
                </c:pt>
                <c:pt idx="3">
                  <c:v>835.49</c:v>
                </c:pt>
                <c:pt idx="4">
                  <c:v>1002.59</c:v>
                </c:pt>
              </c:numCache>
            </c:numRef>
          </c:val>
          <c:extLst>
            <c:ext xmlns:c16="http://schemas.microsoft.com/office/drawing/2014/chart" uri="{C3380CC4-5D6E-409C-BE32-E72D297353CC}">
              <c16:uniqueId val="{00000008-D554-485C-9302-F17BCC0FFE61}"/>
            </c:ext>
          </c:extLst>
        </c:ser>
        <c:ser>
          <c:idx val="9"/>
          <c:order val="9"/>
          <c:tx>
            <c:strRef>
              <c:f>'28. ESSA'!$N$16</c:f>
              <c:strCache>
                <c:ptCount val="1"/>
                <c:pt idx="0">
                  <c:v>Oct-23</c:v>
                </c:pt>
              </c:strCache>
            </c:strRef>
          </c:tx>
          <c:spPr>
            <a:solidFill>
              <a:schemeClr val="accent6">
                <a:shade val="62000"/>
              </a:schemeClr>
            </a:solidFill>
            <a:ln>
              <a:noFill/>
            </a:ln>
            <a:effectLst/>
          </c:spPr>
          <c:invertIfNegative val="0"/>
          <c:cat>
            <c:strRef>
              <c:f>'28. ESSA'!$Q$6:$U$6</c:f>
              <c:strCache>
                <c:ptCount val="5"/>
                <c:pt idx="0">
                  <c:v>ESTRATO 1</c:v>
                </c:pt>
                <c:pt idx="1">
                  <c:v>ESTRATO 2</c:v>
                </c:pt>
                <c:pt idx="2">
                  <c:v>ESTRATO 3</c:v>
                </c:pt>
                <c:pt idx="3">
                  <c:v>ESTRATO 4</c:v>
                </c:pt>
                <c:pt idx="4">
                  <c:v>ESTRATO 5 y 6, Ind y Com</c:v>
                </c:pt>
              </c:strCache>
            </c:strRef>
          </c:cat>
          <c:val>
            <c:numRef>
              <c:f>'28. ESSA'!$Q$16:$U$16</c:f>
              <c:numCache>
                <c:formatCode>0.00</c:formatCode>
                <c:ptCount val="5"/>
                <c:pt idx="0">
                  <c:v>374.3</c:v>
                </c:pt>
                <c:pt idx="1">
                  <c:v>467.87</c:v>
                </c:pt>
                <c:pt idx="2">
                  <c:v>795.39</c:v>
                </c:pt>
                <c:pt idx="3">
                  <c:v>935.75</c:v>
                </c:pt>
                <c:pt idx="4">
                  <c:v>1122.8999999999999</c:v>
                </c:pt>
              </c:numCache>
            </c:numRef>
          </c:val>
          <c:extLst>
            <c:ext xmlns:c16="http://schemas.microsoft.com/office/drawing/2014/chart" uri="{C3380CC4-5D6E-409C-BE32-E72D297353CC}">
              <c16:uniqueId val="{00000009-D554-485C-9302-F17BCC0FFE61}"/>
            </c:ext>
          </c:extLst>
        </c:ser>
        <c:ser>
          <c:idx val="10"/>
          <c:order val="10"/>
          <c:tx>
            <c:strRef>
              <c:f>'28. ESSA'!$N$17</c:f>
              <c:strCache>
                <c:ptCount val="1"/>
                <c:pt idx="0">
                  <c:v>Nov-23</c:v>
                </c:pt>
              </c:strCache>
            </c:strRef>
          </c:tx>
          <c:spPr>
            <a:solidFill>
              <a:schemeClr val="accent6">
                <a:shade val="51000"/>
              </a:schemeClr>
            </a:solidFill>
            <a:ln>
              <a:noFill/>
            </a:ln>
            <a:effectLst/>
          </c:spPr>
          <c:invertIfNegative val="0"/>
          <c:cat>
            <c:strRef>
              <c:f>'28. ESSA'!$Q$6:$U$6</c:f>
              <c:strCache>
                <c:ptCount val="5"/>
                <c:pt idx="0">
                  <c:v>ESTRATO 1</c:v>
                </c:pt>
                <c:pt idx="1">
                  <c:v>ESTRATO 2</c:v>
                </c:pt>
                <c:pt idx="2">
                  <c:v>ESTRATO 3</c:v>
                </c:pt>
                <c:pt idx="3">
                  <c:v>ESTRATO 4</c:v>
                </c:pt>
                <c:pt idx="4">
                  <c:v>ESTRATO 5 y 6, Ind y Com</c:v>
                </c:pt>
              </c:strCache>
            </c:strRef>
          </c:cat>
          <c:val>
            <c:numRef>
              <c:f>'28. ESSA'!$Q$17:$U$17</c:f>
              <c:numCache>
                <c:formatCode>0.00</c:formatCode>
                <c:ptCount val="5"/>
                <c:pt idx="0">
                  <c:v>376.54</c:v>
                </c:pt>
                <c:pt idx="1">
                  <c:v>470.68</c:v>
                </c:pt>
                <c:pt idx="2">
                  <c:v>800.16</c:v>
                </c:pt>
                <c:pt idx="3">
                  <c:v>941.36</c:v>
                </c:pt>
                <c:pt idx="4">
                  <c:v>1129.6320000000001</c:v>
                </c:pt>
              </c:numCache>
            </c:numRef>
          </c:val>
          <c:extLst>
            <c:ext xmlns:c16="http://schemas.microsoft.com/office/drawing/2014/chart" uri="{C3380CC4-5D6E-409C-BE32-E72D297353CC}">
              <c16:uniqueId val="{0000000A-D554-485C-9302-F17BCC0FFE61}"/>
            </c:ext>
          </c:extLst>
        </c:ser>
        <c:ser>
          <c:idx val="11"/>
          <c:order val="11"/>
          <c:tx>
            <c:strRef>
              <c:f>'28. ESSA'!$N$18</c:f>
              <c:strCache>
                <c:ptCount val="1"/>
                <c:pt idx="0">
                  <c:v>Dic-23</c:v>
                </c:pt>
              </c:strCache>
            </c:strRef>
          </c:tx>
          <c:spPr>
            <a:solidFill>
              <a:schemeClr val="accent6">
                <a:shade val="40000"/>
              </a:schemeClr>
            </a:solidFill>
            <a:ln>
              <a:noFill/>
            </a:ln>
            <a:effectLst/>
          </c:spPr>
          <c:invertIfNegative val="0"/>
          <c:cat>
            <c:strRef>
              <c:f>'28. ESSA'!$Q$6:$U$6</c:f>
              <c:strCache>
                <c:ptCount val="5"/>
                <c:pt idx="0">
                  <c:v>ESTRATO 1</c:v>
                </c:pt>
                <c:pt idx="1">
                  <c:v>ESTRATO 2</c:v>
                </c:pt>
                <c:pt idx="2">
                  <c:v>ESTRATO 3</c:v>
                </c:pt>
                <c:pt idx="3">
                  <c:v>ESTRATO 4</c:v>
                </c:pt>
                <c:pt idx="4">
                  <c:v>ESTRATO 5 y 6, Ind y Com</c:v>
                </c:pt>
              </c:strCache>
            </c:strRef>
          </c:cat>
          <c:val>
            <c:numRef>
              <c:f>'28. ESSA'!$Q$18:$U$18</c:f>
              <c:numCache>
                <c:formatCode>0.00</c:formatCode>
                <c:ptCount val="5"/>
                <c:pt idx="0">
                  <c:v>378.31</c:v>
                </c:pt>
                <c:pt idx="1">
                  <c:v>472.89</c:v>
                </c:pt>
                <c:pt idx="2">
                  <c:v>803.91</c:v>
                </c:pt>
                <c:pt idx="3">
                  <c:v>945.77</c:v>
                </c:pt>
                <c:pt idx="4">
                  <c:v>1134.93</c:v>
                </c:pt>
              </c:numCache>
            </c:numRef>
          </c:val>
          <c:extLst>
            <c:ext xmlns:c16="http://schemas.microsoft.com/office/drawing/2014/chart" uri="{C3380CC4-5D6E-409C-BE32-E72D297353CC}">
              <c16:uniqueId val="{0000000B-D554-485C-9302-F17BCC0FFE61}"/>
            </c:ext>
          </c:extLst>
        </c:ser>
        <c:dLbls>
          <c:showLegendKey val="0"/>
          <c:showVal val="0"/>
          <c:showCatName val="0"/>
          <c:showSerName val="0"/>
          <c:showPercent val="0"/>
          <c:showBubbleSize val="0"/>
        </c:dLbls>
        <c:gapWidth val="150"/>
        <c:axId val="-1064575888"/>
        <c:axId val="-1064569904"/>
      </c:barChart>
      <c:catAx>
        <c:axId val="-1064575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064569904"/>
        <c:crosses val="autoZero"/>
        <c:auto val="1"/>
        <c:lblAlgn val="ctr"/>
        <c:lblOffset val="100"/>
        <c:noMultiLvlLbl val="0"/>
      </c:catAx>
      <c:valAx>
        <c:axId val="-1064569904"/>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064575888"/>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'28. ESSA'!$J$6</c:f>
              <c:strCache>
                <c:ptCount val="1"/>
                <c:pt idx="0">
                  <c:v>CUV_119</c:v>
                </c:pt>
              </c:strCache>
            </c:strRef>
          </c:tx>
          <c:spPr>
            <a:ln w="28575" cap="rnd">
              <a:solidFill>
                <a:schemeClr val="accent1"/>
              </a:solidFill>
              <a:round/>
            </a:ln>
            <a:effectLst/>
          </c:spPr>
          <c:marker>
            <c:symbol val="none"/>
          </c:marker>
          <c:cat>
            <c:strRef>
              <c:f>'28. ESSA'!$A$7:$A$18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'28. ESSA'!$J$7:$J$18</c:f>
              <c:numCache>
                <c:formatCode>0.00</c:formatCode>
                <c:ptCount val="12"/>
                <c:pt idx="0">
                  <c:v>802.61</c:v>
                </c:pt>
                <c:pt idx="1">
                  <c:v>817.19470000000001</c:v>
                </c:pt>
                <c:pt idx="2">
                  <c:v>903.23590000000002</c:v>
                </c:pt>
                <c:pt idx="3">
                  <c:v>851.99390000000005</c:v>
                </c:pt>
                <c:pt idx="4">
                  <c:v>804.94460000000004</c:v>
                </c:pt>
                <c:pt idx="5">
                  <c:v>889.8184</c:v>
                </c:pt>
                <c:pt idx="6">
                  <c:v>868.34</c:v>
                </c:pt>
                <c:pt idx="7">
                  <c:v>889.69</c:v>
                </c:pt>
                <c:pt idx="8">
                  <c:v>784.68</c:v>
                </c:pt>
                <c:pt idx="9">
                  <c:v>867.31</c:v>
                </c:pt>
                <c:pt idx="10">
                  <c:v>882.6</c:v>
                </c:pt>
                <c:pt idx="11">
                  <c:v>945.77</c:v>
                </c:pt>
              </c:numCache>
            </c:numRef>
          </c:val>
          <c:smooth val="0"/>
          <c:extLst>
            <c:ext xmlns:c16="http://schemas.microsoft.com/office/drawing/2014/chart" uri="{C3380CC4-5D6E-409C-BE32-E72D297353CC}">
              <c16:uniqueId val="{00000000-3F08-4B25-B0A9-F75BF8BA297E}"/>
            </c:ext>
          </c:extLst>
        </c:ser>
        <c:ser>
          <c:idx val="1"/>
          <c:order val="1"/>
          <c:tx>
            <c:strRef>
              <c:f>'28. ESSA'!$K$6</c:f>
              <c:strCache>
                <c:ptCount val="1"/>
                <c:pt idx="0">
                  <c:v>CUV_Op</c:v>
                </c:pt>
              </c:strCache>
            </c:strRef>
          </c:tx>
          <c:spPr>
            <a:ln w="28575" cap="rnd">
              <a:solidFill>
                <a:schemeClr val="accent2"/>
              </a:solidFill>
              <a:prstDash val="lgDash"/>
              <a:round/>
            </a:ln>
            <a:effectLst/>
          </c:spPr>
          <c:marker>
            <c:symbol val="none"/>
          </c:marker>
          <c:cat>
            <c:strRef>
              <c:f>'28. ESSA'!$A$7:$A$18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'28. ESSA'!$K$7:$K$18</c:f>
              <c:numCache>
                <c:formatCode>0.00</c:formatCode>
                <c:ptCount val="12"/>
                <c:pt idx="0">
                  <c:v>791.54740000000004</c:v>
                </c:pt>
                <c:pt idx="1">
                  <c:v>791.54740000000004</c:v>
                </c:pt>
                <c:pt idx="2">
                  <c:v>804.68709999999999</c:v>
                </c:pt>
                <c:pt idx="3">
                  <c:v>813.13630000000001</c:v>
                </c:pt>
                <c:pt idx="4">
                  <c:v>819.4787</c:v>
                </c:pt>
                <c:pt idx="5">
                  <c:v>823.08439999999996</c:v>
                </c:pt>
                <c:pt idx="6">
                  <c:v>825.55</c:v>
                </c:pt>
                <c:pt idx="7">
                  <c:v>829.68</c:v>
                </c:pt>
                <c:pt idx="8">
                  <c:v>835.48923000000002</c:v>
                </c:pt>
                <c:pt idx="9">
                  <c:v>935.75</c:v>
                </c:pt>
                <c:pt idx="10">
                  <c:v>941.36</c:v>
                </c:pt>
              </c:numCache>
            </c:numRef>
          </c:val>
          <c:smooth val="0"/>
          <c:extLst>
            <c:ext xmlns:c16="http://schemas.microsoft.com/office/drawing/2014/chart" uri="{C3380CC4-5D6E-409C-BE32-E72D297353CC}">
              <c16:uniqueId val="{00000001-3F08-4B25-B0A9-F75BF8BA297E}"/>
            </c:ext>
          </c:extLst>
        </c:ser>
        <c:dLbls>
          <c:showLegendKey val="0"/>
          <c:showVal val="0"/>
          <c:showCatName val="0"/>
          <c:showSerName val="0"/>
          <c:showPercent val="0"/>
          <c:showBubbleSize val="0"/>
        </c:dLbls>
        <c:smooth val="0"/>
        <c:axId val="-1064592752"/>
        <c:axId val="-1064575344"/>
      </c:lineChart>
      <c:catAx>
        <c:axId val="-1064592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64575344"/>
        <c:crosses val="autoZero"/>
        <c:auto val="1"/>
        <c:lblAlgn val="ctr"/>
        <c:lblOffset val="100"/>
        <c:noMultiLvlLbl val="0"/>
      </c:catAx>
      <c:valAx>
        <c:axId val="-1064575344"/>
        <c:scaling>
          <c:orientation val="minMax"/>
          <c:min val="5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s-CO" sz="1600" b="1"/>
                  <a:t>$/kWh</a:t>
                </a:r>
              </a:p>
            </c:rich>
          </c:tx>
          <c:overlay val="0"/>
          <c:spPr>
            <a:noFill/>
            <a:ln>
              <a:noFill/>
            </a:ln>
            <a:effectLst/>
          </c:spPr>
          <c:txPr>
            <a:bodyPr rot="-54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s-CO"/>
          </a:p>
        </c:txPr>
        <c:crossAx val="-106459275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1"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1"/>
          <c:order val="1"/>
          <c:tx>
            <c:strRef>
              <c:f>'29. RUITOQUE'!$D$6</c:f>
              <c:strCache>
                <c:ptCount val="1"/>
                <c:pt idx="0">
                  <c:v>GM</c:v>
                </c:pt>
              </c:strCache>
            </c:strRef>
          </c:tx>
          <c:spPr>
            <a:solidFill>
              <a:srgbClr val="ED7D31"/>
            </a:solidFill>
            <a:ln w="25400">
              <a:noFill/>
            </a:ln>
          </c:spPr>
          <c:val>
            <c:numRef>
              <c:f>'29. RUITOQUE'!$D$7:$D$18</c:f>
              <c:numCache>
                <c:formatCode>0.00</c:formatCode>
                <c:ptCount val="12"/>
                <c:pt idx="0">
                  <c:v>286.97000000000003</c:v>
                </c:pt>
                <c:pt idx="1">
                  <c:v>367.56</c:v>
                </c:pt>
                <c:pt idx="2">
                  <c:v>375.51</c:v>
                </c:pt>
                <c:pt idx="3">
                  <c:v>372.75</c:v>
                </c:pt>
                <c:pt idx="4">
                  <c:v>268.54000000000002</c:v>
                </c:pt>
                <c:pt idx="5">
                  <c:v>371.49990000000003</c:v>
                </c:pt>
                <c:pt idx="6">
                  <c:v>430.17880000000002</c:v>
                </c:pt>
                <c:pt idx="7">
                  <c:v>413.7</c:v>
                </c:pt>
                <c:pt idx="8">
                  <c:v>353.38709999999998</c:v>
                </c:pt>
                <c:pt idx="9">
                  <c:v>401.23</c:v>
                </c:pt>
                <c:pt idx="10">
                  <c:v>370.71</c:v>
                </c:pt>
                <c:pt idx="11">
                  <c:v>363.47</c:v>
                </c:pt>
              </c:numCache>
            </c:numRef>
          </c:val>
          <c:extLst>
            <c:ext xmlns:c16="http://schemas.microsoft.com/office/drawing/2014/chart" uri="{C3380CC4-5D6E-409C-BE32-E72D297353CC}">
              <c16:uniqueId val="{00000000-65E4-429A-B795-22258F41A9E8}"/>
            </c:ext>
          </c:extLst>
        </c:ser>
        <c:ser>
          <c:idx val="2"/>
          <c:order val="2"/>
          <c:tx>
            <c:strRef>
              <c:f>'29. RUITOQUE'!$G$6</c:f>
              <c:strCache>
                <c:ptCount val="1"/>
                <c:pt idx="0">
                  <c:v>D</c:v>
                </c:pt>
              </c:strCache>
            </c:strRef>
          </c:tx>
          <c:spPr>
            <a:solidFill>
              <a:srgbClr val="A5A5A5"/>
            </a:solidFill>
            <a:ln w="25400">
              <a:noFill/>
            </a:ln>
          </c:spPr>
          <c:val>
            <c:numRef>
              <c:f>'29. RUITOQUE'!$G$7:$G$18</c:f>
              <c:numCache>
                <c:formatCode>0.00</c:formatCode>
                <c:ptCount val="12"/>
                <c:pt idx="0">
                  <c:v>289.27</c:v>
                </c:pt>
                <c:pt idx="1">
                  <c:v>294.99</c:v>
                </c:pt>
                <c:pt idx="2">
                  <c:v>315.33999999999997</c:v>
                </c:pt>
                <c:pt idx="3">
                  <c:v>315.26</c:v>
                </c:pt>
                <c:pt idx="4">
                  <c:v>300.58999999999997</c:v>
                </c:pt>
                <c:pt idx="5">
                  <c:v>290.15030000000002</c:v>
                </c:pt>
                <c:pt idx="6">
                  <c:v>300.03825999999998</c:v>
                </c:pt>
                <c:pt idx="7">
                  <c:v>299.02</c:v>
                </c:pt>
                <c:pt idx="8">
                  <c:v>289.61070000000001</c:v>
                </c:pt>
                <c:pt idx="9">
                  <c:v>286.79000000000002</c:v>
                </c:pt>
                <c:pt idx="10">
                  <c:v>298.08</c:v>
                </c:pt>
                <c:pt idx="11">
                  <c:v>299.39999999999998</c:v>
                </c:pt>
              </c:numCache>
            </c:numRef>
          </c:val>
          <c:extLst>
            <c:ext xmlns:c16="http://schemas.microsoft.com/office/drawing/2014/chart" uri="{C3380CC4-5D6E-409C-BE32-E72D297353CC}">
              <c16:uniqueId val="{00000001-65E4-429A-B795-22258F41A9E8}"/>
            </c:ext>
          </c:extLst>
        </c:ser>
        <c:ser>
          <c:idx val="3"/>
          <c:order val="3"/>
          <c:tx>
            <c:strRef>
              <c:f>'29. RUITOQUE'!$H$6</c:f>
              <c:strCache>
                <c:ptCount val="1"/>
                <c:pt idx="0">
                  <c:v>CV</c:v>
                </c:pt>
              </c:strCache>
            </c:strRef>
          </c:tx>
          <c:spPr>
            <a:solidFill>
              <a:srgbClr val="FFC000"/>
            </a:solidFill>
            <a:ln w="25400">
              <a:noFill/>
            </a:ln>
          </c:spPr>
          <c:val>
            <c:numRef>
              <c:f>'29. RUITOQUE'!$H$7:$H$18</c:f>
              <c:numCache>
                <c:formatCode>0.00</c:formatCode>
                <c:ptCount val="12"/>
                <c:pt idx="0">
                  <c:v>57.1</c:v>
                </c:pt>
                <c:pt idx="1">
                  <c:v>56.91</c:v>
                </c:pt>
                <c:pt idx="2">
                  <c:v>60.6</c:v>
                </c:pt>
                <c:pt idx="3">
                  <c:v>64.44</c:v>
                </c:pt>
                <c:pt idx="4">
                  <c:v>64.38</c:v>
                </c:pt>
                <c:pt idx="5">
                  <c:v>60.817799999999998</c:v>
                </c:pt>
                <c:pt idx="6">
                  <c:v>61.146500000000003</c:v>
                </c:pt>
                <c:pt idx="7">
                  <c:v>71.38</c:v>
                </c:pt>
                <c:pt idx="8">
                  <c:v>68.889399999999995</c:v>
                </c:pt>
                <c:pt idx="9">
                  <c:v>71.41</c:v>
                </c:pt>
                <c:pt idx="10">
                  <c:v>73.930000000000007</c:v>
                </c:pt>
                <c:pt idx="11">
                  <c:v>73.37</c:v>
                </c:pt>
              </c:numCache>
            </c:numRef>
          </c:val>
          <c:extLst>
            <c:ext xmlns:c16="http://schemas.microsoft.com/office/drawing/2014/chart" uri="{C3380CC4-5D6E-409C-BE32-E72D297353CC}">
              <c16:uniqueId val="{00000002-65E4-429A-B795-22258F41A9E8}"/>
            </c:ext>
          </c:extLst>
        </c:ser>
        <c:ser>
          <c:idx val="4"/>
          <c:order val="4"/>
          <c:tx>
            <c:strRef>
              <c:f>'29. RUITOQUE'!$F$6</c:f>
              <c:strCache>
                <c:ptCount val="1"/>
                <c:pt idx="0">
                  <c:v>PR</c:v>
                </c:pt>
              </c:strCache>
            </c:strRef>
          </c:tx>
          <c:spPr>
            <a:solidFill>
              <a:srgbClr val="5B9BD5"/>
            </a:solidFill>
            <a:ln w="25400">
              <a:noFill/>
            </a:ln>
          </c:spPr>
          <c:val>
            <c:numRef>
              <c:f>'29. RUITOQUE'!$F$7:$F$18</c:f>
              <c:numCache>
                <c:formatCode>0.00</c:formatCode>
                <c:ptCount val="12"/>
                <c:pt idx="0">
                  <c:v>49.7</c:v>
                </c:pt>
                <c:pt idx="1">
                  <c:v>61.49</c:v>
                </c:pt>
                <c:pt idx="2">
                  <c:v>62.7</c:v>
                </c:pt>
                <c:pt idx="3">
                  <c:v>62.37</c:v>
                </c:pt>
                <c:pt idx="4">
                  <c:v>46.19</c:v>
                </c:pt>
                <c:pt idx="5">
                  <c:v>60.4773</c:v>
                </c:pt>
                <c:pt idx="6">
                  <c:v>69.130399999999995</c:v>
                </c:pt>
                <c:pt idx="7">
                  <c:v>67.75</c:v>
                </c:pt>
                <c:pt idx="8">
                  <c:v>67.754099999999994</c:v>
                </c:pt>
                <c:pt idx="9">
                  <c:v>65.14</c:v>
                </c:pt>
                <c:pt idx="10">
                  <c:v>59.64</c:v>
                </c:pt>
                <c:pt idx="11">
                  <c:v>60.7</c:v>
                </c:pt>
              </c:numCache>
            </c:numRef>
          </c:val>
          <c:extLst>
            <c:ext xmlns:c16="http://schemas.microsoft.com/office/drawing/2014/chart" uri="{C3380CC4-5D6E-409C-BE32-E72D297353CC}">
              <c16:uniqueId val="{00000003-65E4-429A-B795-22258F41A9E8}"/>
            </c:ext>
          </c:extLst>
        </c:ser>
        <c:ser>
          <c:idx val="5"/>
          <c:order val="5"/>
          <c:tx>
            <c:strRef>
              <c:f>'29. RUITOQUE'!$E$6</c:f>
              <c:strCache>
                <c:ptCount val="1"/>
                <c:pt idx="0">
                  <c:v>TM</c:v>
                </c:pt>
              </c:strCache>
            </c:strRef>
          </c:tx>
          <c:spPr>
            <a:solidFill>
              <a:srgbClr val="70AD47"/>
            </a:solidFill>
            <a:ln w="25400">
              <a:noFill/>
            </a:ln>
          </c:spPr>
          <c:val>
            <c:numRef>
              <c:f>'29. RUITOQUE'!$E$7:$E$18</c:f>
              <c:numCache>
                <c:formatCode>0.00</c:formatCode>
                <c:ptCount val="12"/>
                <c:pt idx="0">
                  <c:v>51.97</c:v>
                </c:pt>
                <c:pt idx="1">
                  <c:v>48.71</c:v>
                </c:pt>
                <c:pt idx="2">
                  <c:v>52.37</c:v>
                </c:pt>
                <c:pt idx="3">
                  <c:v>53.52</c:v>
                </c:pt>
                <c:pt idx="4">
                  <c:v>48.53</c:v>
                </c:pt>
                <c:pt idx="5">
                  <c:v>50.7029</c:v>
                </c:pt>
                <c:pt idx="6">
                  <c:v>40.870199999999997</c:v>
                </c:pt>
                <c:pt idx="7">
                  <c:v>46.96</c:v>
                </c:pt>
                <c:pt idx="8">
                  <c:v>47.019500000000001</c:v>
                </c:pt>
                <c:pt idx="9">
                  <c:v>48.6</c:v>
                </c:pt>
                <c:pt idx="10">
                  <c:v>46.25</c:v>
                </c:pt>
                <c:pt idx="11">
                  <c:v>51.24</c:v>
                </c:pt>
              </c:numCache>
            </c:numRef>
          </c:val>
          <c:extLst>
            <c:ext xmlns:c16="http://schemas.microsoft.com/office/drawing/2014/chart" uri="{C3380CC4-5D6E-409C-BE32-E72D297353CC}">
              <c16:uniqueId val="{00000004-65E4-429A-B795-22258F41A9E8}"/>
            </c:ext>
          </c:extLst>
        </c:ser>
        <c:ser>
          <c:idx val="6"/>
          <c:order val="6"/>
          <c:tx>
            <c:strRef>
              <c:f>'29. RUITOQUE'!$I$6</c:f>
              <c:strCache>
                <c:ptCount val="1"/>
                <c:pt idx="0">
                  <c:v>RM</c:v>
                </c:pt>
              </c:strCache>
            </c:strRef>
          </c:tx>
          <c:spPr>
            <a:solidFill>
              <a:schemeClr val="accent1">
                <a:lumMod val="40000"/>
                <a:lumOff val="60000"/>
              </a:schemeClr>
            </a:solidFill>
            <a:ln>
              <a:noFill/>
            </a:ln>
            <a:effectLst/>
          </c:spPr>
          <c:val>
            <c:numRef>
              <c:f>'29. RUITOQUE'!$I$7:$I$18</c:f>
              <c:numCache>
                <c:formatCode>0.00</c:formatCode>
                <c:ptCount val="12"/>
                <c:pt idx="0">
                  <c:v>19.260000000000002</c:v>
                </c:pt>
                <c:pt idx="1">
                  <c:v>18.13</c:v>
                </c:pt>
                <c:pt idx="2">
                  <c:v>15.91</c:v>
                </c:pt>
                <c:pt idx="3">
                  <c:v>30.98</c:v>
                </c:pt>
                <c:pt idx="4">
                  <c:v>33.61</c:v>
                </c:pt>
                <c:pt idx="5">
                  <c:v>13.087199999999999</c:v>
                </c:pt>
                <c:pt idx="6">
                  <c:v>24.770199999999999</c:v>
                </c:pt>
                <c:pt idx="7">
                  <c:v>10.93</c:v>
                </c:pt>
                <c:pt idx="8">
                  <c:v>15.561199999999999</c:v>
                </c:pt>
                <c:pt idx="9">
                  <c:v>0.33</c:v>
                </c:pt>
                <c:pt idx="10">
                  <c:v>2.2000000000000002</c:v>
                </c:pt>
                <c:pt idx="11">
                  <c:v>17.13</c:v>
                </c:pt>
              </c:numCache>
            </c:numRef>
          </c:val>
          <c:extLst>
            <c:ext xmlns:c16="http://schemas.microsoft.com/office/drawing/2014/chart" uri="{C3380CC4-5D6E-409C-BE32-E72D297353CC}">
              <c16:uniqueId val="{00000005-65E4-429A-B795-22258F41A9E8}"/>
            </c:ext>
          </c:extLst>
        </c:ser>
        <c:dLbls>
          <c:showLegendKey val="0"/>
          <c:showVal val="0"/>
          <c:showCatName val="0"/>
          <c:showSerName val="0"/>
          <c:showPercent val="0"/>
          <c:showBubbleSize val="0"/>
        </c:dLbls>
        <c:axId val="-1064582416"/>
        <c:axId val="-1064591664"/>
      </c:areaChart>
      <c:lineChart>
        <c:grouping val="standard"/>
        <c:varyColors val="0"/>
        <c:ser>
          <c:idx val="0"/>
          <c:order val="0"/>
          <c:tx>
            <c:strRef>
              <c:f>'29. RUITOQUE'!$J$6</c:f>
              <c:strCache>
                <c:ptCount val="1"/>
                <c:pt idx="0">
                  <c:v>CUV_119</c:v>
                </c:pt>
              </c:strCache>
            </c:strRef>
          </c:tx>
          <c:spPr>
            <a:ln w="38100" cap="rnd">
              <a:solidFill>
                <a:sysClr val="windowText" lastClr="000000"/>
              </a:solidFill>
              <a:round/>
            </a:ln>
            <a:effectLst/>
          </c:spPr>
          <c:marker>
            <c:symbol val="none"/>
          </c:marker>
          <c:cat>
            <c:strRef>
              <c:f>'29. RUITOQUE'!$A$7:$A$18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'29. RUITOQUE'!$J$7:$J$18</c:f>
              <c:numCache>
                <c:formatCode>0.00</c:formatCode>
                <c:ptCount val="12"/>
                <c:pt idx="0">
                  <c:v>754.28</c:v>
                </c:pt>
                <c:pt idx="1">
                  <c:v>847.8</c:v>
                </c:pt>
                <c:pt idx="2">
                  <c:v>882.42</c:v>
                </c:pt>
                <c:pt idx="3">
                  <c:v>899.32</c:v>
                </c:pt>
                <c:pt idx="4">
                  <c:v>761.83</c:v>
                </c:pt>
                <c:pt idx="5">
                  <c:v>846.73540000000003</c:v>
                </c:pt>
                <c:pt idx="6">
                  <c:v>926.13436000000002</c:v>
                </c:pt>
                <c:pt idx="7">
                  <c:v>909.75</c:v>
                </c:pt>
                <c:pt idx="8">
                  <c:v>842.22199999999998</c:v>
                </c:pt>
                <c:pt idx="9">
                  <c:v>873.5</c:v>
                </c:pt>
                <c:pt idx="10">
                  <c:v>850.81</c:v>
                </c:pt>
                <c:pt idx="11">
                  <c:v>865.31</c:v>
                </c:pt>
              </c:numCache>
            </c:numRef>
          </c:val>
          <c:smooth val="0"/>
          <c:extLst>
            <c:ext xmlns:c16="http://schemas.microsoft.com/office/drawing/2014/chart" uri="{C3380CC4-5D6E-409C-BE32-E72D297353CC}">
              <c16:uniqueId val="{00000006-65E4-429A-B795-22258F41A9E8}"/>
            </c:ext>
          </c:extLst>
        </c:ser>
        <c:dLbls>
          <c:showLegendKey val="0"/>
          <c:showVal val="0"/>
          <c:showCatName val="0"/>
          <c:showSerName val="0"/>
          <c:showPercent val="0"/>
          <c:showBubbleSize val="0"/>
        </c:dLbls>
        <c:marker val="1"/>
        <c:smooth val="0"/>
        <c:axId val="-1064582416"/>
        <c:axId val="-1064591664"/>
      </c:lineChart>
      <c:catAx>
        <c:axId val="-10645824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vert="horz"/>
          <a:lstStyle/>
          <a:p>
            <a:pPr>
              <a:defRPr sz="1400" b="1" i="0" u="none" strike="noStrike" baseline="0">
                <a:solidFill>
                  <a:srgbClr val="333333"/>
                </a:solidFill>
                <a:latin typeface="Calibri"/>
                <a:ea typeface="Calibri"/>
                <a:cs typeface="Calibri"/>
              </a:defRPr>
            </a:pPr>
            <a:endParaRPr lang="es-CO"/>
          </a:p>
        </c:txPr>
        <c:crossAx val="-1064591664"/>
        <c:crosses val="autoZero"/>
        <c:auto val="1"/>
        <c:lblAlgn val="ctr"/>
        <c:lblOffset val="100"/>
        <c:noMultiLvlLbl val="0"/>
      </c:catAx>
      <c:valAx>
        <c:axId val="-1064591664"/>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600" b="1" i="0" u="none" strike="noStrike" baseline="0">
                    <a:solidFill>
                      <a:srgbClr val="333333"/>
                    </a:solidFill>
                    <a:latin typeface="Calibri"/>
                    <a:ea typeface="Calibri"/>
                    <a:cs typeface="Calibri"/>
                  </a:defRPr>
                </a:pPr>
                <a:r>
                  <a:rPr lang="es-CO"/>
                  <a:t>$/kWh</a:t>
                </a:r>
              </a:p>
            </c:rich>
          </c:tx>
          <c:overlay val="0"/>
          <c:spPr>
            <a:noFill/>
            <a:ln w="25400">
              <a:noFill/>
            </a:ln>
          </c:spPr>
        </c:title>
        <c:numFmt formatCode="0" sourceLinked="0"/>
        <c:majorTickMark val="none"/>
        <c:minorTickMark val="none"/>
        <c:tickLblPos val="nextTo"/>
        <c:spPr>
          <a:ln w="9525">
            <a:noFill/>
          </a:ln>
        </c:spPr>
        <c:txPr>
          <a:bodyPr rot="0" vert="horz"/>
          <a:lstStyle/>
          <a:p>
            <a:pPr>
              <a:defRPr sz="1400" b="1" i="0" u="none" strike="noStrike" baseline="0">
                <a:solidFill>
                  <a:srgbClr val="333333"/>
                </a:solidFill>
                <a:latin typeface="Calibri"/>
                <a:ea typeface="Calibri"/>
                <a:cs typeface="Calibri"/>
              </a:defRPr>
            </a:pPr>
            <a:endParaRPr lang="es-CO"/>
          </a:p>
        </c:txPr>
        <c:crossAx val="-1064582416"/>
        <c:crosses val="autoZero"/>
        <c:crossBetween val="between"/>
      </c:valAx>
      <c:spPr>
        <a:noFill/>
        <a:ln w="25400">
          <a:noFill/>
        </a:ln>
      </c:spPr>
    </c:plotArea>
    <c:legend>
      <c:legendPos val="b"/>
      <c:overlay val="0"/>
      <c:spPr>
        <a:noFill/>
        <a:ln w="25400">
          <a:noFill/>
        </a:ln>
      </c:spPr>
      <c:txPr>
        <a:bodyPr/>
        <a:lstStyle/>
        <a:p>
          <a:pPr>
            <a:defRPr sz="1655" b="0" i="0" u="none" strike="noStrike" baseline="0">
              <a:solidFill>
                <a:srgbClr val="333333"/>
              </a:solidFill>
              <a:latin typeface="Calibri"/>
              <a:ea typeface="Calibri"/>
              <a:cs typeface="Calibri"/>
            </a:defRPr>
          </a:pPr>
          <a:endParaRPr lang="es-CO"/>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tx>
            <c:strRef>
              <c:f>'29. RUITOQUE'!$N$7</c:f>
              <c:strCache>
                <c:ptCount val="1"/>
                <c:pt idx="0">
                  <c:v>Ene-23</c:v>
                </c:pt>
              </c:strCache>
            </c:strRef>
          </c:tx>
          <c:spPr>
            <a:solidFill>
              <a:schemeClr val="accent6">
                <a:tint val="41000"/>
              </a:schemeClr>
            </a:solidFill>
            <a:ln>
              <a:noFill/>
            </a:ln>
            <a:effectLst/>
          </c:spPr>
          <c:invertIfNegative val="0"/>
          <c:cat>
            <c:strRef>
              <c:f>'29. RUITOQUE'!$Q$6:$U$6</c:f>
              <c:strCache>
                <c:ptCount val="5"/>
                <c:pt idx="0">
                  <c:v>ESTRATO 1</c:v>
                </c:pt>
                <c:pt idx="1">
                  <c:v>ESTRATO 2</c:v>
                </c:pt>
                <c:pt idx="2">
                  <c:v>ESTRATO 3</c:v>
                </c:pt>
                <c:pt idx="3">
                  <c:v>ESTRATO 4</c:v>
                </c:pt>
                <c:pt idx="4">
                  <c:v>ESTRATO 5 y 6, Ind y Com</c:v>
                </c:pt>
              </c:strCache>
            </c:strRef>
          </c:cat>
          <c:val>
            <c:numRef>
              <c:f>'29. RUITOQUE'!$Q$7:$U$7</c:f>
              <c:numCache>
                <c:formatCode>0.00</c:formatCode>
                <c:ptCount val="5"/>
                <c:pt idx="3">
                  <c:v>790.28</c:v>
                </c:pt>
                <c:pt idx="4">
                  <c:v>948.3359999999999</c:v>
                </c:pt>
              </c:numCache>
            </c:numRef>
          </c:val>
          <c:extLst>
            <c:ext xmlns:c16="http://schemas.microsoft.com/office/drawing/2014/chart" uri="{C3380CC4-5D6E-409C-BE32-E72D297353CC}">
              <c16:uniqueId val="{00000000-288C-4667-B349-8B2491FE16D6}"/>
            </c:ext>
          </c:extLst>
        </c:ser>
        <c:ser>
          <c:idx val="1"/>
          <c:order val="1"/>
          <c:tx>
            <c:strRef>
              <c:f>'29. RUITOQUE'!$N$8</c:f>
              <c:strCache>
                <c:ptCount val="1"/>
                <c:pt idx="0">
                  <c:v>Feb-23</c:v>
                </c:pt>
              </c:strCache>
            </c:strRef>
          </c:tx>
          <c:spPr>
            <a:solidFill>
              <a:schemeClr val="accent6">
                <a:tint val="52000"/>
              </a:schemeClr>
            </a:solidFill>
            <a:ln>
              <a:noFill/>
            </a:ln>
            <a:effectLst/>
          </c:spPr>
          <c:invertIfNegative val="0"/>
          <c:cat>
            <c:strRef>
              <c:f>'29. RUITOQUE'!$Q$6:$U$6</c:f>
              <c:strCache>
                <c:ptCount val="5"/>
                <c:pt idx="0">
                  <c:v>ESTRATO 1</c:v>
                </c:pt>
                <c:pt idx="1">
                  <c:v>ESTRATO 2</c:v>
                </c:pt>
                <c:pt idx="2">
                  <c:v>ESTRATO 3</c:v>
                </c:pt>
                <c:pt idx="3">
                  <c:v>ESTRATO 4</c:v>
                </c:pt>
                <c:pt idx="4">
                  <c:v>ESTRATO 5 y 6, Ind y Com</c:v>
                </c:pt>
              </c:strCache>
            </c:strRef>
          </c:cat>
          <c:val>
            <c:numRef>
              <c:f>'29. RUITOQUE'!$Q$8:$U$8</c:f>
              <c:numCache>
                <c:formatCode>0.00</c:formatCode>
                <c:ptCount val="5"/>
                <c:pt idx="3">
                  <c:v>802.62</c:v>
                </c:pt>
                <c:pt idx="4">
                  <c:v>963.14400000000001</c:v>
                </c:pt>
              </c:numCache>
            </c:numRef>
          </c:val>
          <c:extLst>
            <c:ext xmlns:c16="http://schemas.microsoft.com/office/drawing/2014/chart" uri="{C3380CC4-5D6E-409C-BE32-E72D297353CC}">
              <c16:uniqueId val="{00000001-288C-4667-B349-8B2491FE16D6}"/>
            </c:ext>
          </c:extLst>
        </c:ser>
        <c:ser>
          <c:idx val="2"/>
          <c:order val="2"/>
          <c:tx>
            <c:strRef>
              <c:f>'29. RUITOQUE'!$N$9</c:f>
              <c:strCache>
                <c:ptCount val="1"/>
                <c:pt idx="0">
                  <c:v>Mar-23</c:v>
                </c:pt>
              </c:strCache>
            </c:strRef>
          </c:tx>
          <c:spPr>
            <a:solidFill>
              <a:schemeClr val="accent6">
                <a:tint val="63000"/>
              </a:schemeClr>
            </a:solidFill>
            <a:ln>
              <a:noFill/>
            </a:ln>
            <a:effectLst/>
          </c:spPr>
          <c:invertIfNegative val="0"/>
          <c:cat>
            <c:strRef>
              <c:f>'29. RUITOQUE'!$Q$6:$U$6</c:f>
              <c:strCache>
                <c:ptCount val="5"/>
                <c:pt idx="0">
                  <c:v>ESTRATO 1</c:v>
                </c:pt>
                <c:pt idx="1">
                  <c:v>ESTRATO 2</c:v>
                </c:pt>
                <c:pt idx="2">
                  <c:v>ESTRATO 3</c:v>
                </c:pt>
                <c:pt idx="3">
                  <c:v>ESTRATO 4</c:v>
                </c:pt>
                <c:pt idx="4">
                  <c:v>ESTRATO 5 y 6, Ind y Com</c:v>
                </c:pt>
              </c:strCache>
            </c:strRef>
          </c:cat>
          <c:val>
            <c:numRef>
              <c:f>'29. RUITOQUE'!$Q$9:$U$9</c:f>
              <c:numCache>
                <c:formatCode>0.00</c:formatCode>
                <c:ptCount val="5"/>
                <c:pt idx="3">
                  <c:v>819.29</c:v>
                </c:pt>
                <c:pt idx="4">
                  <c:v>983.14926000000003</c:v>
                </c:pt>
              </c:numCache>
            </c:numRef>
          </c:val>
          <c:extLst>
            <c:ext xmlns:c16="http://schemas.microsoft.com/office/drawing/2014/chart" uri="{C3380CC4-5D6E-409C-BE32-E72D297353CC}">
              <c16:uniqueId val="{00000002-288C-4667-B349-8B2491FE16D6}"/>
            </c:ext>
          </c:extLst>
        </c:ser>
        <c:ser>
          <c:idx val="3"/>
          <c:order val="3"/>
          <c:tx>
            <c:strRef>
              <c:f>'29. RUITOQUE'!$N$10</c:f>
              <c:strCache>
                <c:ptCount val="1"/>
                <c:pt idx="0">
                  <c:v>Abr-23</c:v>
                </c:pt>
              </c:strCache>
            </c:strRef>
          </c:tx>
          <c:spPr>
            <a:solidFill>
              <a:schemeClr val="accent6">
                <a:tint val="74000"/>
              </a:schemeClr>
            </a:solidFill>
            <a:ln>
              <a:noFill/>
            </a:ln>
            <a:effectLst/>
          </c:spPr>
          <c:invertIfNegative val="0"/>
          <c:cat>
            <c:strRef>
              <c:f>'29. RUITOQUE'!$Q$6:$U$6</c:f>
              <c:strCache>
                <c:ptCount val="5"/>
                <c:pt idx="0">
                  <c:v>ESTRATO 1</c:v>
                </c:pt>
                <c:pt idx="1">
                  <c:v>ESTRATO 2</c:v>
                </c:pt>
                <c:pt idx="2">
                  <c:v>ESTRATO 3</c:v>
                </c:pt>
                <c:pt idx="3">
                  <c:v>ESTRATO 4</c:v>
                </c:pt>
                <c:pt idx="4">
                  <c:v>ESTRATO 5 y 6, Ind y Com</c:v>
                </c:pt>
              </c:strCache>
            </c:strRef>
          </c:cat>
          <c:val>
            <c:numRef>
              <c:f>'29. RUITOQUE'!$Q$10:$U$10</c:f>
              <c:numCache>
                <c:formatCode>0.00</c:formatCode>
                <c:ptCount val="5"/>
                <c:pt idx="3">
                  <c:v>835.35</c:v>
                </c:pt>
                <c:pt idx="4">
                  <c:v>1002.42</c:v>
                </c:pt>
              </c:numCache>
            </c:numRef>
          </c:val>
          <c:extLst>
            <c:ext xmlns:c16="http://schemas.microsoft.com/office/drawing/2014/chart" uri="{C3380CC4-5D6E-409C-BE32-E72D297353CC}">
              <c16:uniqueId val="{00000003-288C-4667-B349-8B2491FE16D6}"/>
            </c:ext>
          </c:extLst>
        </c:ser>
        <c:ser>
          <c:idx val="4"/>
          <c:order val="4"/>
          <c:tx>
            <c:strRef>
              <c:f>'29. RUITOQUE'!$N$11</c:f>
              <c:strCache>
                <c:ptCount val="1"/>
                <c:pt idx="0">
                  <c:v>May-23</c:v>
                </c:pt>
              </c:strCache>
            </c:strRef>
          </c:tx>
          <c:spPr>
            <a:solidFill>
              <a:schemeClr val="accent6">
                <a:tint val="84000"/>
              </a:schemeClr>
            </a:solidFill>
            <a:ln>
              <a:noFill/>
            </a:ln>
            <a:effectLst/>
          </c:spPr>
          <c:invertIfNegative val="0"/>
          <c:cat>
            <c:strRef>
              <c:f>'29. RUITOQUE'!$Q$6:$U$6</c:f>
              <c:strCache>
                <c:ptCount val="5"/>
                <c:pt idx="0">
                  <c:v>ESTRATO 1</c:v>
                </c:pt>
                <c:pt idx="1">
                  <c:v>ESTRATO 2</c:v>
                </c:pt>
                <c:pt idx="2">
                  <c:v>ESTRATO 3</c:v>
                </c:pt>
                <c:pt idx="3">
                  <c:v>ESTRATO 4</c:v>
                </c:pt>
                <c:pt idx="4">
                  <c:v>ESTRATO 5 y 6, Ind y Com</c:v>
                </c:pt>
              </c:strCache>
            </c:strRef>
          </c:cat>
          <c:val>
            <c:numRef>
              <c:f>'29. RUITOQUE'!$Q$11:$U$11</c:f>
              <c:numCache>
                <c:formatCode>0.00</c:formatCode>
                <c:ptCount val="5"/>
                <c:pt idx="3">
                  <c:v>844.39</c:v>
                </c:pt>
                <c:pt idx="4">
                  <c:v>1013.27</c:v>
                </c:pt>
              </c:numCache>
            </c:numRef>
          </c:val>
          <c:extLst>
            <c:ext xmlns:c16="http://schemas.microsoft.com/office/drawing/2014/chart" uri="{C3380CC4-5D6E-409C-BE32-E72D297353CC}">
              <c16:uniqueId val="{00000004-288C-4667-B349-8B2491FE16D6}"/>
            </c:ext>
          </c:extLst>
        </c:ser>
        <c:ser>
          <c:idx val="5"/>
          <c:order val="5"/>
          <c:tx>
            <c:strRef>
              <c:f>'29. RUITOQUE'!$N$12</c:f>
              <c:strCache>
                <c:ptCount val="1"/>
                <c:pt idx="0">
                  <c:v>Jun-23</c:v>
                </c:pt>
              </c:strCache>
            </c:strRef>
          </c:tx>
          <c:spPr>
            <a:solidFill>
              <a:schemeClr val="accent6">
                <a:tint val="95000"/>
              </a:schemeClr>
            </a:solidFill>
            <a:ln>
              <a:noFill/>
            </a:ln>
            <a:effectLst/>
          </c:spPr>
          <c:invertIfNegative val="0"/>
          <c:cat>
            <c:strRef>
              <c:f>'29. RUITOQUE'!$Q$6:$U$6</c:f>
              <c:strCache>
                <c:ptCount val="5"/>
                <c:pt idx="0">
                  <c:v>ESTRATO 1</c:v>
                </c:pt>
                <c:pt idx="1">
                  <c:v>ESTRATO 2</c:v>
                </c:pt>
                <c:pt idx="2">
                  <c:v>ESTRATO 3</c:v>
                </c:pt>
                <c:pt idx="3">
                  <c:v>ESTRATO 4</c:v>
                </c:pt>
                <c:pt idx="4">
                  <c:v>ESTRATO 5 y 6, Ind y Com</c:v>
                </c:pt>
              </c:strCache>
            </c:strRef>
          </c:cat>
          <c:val>
            <c:numRef>
              <c:f>'29. RUITOQUE'!$Q$12:$U$12</c:f>
              <c:numCache>
                <c:formatCode>0.00</c:formatCode>
                <c:ptCount val="5"/>
                <c:pt idx="3">
                  <c:v>850.6105</c:v>
                </c:pt>
                <c:pt idx="4">
                  <c:v>1020.73258</c:v>
                </c:pt>
              </c:numCache>
            </c:numRef>
          </c:val>
          <c:extLst>
            <c:ext xmlns:c16="http://schemas.microsoft.com/office/drawing/2014/chart" uri="{C3380CC4-5D6E-409C-BE32-E72D297353CC}">
              <c16:uniqueId val="{00000005-288C-4667-B349-8B2491FE16D6}"/>
            </c:ext>
          </c:extLst>
        </c:ser>
        <c:ser>
          <c:idx val="6"/>
          <c:order val="6"/>
          <c:tx>
            <c:strRef>
              <c:f>'29. RUITOQUE'!$N$13</c:f>
              <c:strCache>
                <c:ptCount val="1"/>
                <c:pt idx="0">
                  <c:v>Jul-23</c:v>
                </c:pt>
              </c:strCache>
            </c:strRef>
          </c:tx>
          <c:spPr>
            <a:solidFill>
              <a:schemeClr val="accent6">
                <a:shade val="94000"/>
              </a:schemeClr>
            </a:solidFill>
            <a:ln>
              <a:noFill/>
            </a:ln>
            <a:effectLst/>
          </c:spPr>
          <c:invertIfNegative val="0"/>
          <c:cat>
            <c:strRef>
              <c:f>'29. RUITOQUE'!$Q$6:$U$6</c:f>
              <c:strCache>
                <c:ptCount val="5"/>
                <c:pt idx="0">
                  <c:v>ESTRATO 1</c:v>
                </c:pt>
                <c:pt idx="1">
                  <c:v>ESTRATO 2</c:v>
                </c:pt>
                <c:pt idx="2">
                  <c:v>ESTRATO 3</c:v>
                </c:pt>
                <c:pt idx="3">
                  <c:v>ESTRATO 4</c:v>
                </c:pt>
                <c:pt idx="4">
                  <c:v>ESTRATO 5 y 6, Ind y Com</c:v>
                </c:pt>
              </c:strCache>
            </c:strRef>
          </c:cat>
          <c:val>
            <c:numRef>
              <c:f>'29. RUITOQUE'!$Q$13:$U$13</c:f>
              <c:numCache>
                <c:formatCode>0.00</c:formatCode>
                <c:ptCount val="5"/>
                <c:pt idx="3">
                  <c:v>855.7133</c:v>
                </c:pt>
                <c:pt idx="4">
                  <c:v>1026.8559</c:v>
                </c:pt>
              </c:numCache>
            </c:numRef>
          </c:val>
          <c:extLst>
            <c:ext xmlns:c16="http://schemas.microsoft.com/office/drawing/2014/chart" uri="{C3380CC4-5D6E-409C-BE32-E72D297353CC}">
              <c16:uniqueId val="{00000006-288C-4667-B349-8B2491FE16D6}"/>
            </c:ext>
          </c:extLst>
        </c:ser>
        <c:ser>
          <c:idx val="7"/>
          <c:order val="7"/>
          <c:tx>
            <c:strRef>
              <c:f>'29. RUITOQUE'!$N$14</c:f>
              <c:strCache>
                <c:ptCount val="1"/>
                <c:pt idx="0">
                  <c:v>Ago-23</c:v>
                </c:pt>
              </c:strCache>
            </c:strRef>
          </c:tx>
          <c:spPr>
            <a:solidFill>
              <a:schemeClr val="accent6">
                <a:shade val="83000"/>
              </a:schemeClr>
            </a:solidFill>
            <a:ln>
              <a:noFill/>
            </a:ln>
            <a:effectLst/>
          </c:spPr>
          <c:invertIfNegative val="0"/>
          <c:cat>
            <c:strRef>
              <c:f>'29. RUITOQUE'!$Q$6:$U$6</c:f>
              <c:strCache>
                <c:ptCount val="5"/>
                <c:pt idx="0">
                  <c:v>ESTRATO 1</c:v>
                </c:pt>
                <c:pt idx="1">
                  <c:v>ESTRATO 2</c:v>
                </c:pt>
                <c:pt idx="2">
                  <c:v>ESTRATO 3</c:v>
                </c:pt>
                <c:pt idx="3">
                  <c:v>ESTRATO 4</c:v>
                </c:pt>
                <c:pt idx="4">
                  <c:v>ESTRATO 5 y 6, Ind y Com</c:v>
                </c:pt>
              </c:strCache>
            </c:strRef>
          </c:cat>
          <c:val>
            <c:numRef>
              <c:f>'29. RUITOQUE'!$Q$14:$U$14</c:f>
              <c:numCache>
                <c:formatCode>0.00</c:formatCode>
                <c:ptCount val="5"/>
                <c:pt idx="3">
                  <c:v>862.57</c:v>
                </c:pt>
                <c:pt idx="4">
                  <c:v>1035.08</c:v>
                </c:pt>
              </c:numCache>
            </c:numRef>
          </c:val>
          <c:extLst>
            <c:ext xmlns:c16="http://schemas.microsoft.com/office/drawing/2014/chart" uri="{C3380CC4-5D6E-409C-BE32-E72D297353CC}">
              <c16:uniqueId val="{00000007-288C-4667-B349-8B2491FE16D6}"/>
            </c:ext>
          </c:extLst>
        </c:ser>
        <c:ser>
          <c:idx val="8"/>
          <c:order val="8"/>
          <c:tx>
            <c:strRef>
              <c:f>'29. RUITOQUE'!$N$15</c:f>
              <c:strCache>
                <c:ptCount val="1"/>
                <c:pt idx="0">
                  <c:v>Sep-23</c:v>
                </c:pt>
              </c:strCache>
            </c:strRef>
          </c:tx>
          <c:spPr>
            <a:solidFill>
              <a:schemeClr val="accent6">
                <a:shade val="73000"/>
              </a:schemeClr>
            </a:solidFill>
            <a:ln>
              <a:noFill/>
            </a:ln>
            <a:effectLst/>
          </c:spPr>
          <c:invertIfNegative val="0"/>
          <c:cat>
            <c:strRef>
              <c:f>'29. RUITOQUE'!$Q$6:$U$6</c:f>
              <c:strCache>
                <c:ptCount val="5"/>
                <c:pt idx="0">
                  <c:v>ESTRATO 1</c:v>
                </c:pt>
                <c:pt idx="1">
                  <c:v>ESTRATO 2</c:v>
                </c:pt>
                <c:pt idx="2">
                  <c:v>ESTRATO 3</c:v>
                </c:pt>
                <c:pt idx="3">
                  <c:v>ESTRATO 4</c:v>
                </c:pt>
                <c:pt idx="4">
                  <c:v>ESTRATO 5 y 6, Ind y Com</c:v>
                </c:pt>
              </c:strCache>
            </c:strRef>
          </c:cat>
          <c:val>
            <c:numRef>
              <c:f>'29. RUITOQUE'!$Q$15:$U$15</c:f>
              <c:numCache>
                <c:formatCode>0.00</c:formatCode>
                <c:ptCount val="5"/>
                <c:pt idx="3">
                  <c:v>871.82579999999996</c:v>
                </c:pt>
                <c:pt idx="4">
                  <c:v>1046.1909900000001</c:v>
                </c:pt>
              </c:numCache>
            </c:numRef>
          </c:val>
          <c:extLst>
            <c:ext xmlns:c16="http://schemas.microsoft.com/office/drawing/2014/chart" uri="{C3380CC4-5D6E-409C-BE32-E72D297353CC}">
              <c16:uniqueId val="{00000008-288C-4667-B349-8B2491FE16D6}"/>
            </c:ext>
          </c:extLst>
        </c:ser>
        <c:ser>
          <c:idx val="9"/>
          <c:order val="9"/>
          <c:tx>
            <c:strRef>
              <c:f>'29. RUITOQUE'!$N$16</c:f>
              <c:strCache>
                <c:ptCount val="1"/>
                <c:pt idx="0">
                  <c:v>Oct-23</c:v>
                </c:pt>
              </c:strCache>
            </c:strRef>
          </c:tx>
          <c:spPr>
            <a:solidFill>
              <a:schemeClr val="accent6">
                <a:shade val="62000"/>
              </a:schemeClr>
            </a:solidFill>
            <a:ln>
              <a:noFill/>
            </a:ln>
            <a:effectLst/>
          </c:spPr>
          <c:invertIfNegative val="0"/>
          <c:cat>
            <c:strRef>
              <c:f>'29. RUITOQUE'!$Q$6:$U$6</c:f>
              <c:strCache>
                <c:ptCount val="5"/>
                <c:pt idx="0">
                  <c:v>ESTRATO 1</c:v>
                </c:pt>
                <c:pt idx="1">
                  <c:v>ESTRATO 2</c:v>
                </c:pt>
                <c:pt idx="2">
                  <c:v>ESTRATO 3</c:v>
                </c:pt>
                <c:pt idx="3">
                  <c:v>ESTRATO 4</c:v>
                </c:pt>
                <c:pt idx="4">
                  <c:v>ESTRATO 5 y 6, Ind y Com</c:v>
                </c:pt>
              </c:strCache>
            </c:strRef>
          </c:cat>
          <c:val>
            <c:numRef>
              <c:f>'29. RUITOQUE'!$Q$16:$U$16</c:f>
              <c:numCache>
                <c:formatCode>0.00</c:formatCode>
                <c:ptCount val="5"/>
                <c:pt idx="3">
                  <c:v>889.26</c:v>
                </c:pt>
                <c:pt idx="4">
                  <c:v>1067.1119999999999</c:v>
                </c:pt>
              </c:numCache>
            </c:numRef>
          </c:val>
          <c:extLst>
            <c:ext xmlns:c16="http://schemas.microsoft.com/office/drawing/2014/chart" uri="{C3380CC4-5D6E-409C-BE32-E72D297353CC}">
              <c16:uniqueId val="{00000009-288C-4667-B349-8B2491FE16D6}"/>
            </c:ext>
          </c:extLst>
        </c:ser>
        <c:ser>
          <c:idx val="10"/>
          <c:order val="10"/>
          <c:tx>
            <c:strRef>
              <c:f>'29. RUITOQUE'!$N$17</c:f>
              <c:strCache>
                <c:ptCount val="1"/>
                <c:pt idx="0">
                  <c:v>Nov-23</c:v>
                </c:pt>
              </c:strCache>
            </c:strRef>
          </c:tx>
          <c:spPr>
            <a:solidFill>
              <a:schemeClr val="accent6">
                <a:shade val="51000"/>
              </a:schemeClr>
            </a:solidFill>
            <a:ln>
              <a:noFill/>
            </a:ln>
            <a:effectLst/>
          </c:spPr>
          <c:invertIfNegative val="0"/>
          <c:cat>
            <c:strRef>
              <c:f>'29. RUITOQUE'!$Q$6:$U$6</c:f>
              <c:strCache>
                <c:ptCount val="5"/>
                <c:pt idx="0">
                  <c:v>ESTRATO 1</c:v>
                </c:pt>
                <c:pt idx="1">
                  <c:v>ESTRATO 2</c:v>
                </c:pt>
                <c:pt idx="2">
                  <c:v>ESTRATO 3</c:v>
                </c:pt>
                <c:pt idx="3">
                  <c:v>ESTRATO 4</c:v>
                </c:pt>
                <c:pt idx="4">
                  <c:v>ESTRATO 5 y 6, Ind y Com</c:v>
                </c:pt>
              </c:strCache>
            </c:strRef>
          </c:cat>
          <c:val>
            <c:numRef>
              <c:f>'29. RUITOQUE'!$Q$17:$U$17</c:f>
              <c:numCache>
                <c:formatCode>0.00</c:formatCode>
                <c:ptCount val="5"/>
                <c:pt idx="3">
                  <c:v>942.62</c:v>
                </c:pt>
                <c:pt idx="4">
                  <c:v>1131.144</c:v>
                </c:pt>
              </c:numCache>
            </c:numRef>
          </c:val>
          <c:extLst>
            <c:ext xmlns:c16="http://schemas.microsoft.com/office/drawing/2014/chart" uri="{C3380CC4-5D6E-409C-BE32-E72D297353CC}">
              <c16:uniqueId val="{0000000A-288C-4667-B349-8B2491FE16D6}"/>
            </c:ext>
          </c:extLst>
        </c:ser>
        <c:ser>
          <c:idx val="11"/>
          <c:order val="11"/>
          <c:tx>
            <c:strRef>
              <c:f>'29. RUITOQUE'!$N$18</c:f>
              <c:strCache>
                <c:ptCount val="1"/>
                <c:pt idx="0">
                  <c:v>Dic-23</c:v>
                </c:pt>
              </c:strCache>
            </c:strRef>
          </c:tx>
          <c:spPr>
            <a:solidFill>
              <a:schemeClr val="accent6">
                <a:shade val="40000"/>
              </a:schemeClr>
            </a:solidFill>
            <a:ln>
              <a:noFill/>
            </a:ln>
            <a:effectLst/>
          </c:spPr>
          <c:invertIfNegative val="0"/>
          <c:cat>
            <c:strRef>
              <c:f>'29. RUITOQUE'!$Q$6:$U$6</c:f>
              <c:strCache>
                <c:ptCount val="5"/>
                <c:pt idx="0">
                  <c:v>ESTRATO 1</c:v>
                </c:pt>
                <c:pt idx="1">
                  <c:v>ESTRATO 2</c:v>
                </c:pt>
                <c:pt idx="2">
                  <c:v>ESTRATO 3</c:v>
                </c:pt>
                <c:pt idx="3">
                  <c:v>ESTRATO 4</c:v>
                </c:pt>
                <c:pt idx="4">
                  <c:v>ESTRATO 5 y 6, Ind y Com</c:v>
                </c:pt>
              </c:strCache>
            </c:strRef>
          </c:cat>
          <c:val>
            <c:numRef>
              <c:f>'29. RUITOQUE'!$Q$18:$U$18</c:f>
              <c:numCache>
                <c:formatCode>0.00</c:formatCode>
                <c:ptCount val="5"/>
                <c:pt idx="3">
                  <c:v>948.27</c:v>
                </c:pt>
                <c:pt idx="4">
                  <c:v>1137.924</c:v>
                </c:pt>
              </c:numCache>
            </c:numRef>
          </c:val>
          <c:extLst>
            <c:ext xmlns:c16="http://schemas.microsoft.com/office/drawing/2014/chart" uri="{C3380CC4-5D6E-409C-BE32-E72D297353CC}">
              <c16:uniqueId val="{0000000B-288C-4667-B349-8B2491FE16D6}"/>
            </c:ext>
          </c:extLst>
        </c:ser>
        <c:dLbls>
          <c:showLegendKey val="0"/>
          <c:showVal val="0"/>
          <c:showCatName val="0"/>
          <c:showSerName val="0"/>
          <c:showPercent val="0"/>
          <c:showBubbleSize val="0"/>
        </c:dLbls>
        <c:gapWidth val="150"/>
        <c:axId val="-1064579152"/>
        <c:axId val="-1064577520"/>
      </c:barChart>
      <c:catAx>
        <c:axId val="-106457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064577520"/>
        <c:crosses val="autoZero"/>
        <c:auto val="1"/>
        <c:lblAlgn val="ctr"/>
        <c:lblOffset val="100"/>
        <c:noMultiLvlLbl val="0"/>
      </c:catAx>
      <c:valAx>
        <c:axId val="-1064577520"/>
        <c:scaling>
          <c:orientation val="minMax"/>
          <c:min val="20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r>
                  <a:rPr lang="es-CO"/>
                  <a:t>$/kWh</a:t>
                </a:r>
              </a:p>
            </c:rich>
          </c:tx>
          <c:overlay val="0"/>
          <c:spPr>
            <a:noFill/>
            <a:ln w="25400">
              <a:noFill/>
            </a:ln>
            <a:effectLst/>
          </c:spPr>
          <c:txPr>
            <a:bodyPr rot="-5400000" spcFirstLastPara="1" vertOverflow="ellipsis" vert="horz" wrap="square" anchor="ctr" anchorCtr="1"/>
            <a:lstStyle/>
            <a:p>
              <a:pPr>
                <a:defRPr sz="1800" b="1" i="0" u="none" strike="noStrike" kern="1200" baseline="0">
                  <a:solidFill>
                    <a:srgbClr val="333333"/>
                  </a:solidFill>
                  <a:latin typeface="Calibri"/>
                  <a:ea typeface="Calibri"/>
                  <a:cs typeface="Calibri"/>
                </a:defRPr>
              </a:pPr>
              <a:endParaRPr lang="es-CO"/>
            </a:p>
          </c:txPr>
        </c:title>
        <c:numFmt formatCode="0" sourceLinked="0"/>
        <c:majorTickMark val="none"/>
        <c:minorTickMark val="none"/>
        <c:tickLblPos val="nextTo"/>
        <c:spPr>
          <a:noFill/>
          <a:ln w="9525" cap="flat" cmpd="sng" algn="ctr">
            <a:noFill/>
            <a:prstDash val="solid"/>
            <a:round/>
          </a:ln>
          <a:effectLst/>
        </c:spPr>
        <c:txPr>
          <a:bodyPr rot="0" spcFirstLastPara="1" vertOverflow="ellipsis" wrap="square" anchor="ctr" anchorCtr="1"/>
          <a:lstStyle/>
          <a:p>
            <a:pPr>
              <a:defRPr sz="1400" b="1" i="0" u="none" strike="noStrike" kern="1200" baseline="0">
                <a:solidFill>
                  <a:srgbClr val="333333"/>
                </a:solidFill>
                <a:latin typeface="Calibri"/>
                <a:ea typeface="Calibri"/>
                <a:cs typeface="Calibri"/>
              </a:defRPr>
            </a:pPr>
            <a:endParaRPr lang="es-CO"/>
          </a:p>
        </c:txPr>
        <c:crossAx val="-1064579152"/>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1285" b="0" i="0" u="none" strike="noStrike" kern="1200" baseline="0">
              <a:solidFill>
                <a:srgbClr val="333333"/>
              </a:solidFill>
              <a:latin typeface="Calibri"/>
              <a:ea typeface="Calibri"/>
              <a:cs typeface="Calibri"/>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'29. RUITOQUE'!$J$6</c:f>
              <c:strCache>
                <c:ptCount val="1"/>
                <c:pt idx="0">
                  <c:v>CUV_119</c:v>
                </c:pt>
              </c:strCache>
            </c:strRef>
          </c:tx>
          <c:spPr>
            <a:ln w="28575" cap="rnd">
              <a:solidFill>
                <a:schemeClr val="accent1"/>
              </a:solidFill>
              <a:round/>
            </a:ln>
            <a:effectLst/>
          </c:spPr>
          <c:marker>
            <c:symbol val="none"/>
          </c:marker>
          <c:cat>
            <c:strRef>
              <c:f>'29. RUITOQUE'!$A$7:$A$18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'29. RUITOQUE'!$J$7:$J$18</c:f>
              <c:numCache>
                <c:formatCode>0.00</c:formatCode>
                <c:ptCount val="12"/>
                <c:pt idx="0">
                  <c:v>754.28</c:v>
                </c:pt>
                <c:pt idx="1">
                  <c:v>847.8</c:v>
                </c:pt>
                <c:pt idx="2">
                  <c:v>882.42</c:v>
                </c:pt>
                <c:pt idx="3">
                  <c:v>899.32</c:v>
                </c:pt>
                <c:pt idx="4">
                  <c:v>761.83</c:v>
                </c:pt>
                <c:pt idx="5">
                  <c:v>846.73540000000003</c:v>
                </c:pt>
                <c:pt idx="6">
                  <c:v>926.13436000000002</c:v>
                </c:pt>
                <c:pt idx="7">
                  <c:v>909.75</c:v>
                </c:pt>
                <c:pt idx="8">
                  <c:v>842.22199999999998</c:v>
                </c:pt>
                <c:pt idx="9">
                  <c:v>873.5</c:v>
                </c:pt>
                <c:pt idx="10">
                  <c:v>850.81</c:v>
                </c:pt>
                <c:pt idx="11">
                  <c:v>865.31</c:v>
                </c:pt>
              </c:numCache>
            </c:numRef>
          </c:val>
          <c:smooth val="0"/>
          <c:extLst>
            <c:ext xmlns:c16="http://schemas.microsoft.com/office/drawing/2014/chart" uri="{C3380CC4-5D6E-409C-BE32-E72D297353CC}">
              <c16:uniqueId val="{00000000-3E16-4201-9BA2-653650B8BF75}"/>
            </c:ext>
          </c:extLst>
        </c:ser>
        <c:ser>
          <c:idx val="1"/>
          <c:order val="1"/>
          <c:tx>
            <c:strRef>
              <c:f>'29. RUITOQUE'!$K$6</c:f>
              <c:strCache>
                <c:ptCount val="1"/>
                <c:pt idx="0">
                  <c:v>CUV_Op</c:v>
                </c:pt>
              </c:strCache>
            </c:strRef>
          </c:tx>
          <c:spPr>
            <a:ln w="28575" cap="rnd">
              <a:solidFill>
                <a:schemeClr val="accent2"/>
              </a:solidFill>
              <a:prstDash val="lgDash"/>
              <a:round/>
            </a:ln>
            <a:effectLst/>
          </c:spPr>
          <c:marker>
            <c:symbol val="none"/>
          </c:marker>
          <c:cat>
            <c:strRef>
              <c:f>'29. RUITOQUE'!$A$7:$A$18</c:f>
              <c:strCache>
                <c:ptCount val="12"/>
                <c:pt idx="0">
                  <c:v>Ene-23</c:v>
                </c:pt>
                <c:pt idx="1">
                  <c:v>Feb-23</c:v>
                </c:pt>
                <c:pt idx="2">
                  <c:v>Mar-23</c:v>
                </c:pt>
                <c:pt idx="3">
                  <c:v>Abr-23</c:v>
                </c:pt>
                <c:pt idx="4">
                  <c:v>May-23</c:v>
                </c:pt>
                <c:pt idx="5">
                  <c:v>Jun-23</c:v>
                </c:pt>
                <c:pt idx="6">
                  <c:v>Jul-23</c:v>
                </c:pt>
                <c:pt idx="7">
                  <c:v>Ago-23</c:v>
                </c:pt>
                <c:pt idx="8">
                  <c:v>Sep-23</c:v>
                </c:pt>
                <c:pt idx="9">
                  <c:v>Oct-23</c:v>
                </c:pt>
                <c:pt idx="10">
                  <c:v>Nov-23</c:v>
                </c:pt>
                <c:pt idx="11">
                  <c:v>Dic-23</c:v>
                </c:pt>
              </c:strCache>
            </c:strRef>
          </c:cat>
          <c:val>
            <c:numRef>
              <c:f>'29. RUITOQUE'!$K$7:$K$18</c:f>
              <c:numCache>
                <c:formatCode>0.00</c:formatCode>
                <c:ptCount val="12"/>
                <c:pt idx="0">
                  <c:v>790.28</c:v>
                </c:pt>
                <c:pt idx="1">
                  <c:v>802.62</c:v>
                </c:pt>
                <c:pt idx="2">
                  <c:v>819.29</c:v>
                </c:pt>
                <c:pt idx="3">
                  <c:v>835.35</c:v>
                </c:pt>
                <c:pt idx="4">
                  <c:v>844.39</c:v>
                </c:pt>
                <c:pt idx="5">
                  <c:v>850.6105</c:v>
                </c:pt>
                <c:pt idx="6">
                  <c:v>855.7133</c:v>
                </c:pt>
                <c:pt idx="7">
                  <c:v>862.57</c:v>
                </c:pt>
                <c:pt idx="8">
                  <c:v>871.82579999999996</c:v>
                </c:pt>
                <c:pt idx="9">
                  <c:v>889.26</c:v>
                </c:pt>
                <c:pt idx="10">
                  <c:v>942.62</c:v>
                </c:pt>
                <c:pt idx="11">
                  <c:v>948.27</c:v>
                </c:pt>
              </c:numCache>
            </c:numRef>
          </c:val>
          <c:smooth val="0"/>
          <c:extLst>
            <c:ext xmlns:c16="http://schemas.microsoft.com/office/drawing/2014/chart" uri="{C3380CC4-5D6E-409C-BE32-E72D297353CC}">
              <c16:uniqueId val="{00000001-3E16-4201-9BA2-653650B8BF75}"/>
            </c:ext>
          </c:extLst>
        </c:ser>
        <c:dLbls>
          <c:showLegendKey val="0"/>
          <c:showVal val="0"/>
          <c:showCatName val="0"/>
          <c:showSerName val="0"/>
          <c:showPercent val="0"/>
          <c:showBubbleSize val="0"/>
        </c:dLbls>
        <c:smooth val="0"/>
        <c:axId val="-1064580240"/>
        <c:axId val="-1064569360"/>
      </c:lineChart>
      <c:catAx>
        <c:axId val="-106458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64569360"/>
        <c:crosses val="autoZero"/>
        <c:auto val="1"/>
        <c:lblAlgn val="ctr"/>
        <c:lblOffset val="100"/>
        <c:noMultiLvlLbl val="0"/>
      </c:catAx>
      <c:valAx>
        <c:axId val="-1064569360"/>
        <c:scaling>
          <c:orientation val="minMax"/>
          <c:min val="5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s-CO" sz="1600" b="1"/>
                  <a:t>$/kWh</a:t>
                </a:r>
              </a:p>
            </c:rich>
          </c:tx>
          <c:overlay val="0"/>
          <c:spPr>
            <a:noFill/>
            <a:ln>
              <a:noFill/>
            </a:ln>
            <a:effectLst/>
          </c:spPr>
          <c:txPr>
            <a:bodyPr rot="-54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s-CO"/>
          </a:p>
        </c:txPr>
        <c:crossAx val="-106458024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1"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s-CO" b="1"/>
              <a:t>Comportamiento componente</a:t>
            </a:r>
            <a:r>
              <a:rPr lang="es-CO" b="1" baseline="0"/>
              <a:t> de Transmisión</a:t>
            </a:r>
            <a:endParaRPr lang="es-CO"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lineChart>
        <c:grouping val="standard"/>
        <c:varyColors val="0"/>
        <c:ser>
          <c:idx val="0"/>
          <c:order val="0"/>
          <c:tx>
            <c:strRef>
              <c:f>Transmisión!$C$34</c:f>
              <c:strCache>
                <c:ptCount val="1"/>
                <c:pt idx="0">
                  <c:v>T_011</c:v>
                </c:pt>
              </c:strCache>
            </c:strRef>
          </c:tx>
          <c:spPr>
            <a:ln w="28575" cap="rnd">
              <a:solidFill>
                <a:schemeClr val="accent1"/>
              </a:solidFill>
              <a:round/>
            </a:ln>
            <a:effectLst/>
          </c:spPr>
          <c:marker>
            <c:symbol val="none"/>
          </c:marker>
          <c:cat>
            <c:numRef>
              <c:f>Transmisión!$D$33:$Z$33</c:f>
              <c:numCache>
                <c:formatCode>mmm\-yy</c:formatCode>
                <c:ptCount val="23"/>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pt idx="13">
                  <c:v>44958</c:v>
                </c:pt>
                <c:pt idx="14">
                  <c:v>44986</c:v>
                </c:pt>
                <c:pt idx="15">
                  <c:v>45017</c:v>
                </c:pt>
                <c:pt idx="16">
                  <c:v>45047</c:v>
                </c:pt>
                <c:pt idx="17">
                  <c:v>45078</c:v>
                </c:pt>
                <c:pt idx="18">
                  <c:v>45108</c:v>
                </c:pt>
                <c:pt idx="19">
                  <c:v>45139</c:v>
                </c:pt>
                <c:pt idx="20">
                  <c:v>45170</c:v>
                </c:pt>
                <c:pt idx="21">
                  <c:v>45200</c:v>
                </c:pt>
                <c:pt idx="22">
                  <c:v>45231</c:v>
                </c:pt>
              </c:numCache>
            </c:numRef>
          </c:cat>
          <c:val>
            <c:numRef>
              <c:f>Transmisión!$D$34:$M$34</c:f>
              <c:numCache>
                <c:formatCode>#,##0.00</c:formatCode>
                <c:ptCount val="10"/>
                <c:pt idx="0">
                  <c:v>43.683996350852226</c:v>
                </c:pt>
                <c:pt idx="1">
                  <c:v>45.12900228630491</c:v>
                </c:pt>
                <c:pt idx="2">
                  <c:v>43.110824643148966</c:v>
                </c:pt>
                <c:pt idx="3">
                  <c:v>40.327802879969099</c:v>
                </c:pt>
                <c:pt idx="4">
                  <c:v>40.978872750327433</c:v>
                </c:pt>
                <c:pt idx="5">
                  <c:v>49.521797723850057</c:v>
                </c:pt>
                <c:pt idx="6">
                  <c:v>41.912425839134812</c:v>
                </c:pt>
                <c:pt idx="7">
                  <c:v>52.116344849905119</c:v>
                </c:pt>
                <c:pt idx="8">
                  <c:v>50.8460791168079</c:v>
                </c:pt>
                <c:pt idx="9">
                  <c:v>49.805651216706487</c:v>
                </c:pt>
              </c:numCache>
            </c:numRef>
          </c:val>
          <c:smooth val="0"/>
          <c:extLst>
            <c:ext xmlns:c16="http://schemas.microsoft.com/office/drawing/2014/chart" uri="{C3380CC4-5D6E-409C-BE32-E72D297353CC}">
              <c16:uniqueId val="{00000000-FAA9-4F43-A672-4D202EA656CA}"/>
            </c:ext>
          </c:extLst>
        </c:ser>
        <c:ser>
          <c:idx val="1"/>
          <c:order val="1"/>
          <c:tx>
            <c:strRef>
              <c:f>Transmisión!$C$35</c:f>
              <c:strCache>
                <c:ptCount val="1"/>
                <c:pt idx="0">
                  <c:v>T_031</c:v>
                </c:pt>
              </c:strCache>
            </c:strRef>
          </c:tx>
          <c:spPr>
            <a:ln w="28575" cap="rnd">
              <a:solidFill>
                <a:schemeClr val="accent2"/>
              </a:solidFill>
              <a:round/>
            </a:ln>
            <a:effectLst/>
          </c:spPr>
          <c:marker>
            <c:symbol val="none"/>
          </c:marker>
          <c:cat>
            <c:numRef>
              <c:f>Transmisión!$D$33:$Z$33</c:f>
              <c:numCache>
                <c:formatCode>mmm\-yy</c:formatCode>
                <c:ptCount val="23"/>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pt idx="13">
                  <c:v>44958</c:v>
                </c:pt>
                <c:pt idx="14">
                  <c:v>44986</c:v>
                </c:pt>
                <c:pt idx="15">
                  <c:v>45017</c:v>
                </c:pt>
                <c:pt idx="16">
                  <c:v>45047</c:v>
                </c:pt>
                <c:pt idx="17">
                  <c:v>45078</c:v>
                </c:pt>
                <c:pt idx="18">
                  <c:v>45108</c:v>
                </c:pt>
                <c:pt idx="19">
                  <c:v>45139</c:v>
                </c:pt>
                <c:pt idx="20">
                  <c:v>45170</c:v>
                </c:pt>
                <c:pt idx="21">
                  <c:v>45200</c:v>
                </c:pt>
                <c:pt idx="22">
                  <c:v>45231</c:v>
                </c:pt>
              </c:numCache>
            </c:numRef>
          </c:cat>
          <c:val>
            <c:numRef>
              <c:f>Transmisión!$D$35:$Z$35</c:f>
              <c:numCache>
                <c:formatCode>#,##0.00</c:formatCode>
                <c:ptCount val="23"/>
                <c:pt idx="8">
                  <c:v>50.8460791168079</c:v>
                </c:pt>
                <c:pt idx="9">
                  <c:v>46.165736092314177</c:v>
                </c:pt>
                <c:pt idx="10">
                  <c:v>47.098835899344593</c:v>
                </c:pt>
                <c:pt idx="11">
                  <c:v>50.306950870883256</c:v>
                </c:pt>
                <c:pt idx="12">
                  <c:v>51.973240139794136</c:v>
                </c:pt>
                <c:pt idx="13">
                  <c:v>48.70809138816827</c:v>
                </c:pt>
                <c:pt idx="14">
                  <c:v>52.366924826605434</c:v>
                </c:pt>
                <c:pt idx="15">
                  <c:v>53.521032434915199</c:v>
                </c:pt>
                <c:pt idx="16">
                  <c:v>48.531388201996585</c:v>
                </c:pt>
                <c:pt idx="17">
                  <c:v>50.70290955491356</c:v>
                </c:pt>
                <c:pt idx="18">
                  <c:v>40.870221428948817</c:v>
                </c:pt>
                <c:pt idx="19">
                  <c:v>46.962446329835608</c:v>
                </c:pt>
                <c:pt idx="20">
                  <c:v>47.019511188447701</c:v>
                </c:pt>
                <c:pt idx="21">
                  <c:v>48.599859026769003</c:v>
                </c:pt>
                <c:pt idx="22">
                  <c:v>46.250986806252875</c:v>
                </c:pt>
              </c:numCache>
            </c:numRef>
          </c:val>
          <c:smooth val="0"/>
          <c:extLst>
            <c:ext xmlns:c16="http://schemas.microsoft.com/office/drawing/2014/chart" uri="{C3380CC4-5D6E-409C-BE32-E72D297353CC}">
              <c16:uniqueId val="{00000001-FAA9-4F43-A672-4D202EA656CA}"/>
            </c:ext>
          </c:extLst>
        </c:ser>
        <c:dLbls>
          <c:showLegendKey val="0"/>
          <c:showVal val="0"/>
          <c:showCatName val="0"/>
          <c:showSerName val="0"/>
          <c:showPercent val="0"/>
          <c:showBubbleSize val="0"/>
        </c:dLbls>
        <c:smooth val="0"/>
        <c:axId val="1032570367"/>
        <c:axId val="1032570783"/>
      </c:lineChart>
      <c:dateAx>
        <c:axId val="1032570367"/>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crossAx val="1032570783"/>
        <c:crosses val="autoZero"/>
        <c:auto val="1"/>
        <c:lblOffset val="100"/>
        <c:baseTimeUnit val="months"/>
      </c:dateAx>
      <c:valAx>
        <c:axId val="1032570783"/>
        <c:scaling>
          <c:orientation val="minMax"/>
          <c:min val="4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r>
                  <a:rPr lang="es-CO" sz="1200" b="1"/>
                  <a:t>$/kWh</a:t>
                </a:r>
              </a:p>
            </c:rich>
          </c:tx>
          <c:overlay val="0"/>
          <c:spPr>
            <a:noFill/>
            <a:ln>
              <a:noFill/>
            </a:ln>
            <a:effectLst/>
          </c:spPr>
          <c:txPr>
            <a:bodyPr rot="-54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s-CO"/>
          </a:p>
        </c:txPr>
        <c:crossAx val="10325703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Centro NT1 - Dt Vs DtUN - Sep/22</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0"/>
              <c:layout>
                <c:manualLayout>
                  <c:x val="-2.1354093572353027E-17"/>
                  <c:y val="-3.24074074074074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302D-453D-89D7-692D6EBDBC4F}"/>
                </c:ext>
              </c:extLst>
            </c:dLbl>
            <c:dLbl>
              <c:idx val="4"/>
              <c:layout>
                <c:manualLayout>
                  <c:x val="0"/>
                  <c:y val="-3.24074074074074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302D-453D-89D7-692D6EBDBC4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Distribución!$B$8:$B$14</c:f>
              <c:strCache>
                <c:ptCount val="7"/>
                <c:pt idx="0">
                  <c:v>CENS</c:v>
                </c:pt>
                <c:pt idx="1">
                  <c:v>CHEC</c:v>
                </c:pt>
                <c:pt idx="2">
                  <c:v>EDEQ</c:v>
                </c:pt>
                <c:pt idx="3">
                  <c:v>EEP Pereira</c:v>
                </c:pt>
                <c:pt idx="4">
                  <c:v>EPM</c:v>
                </c:pt>
                <c:pt idx="5">
                  <c:v>ESSA</c:v>
                </c:pt>
                <c:pt idx="6">
                  <c:v>RUITOQUE</c:v>
                </c:pt>
              </c:strCache>
            </c:strRef>
          </c:cat>
          <c:val>
            <c:numRef>
              <c:f>Distribución!$I$8:$I$14</c:f>
              <c:numCache>
                <c:formatCode>0.00</c:formatCode>
                <c:ptCount val="7"/>
                <c:pt idx="0">
                  <c:v>292.468205162</c:v>
                </c:pt>
                <c:pt idx="1">
                  <c:v>394.00291666099997</c:v>
                </c:pt>
                <c:pt idx="2">
                  <c:v>371.612027721</c:v>
                </c:pt>
                <c:pt idx="3">
                  <c:v>217.229565648</c:v>
                </c:pt>
                <c:pt idx="4">
                  <c:v>297.48643237099998</c:v>
                </c:pt>
                <c:pt idx="5">
                  <c:v>412.93488051399999</c:v>
                </c:pt>
                <c:pt idx="6">
                  <c:v>404.53670857499998</c:v>
                </c:pt>
              </c:numCache>
            </c:numRef>
          </c:val>
          <c:extLst>
            <c:ext xmlns:c16="http://schemas.microsoft.com/office/drawing/2014/chart" uri="{C3380CC4-5D6E-409C-BE32-E72D297353CC}">
              <c16:uniqueId val="{0000000F-302D-453D-89D7-692D6EBDBC4F}"/>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Distribución!$L$8:$L$14</c:f>
              <c:numCache>
                <c:formatCode>_(* #,##0.00_);_(* \(#,##0.00\);_(* "-"??_);_(@_)</c:formatCode>
                <c:ptCount val="7"/>
                <c:pt idx="0">
                  <c:v>314.85679895590903</c:v>
                </c:pt>
                <c:pt idx="1">
                  <c:v>314.85679895590903</c:v>
                </c:pt>
                <c:pt idx="2">
                  <c:v>314.85679895590903</c:v>
                </c:pt>
                <c:pt idx="3">
                  <c:v>314.85679895590903</c:v>
                </c:pt>
                <c:pt idx="4">
                  <c:v>314.85679895590903</c:v>
                </c:pt>
                <c:pt idx="5">
                  <c:v>314.85679895590903</c:v>
                </c:pt>
                <c:pt idx="6">
                  <c:v>314.85679895590903</c:v>
                </c:pt>
              </c:numCache>
            </c:numRef>
          </c:val>
          <c:smooth val="0"/>
          <c:extLst>
            <c:ext xmlns:c16="http://schemas.microsoft.com/office/drawing/2014/chart" uri="{C3380CC4-5D6E-409C-BE32-E72D297353CC}">
              <c16:uniqueId val="{00000010-302D-453D-89D7-692D6EBDBC4F}"/>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4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45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Occidente NT1 - Dt Vs DtUN - Sep/22</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4"/>
              <c:layout>
                <c:manualLayout>
                  <c:x val="2.3176548544740867E-3"/>
                  <c:y val="-7.87037037037037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70A-4ADE-9A14-3D64C8CCC31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Distribución!$B$16:$B$22</c:f>
              <c:strCache>
                <c:ptCount val="7"/>
                <c:pt idx="0">
                  <c:v>CEDENAR</c:v>
                </c:pt>
                <c:pt idx="1">
                  <c:v>CELSIA COLOMBIA Valle</c:v>
                </c:pt>
                <c:pt idx="2">
                  <c:v>CEO</c:v>
                </c:pt>
                <c:pt idx="3">
                  <c:v>CETSA</c:v>
                </c:pt>
                <c:pt idx="4">
                  <c:v>EEP Cartago</c:v>
                </c:pt>
                <c:pt idx="5">
                  <c:v>EMCALI</c:v>
                </c:pt>
                <c:pt idx="6">
                  <c:v>EMEESA</c:v>
                </c:pt>
              </c:strCache>
            </c:strRef>
          </c:cat>
          <c:val>
            <c:numRef>
              <c:f>Distribución!$I$16:$I$22</c:f>
              <c:numCache>
                <c:formatCode>0.00</c:formatCode>
                <c:ptCount val="7"/>
                <c:pt idx="0">
                  <c:v>289.33174746700001</c:v>
                </c:pt>
                <c:pt idx="1">
                  <c:v>375.42008438099998</c:v>
                </c:pt>
                <c:pt idx="2">
                  <c:v>428.36630717899999</c:v>
                </c:pt>
                <c:pt idx="3">
                  <c:v>265.88132523899998</c:v>
                </c:pt>
                <c:pt idx="4">
                  <c:v>232.01152778100001</c:v>
                </c:pt>
                <c:pt idx="5">
                  <c:v>177.198116774</c:v>
                </c:pt>
                <c:pt idx="6">
                  <c:v>-249.16417535400001</c:v>
                </c:pt>
              </c:numCache>
            </c:numRef>
          </c:val>
          <c:extLst>
            <c:ext xmlns:c16="http://schemas.microsoft.com/office/drawing/2014/chart" uri="{C3380CC4-5D6E-409C-BE32-E72D297353CC}">
              <c16:uniqueId val="{00000000-070A-4ADE-9A14-3D64C8CCC31D}"/>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Distribución!$L$16:$L$22</c:f>
              <c:numCache>
                <c:formatCode>_(* #,##0.00_);_(* \(#,##0.00\);_(* "-"??_);_(@_)</c:formatCode>
                <c:ptCount val="7"/>
                <c:pt idx="0">
                  <c:v>270.77573770503199</c:v>
                </c:pt>
                <c:pt idx="1">
                  <c:v>270.77573770503199</c:v>
                </c:pt>
                <c:pt idx="2">
                  <c:v>270.77573770503199</c:v>
                </c:pt>
                <c:pt idx="3">
                  <c:v>270.77573770503199</c:v>
                </c:pt>
                <c:pt idx="4">
                  <c:v>270.77573770503199</c:v>
                </c:pt>
                <c:pt idx="5">
                  <c:v>270.77573770503199</c:v>
                </c:pt>
                <c:pt idx="6">
                  <c:v>270.77573770503199</c:v>
                </c:pt>
              </c:numCache>
            </c:numRef>
          </c:val>
          <c:smooth val="0"/>
          <c:extLst>
            <c:ext xmlns:c16="http://schemas.microsoft.com/office/drawing/2014/chart" uri="{C3380CC4-5D6E-409C-BE32-E72D297353CC}">
              <c16:uniqueId val="{00000001-070A-4ADE-9A14-3D64C8CCC31D}"/>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4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45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Oriente NT1 - Dt Vs DtUN - Sep/22</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3"/>
              <c:layout>
                <c:manualLayout>
                  <c:x val="-2.3176548544740867E-3"/>
                  <c:y val="-5.555555555555555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365-49A1-9382-8B495A64164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Distribución!$B$24:$B$28</c:f>
              <c:strCache>
                <c:ptCount val="5"/>
                <c:pt idx="0">
                  <c:v>CELSIA COLOMBIA Tolima</c:v>
                </c:pt>
                <c:pt idx="1">
                  <c:v>EBSA</c:v>
                </c:pt>
                <c:pt idx="2">
                  <c:v>ELECTROHUILA</c:v>
                </c:pt>
                <c:pt idx="3">
                  <c:v>ENEL COLOMBIA</c:v>
                </c:pt>
                <c:pt idx="4">
                  <c:v>ENELAR</c:v>
                </c:pt>
              </c:strCache>
            </c:strRef>
          </c:cat>
          <c:val>
            <c:numRef>
              <c:f>Distribución!$I$24:$I$28</c:f>
              <c:numCache>
                <c:formatCode>0.00</c:formatCode>
                <c:ptCount val="5"/>
                <c:pt idx="0">
                  <c:v>473.768960037</c:v>
                </c:pt>
                <c:pt idx="1">
                  <c:v>423.10012115500001</c:v>
                </c:pt>
                <c:pt idx="2">
                  <c:v>289.65425159799997</c:v>
                </c:pt>
                <c:pt idx="3">
                  <c:v>217.637439043</c:v>
                </c:pt>
                <c:pt idx="4">
                  <c:v>539.76547904999995</c:v>
                </c:pt>
              </c:numCache>
            </c:numRef>
          </c:val>
          <c:extLst>
            <c:ext xmlns:c16="http://schemas.microsoft.com/office/drawing/2014/chart" uri="{C3380CC4-5D6E-409C-BE32-E72D297353CC}">
              <c16:uniqueId val="{00000000-4365-49A1-9382-8B495A64164F}"/>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Distribución!$L$24:$L$28</c:f>
              <c:numCache>
                <c:formatCode>_(* #,##0.00_);_(* \(#,##0.00\);_(* "-"??_);_(@_)</c:formatCode>
                <c:ptCount val="5"/>
                <c:pt idx="0">
                  <c:v>259.87836188394499</c:v>
                </c:pt>
                <c:pt idx="1">
                  <c:v>259.87836188394499</c:v>
                </c:pt>
                <c:pt idx="2">
                  <c:v>259.87836188394499</c:v>
                </c:pt>
                <c:pt idx="3">
                  <c:v>259.87836188394499</c:v>
                </c:pt>
                <c:pt idx="4">
                  <c:v>259.87836188394499</c:v>
                </c:pt>
              </c:numCache>
            </c:numRef>
          </c:val>
          <c:smooth val="0"/>
          <c:extLst>
            <c:ext xmlns:c16="http://schemas.microsoft.com/office/drawing/2014/chart" uri="{C3380CC4-5D6E-409C-BE32-E72D297353CC}">
              <c16:uniqueId val="{00000001-4365-49A1-9382-8B495A64164F}"/>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6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60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Sur NT1 - Dt Vs DtUN - Sep/22</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0"/>
              <c:layout>
                <c:manualLayout>
                  <c:x val="-2.1244924076169966E-17"/>
                  <c:y val="-3.703703703703707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620-4C84-B15B-D4AFBA1EED9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Distribución!$B$30:$B$35</c:f>
              <c:strCache>
                <c:ptCount val="6"/>
                <c:pt idx="0">
                  <c:v>EEBP</c:v>
                </c:pt>
                <c:pt idx="1">
                  <c:v>ELECTROCAQUETA</c:v>
                </c:pt>
                <c:pt idx="2">
                  <c:v>EMEVASI</c:v>
                </c:pt>
                <c:pt idx="3">
                  <c:v>EMSA</c:v>
                </c:pt>
                <c:pt idx="4">
                  <c:v>ENERCA</c:v>
                </c:pt>
                <c:pt idx="5">
                  <c:v>EEPUTUMAYO</c:v>
                </c:pt>
              </c:strCache>
            </c:strRef>
          </c:cat>
          <c:val>
            <c:numRef>
              <c:f>Distribución!$I$30:$I$35</c:f>
              <c:numCache>
                <c:formatCode>0.00</c:formatCode>
                <c:ptCount val="6"/>
                <c:pt idx="0">
                  <c:v>238.847405197</c:v>
                </c:pt>
                <c:pt idx="1">
                  <c:v>350.59148255700001</c:v>
                </c:pt>
                <c:pt idx="3">
                  <c:v>183.280953821</c:v>
                </c:pt>
                <c:pt idx="4">
                  <c:v>586.37577178200002</c:v>
                </c:pt>
                <c:pt idx="5">
                  <c:v>319.91547501100001</c:v>
                </c:pt>
              </c:numCache>
            </c:numRef>
          </c:val>
          <c:extLst>
            <c:ext xmlns:c16="http://schemas.microsoft.com/office/drawing/2014/chart" uri="{C3380CC4-5D6E-409C-BE32-E72D297353CC}">
              <c16:uniqueId val="{00000000-3620-4C84-B15B-D4AFBA1EED9D}"/>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Distribución!$L$30:$L$35</c:f>
              <c:numCache>
                <c:formatCode>_(* #,##0.00_);_(* \(#,##0.00\);_(* "-"??_);_(@_)</c:formatCode>
                <c:ptCount val="6"/>
                <c:pt idx="0">
                  <c:v>306.795723944119</c:v>
                </c:pt>
                <c:pt idx="1">
                  <c:v>306.795723944119</c:v>
                </c:pt>
                <c:pt idx="3">
                  <c:v>306.795723944119</c:v>
                </c:pt>
                <c:pt idx="4">
                  <c:v>306.795723944119</c:v>
                </c:pt>
                <c:pt idx="5">
                  <c:v>306.795723944119</c:v>
                </c:pt>
              </c:numCache>
            </c:numRef>
          </c:val>
          <c:smooth val="0"/>
          <c:extLst>
            <c:ext xmlns:c16="http://schemas.microsoft.com/office/drawing/2014/chart" uri="{C3380CC4-5D6E-409C-BE32-E72D297353CC}">
              <c16:uniqueId val="{00000001-3620-4C84-B15B-D4AFBA1EED9D}"/>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6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60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Sin ADD NT1 - Dt - Sep/22</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Distribución!$B$37:$B$40</c:f>
              <c:strCache>
                <c:ptCount val="4"/>
                <c:pt idx="0">
                  <c:v>DISPAC</c:v>
                </c:pt>
                <c:pt idx="1">
                  <c:v>ENERGUAVIARE</c:v>
                </c:pt>
                <c:pt idx="2">
                  <c:v>CARIBEMAR</c:v>
                </c:pt>
                <c:pt idx="3">
                  <c:v>AIRE</c:v>
                </c:pt>
              </c:strCache>
            </c:strRef>
          </c:cat>
          <c:val>
            <c:numRef>
              <c:f>Distribución!$I$37:$I$40</c:f>
              <c:numCache>
                <c:formatCode>0.00</c:formatCode>
                <c:ptCount val="4"/>
                <c:pt idx="0">
                  <c:v>194.65731248899999</c:v>
                </c:pt>
                <c:pt idx="1">
                  <c:v>217.03578782</c:v>
                </c:pt>
                <c:pt idx="2">
                  <c:v>220.19100626100001</c:v>
                </c:pt>
                <c:pt idx="3">
                  <c:v>184.80322844299999</c:v>
                </c:pt>
              </c:numCache>
            </c:numRef>
          </c:val>
          <c:extLst>
            <c:ext xmlns:c16="http://schemas.microsoft.com/office/drawing/2014/chart" uri="{C3380CC4-5D6E-409C-BE32-E72D297353CC}">
              <c16:uniqueId val="{00000000-F213-4293-8E5C-F6EAAD300C9E}"/>
            </c:ext>
          </c:extLst>
        </c:ser>
        <c:dLbls>
          <c:showLegendKey val="0"/>
          <c:showVal val="0"/>
          <c:showCatName val="0"/>
          <c:showSerName val="0"/>
          <c:showPercent val="0"/>
          <c:showBubbleSize val="0"/>
        </c:dLbls>
        <c:gapWidth val="219"/>
        <c:axId val="628326624"/>
        <c:axId val="628326952"/>
      </c:bar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2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Centro NT1 - Dt Vs DtUN - Oct/22 Prel</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Distribución!$B$8:$B$14</c:f>
              <c:strCache>
                <c:ptCount val="7"/>
                <c:pt idx="0">
                  <c:v>CENS</c:v>
                </c:pt>
                <c:pt idx="1">
                  <c:v>CHEC</c:v>
                </c:pt>
                <c:pt idx="2">
                  <c:v>EDEQ</c:v>
                </c:pt>
                <c:pt idx="3">
                  <c:v>EEP Pereira</c:v>
                </c:pt>
                <c:pt idx="4">
                  <c:v>EPM</c:v>
                </c:pt>
                <c:pt idx="5">
                  <c:v>ESSA</c:v>
                </c:pt>
                <c:pt idx="6">
                  <c:v>RUITOQUE</c:v>
                </c:pt>
              </c:strCache>
            </c:strRef>
          </c:cat>
          <c:val>
            <c:numRef>
              <c:f>Distribución!$Q$8:$Q$14</c:f>
              <c:numCache>
                <c:formatCode>0.00</c:formatCode>
                <c:ptCount val="7"/>
                <c:pt idx="0">
                  <c:v>293.37912349700002</c:v>
                </c:pt>
                <c:pt idx="1">
                  <c:v>396.20172207500002</c:v>
                </c:pt>
                <c:pt idx="2">
                  <c:v>346.72166177000003</c:v>
                </c:pt>
                <c:pt idx="3">
                  <c:v>218.77180359100001</c:v>
                </c:pt>
                <c:pt idx="4">
                  <c:v>298.83354209300001</c:v>
                </c:pt>
                <c:pt idx="5">
                  <c:v>348.39080146600003</c:v>
                </c:pt>
                <c:pt idx="6">
                  <c:v>415.04317372200001</c:v>
                </c:pt>
              </c:numCache>
            </c:numRef>
          </c:val>
          <c:extLst>
            <c:ext xmlns:c16="http://schemas.microsoft.com/office/drawing/2014/chart" uri="{C3380CC4-5D6E-409C-BE32-E72D297353CC}">
              <c16:uniqueId val="{00000000-649E-40EC-A480-7A56061F7198}"/>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Distribución!$T$8:$T$14</c:f>
              <c:numCache>
                <c:formatCode>_(* #,##0.00_);_(* \(#,##0.00\);_(* "-"??_);_(@_)</c:formatCode>
                <c:ptCount val="7"/>
                <c:pt idx="0">
                  <c:v>304.21860618699498</c:v>
                </c:pt>
                <c:pt idx="1">
                  <c:v>304.21860618699498</c:v>
                </c:pt>
                <c:pt idx="2">
                  <c:v>304.21860618699498</c:v>
                </c:pt>
                <c:pt idx="3">
                  <c:v>304.21860618699498</c:v>
                </c:pt>
                <c:pt idx="4">
                  <c:v>304.21860618699498</c:v>
                </c:pt>
                <c:pt idx="5">
                  <c:v>304.21860618699498</c:v>
                </c:pt>
                <c:pt idx="6">
                  <c:v>304.21860618699498</c:v>
                </c:pt>
              </c:numCache>
            </c:numRef>
          </c:val>
          <c:smooth val="0"/>
          <c:extLst>
            <c:ext xmlns:c16="http://schemas.microsoft.com/office/drawing/2014/chart" uri="{C3380CC4-5D6E-409C-BE32-E72D297353CC}">
              <c16:uniqueId val="{00000001-649E-40EC-A480-7A56061F7198}"/>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4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45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600" b="1"/>
              <a:t>ADD Occidente NT1 - Dt Vs DtUN - Oct/22 Prel</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Distribución!$B$16:$B$22</c:f>
              <c:strCache>
                <c:ptCount val="7"/>
                <c:pt idx="0">
                  <c:v>CEDENAR</c:v>
                </c:pt>
                <c:pt idx="1">
                  <c:v>CELSIA COLOMBIA Valle</c:v>
                </c:pt>
                <c:pt idx="2">
                  <c:v>CEO</c:v>
                </c:pt>
                <c:pt idx="3">
                  <c:v>CETSA</c:v>
                </c:pt>
                <c:pt idx="4">
                  <c:v>EEP Cartago</c:v>
                </c:pt>
                <c:pt idx="5">
                  <c:v>EMCALI</c:v>
                </c:pt>
                <c:pt idx="6">
                  <c:v>EMEESA</c:v>
                </c:pt>
              </c:strCache>
            </c:strRef>
          </c:cat>
          <c:val>
            <c:numRef>
              <c:f>Distribución!$Q$16:$Q$22</c:f>
              <c:numCache>
                <c:formatCode>0.00</c:formatCode>
                <c:ptCount val="7"/>
                <c:pt idx="0">
                  <c:v>291.49568491799999</c:v>
                </c:pt>
                <c:pt idx="1">
                  <c:v>377.11795300300003</c:v>
                </c:pt>
                <c:pt idx="2">
                  <c:v>429.59807094400003</c:v>
                </c:pt>
                <c:pt idx="3">
                  <c:v>268.27823197800001</c:v>
                </c:pt>
                <c:pt idx="4">
                  <c:v>233.88519028900001</c:v>
                </c:pt>
                <c:pt idx="5">
                  <c:v>179.03812684299999</c:v>
                </c:pt>
                <c:pt idx="6">
                  <c:v>-246.06446276400001</c:v>
                </c:pt>
              </c:numCache>
            </c:numRef>
          </c:val>
          <c:extLst>
            <c:ext xmlns:c16="http://schemas.microsoft.com/office/drawing/2014/chart" uri="{C3380CC4-5D6E-409C-BE32-E72D297353CC}">
              <c16:uniqueId val="{00000000-D278-4815-8105-B501E6AB2AC4}"/>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Distribución!$T$16:$T$22</c:f>
              <c:numCache>
                <c:formatCode>_(* #,##0.00_);_(* \(#,##0.00\);_(* "-"??_);_(@_)</c:formatCode>
                <c:ptCount val="7"/>
                <c:pt idx="0">
                  <c:v>278.91866351652999</c:v>
                </c:pt>
                <c:pt idx="1">
                  <c:v>278.91866351652999</c:v>
                </c:pt>
                <c:pt idx="2">
                  <c:v>278.91866351652999</c:v>
                </c:pt>
                <c:pt idx="3">
                  <c:v>278.91866351652999</c:v>
                </c:pt>
                <c:pt idx="4">
                  <c:v>278.91866351652999</c:v>
                </c:pt>
                <c:pt idx="5">
                  <c:v>278.91866351652999</c:v>
                </c:pt>
                <c:pt idx="6">
                  <c:v>278.91866351652999</c:v>
                </c:pt>
              </c:numCache>
            </c:numRef>
          </c:val>
          <c:smooth val="0"/>
          <c:extLst>
            <c:ext xmlns:c16="http://schemas.microsoft.com/office/drawing/2014/chart" uri="{C3380CC4-5D6E-409C-BE32-E72D297353CC}">
              <c16:uniqueId val="{00000001-D278-4815-8105-B501E6AB2AC4}"/>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4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45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Oriente NT1 - Dt Vs DtUN - Oct/22 Prel</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Distribución!$B$24:$B$28</c:f>
              <c:strCache>
                <c:ptCount val="5"/>
                <c:pt idx="0">
                  <c:v>CELSIA COLOMBIA Tolima</c:v>
                </c:pt>
                <c:pt idx="1">
                  <c:v>EBSA</c:v>
                </c:pt>
                <c:pt idx="2">
                  <c:v>ELECTROHUILA</c:v>
                </c:pt>
                <c:pt idx="3">
                  <c:v>ENEL COLOMBIA</c:v>
                </c:pt>
                <c:pt idx="4">
                  <c:v>ENELAR</c:v>
                </c:pt>
              </c:strCache>
            </c:strRef>
          </c:cat>
          <c:val>
            <c:numRef>
              <c:f>Distribución!$Q$24:$Q$28</c:f>
              <c:numCache>
                <c:formatCode>0.00</c:formatCode>
                <c:ptCount val="5"/>
                <c:pt idx="0">
                  <c:v>464.92826273200001</c:v>
                </c:pt>
                <c:pt idx="1">
                  <c:v>424.40874855099997</c:v>
                </c:pt>
                <c:pt idx="2">
                  <c:v>291.19886310800001</c:v>
                </c:pt>
                <c:pt idx="3">
                  <c:v>218.99531425999999</c:v>
                </c:pt>
                <c:pt idx="4">
                  <c:v>524.15243505399997</c:v>
                </c:pt>
              </c:numCache>
            </c:numRef>
          </c:val>
          <c:extLst>
            <c:ext xmlns:c16="http://schemas.microsoft.com/office/drawing/2014/chart" uri="{C3380CC4-5D6E-409C-BE32-E72D297353CC}">
              <c16:uniqueId val="{00000000-FD93-4F80-98CC-E385AFFB67EA}"/>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Distribución!$T$24:$T$28</c:f>
              <c:numCache>
                <c:formatCode>_(* #,##0.00_);_(* \(#,##0.00\);_(* "-"??_);_(@_)</c:formatCode>
                <c:ptCount val="5"/>
                <c:pt idx="0">
                  <c:v>259.87836188394499</c:v>
                </c:pt>
                <c:pt idx="1">
                  <c:v>259.87836188394499</c:v>
                </c:pt>
                <c:pt idx="2">
                  <c:v>259.87836188394499</c:v>
                </c:pt>
                <c:pt idx="3">
                  <c:v>259.87836188394499</c:v>
                </c:pt>
                <c:pt idx="4">
                  <c:v>259.87836188394499</c:v>
                </c:pt>
              </c:numCache>
            </c:numRef>
          </c:val>
          <c:smooth val="0"/>
          <c:extLst>
            <c:ext xmlns:c16="http://schemas.microsoft.com/office/drawing/2014/chart" uri="{C3380CC4-5D6E-409C-BE32-E72D297353CC}">
              <c16:uniqueId val="{00000001-FD93-4F80-98CC-E385AFFB67EA}"/>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6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60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Sur NT1 - Dt Vs DtUN - Oct/22 Prel</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0"/>
              <c:layout>
                <c:manualLayout>
                  <c:x val="-2.1244924076169966E-17"/>
                  <c:y val="-5.092592592592592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3BA-4437-9EDF-6AC6CCBA1FE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Distribución!$B$30:$B$35</c:f>
              <c:strCache>
                <c:ptCount val="6"/>
                <c:pt idx="0">
                  <c:v>EEBP</c:v>
                </c:pt>
                <c:pt idx="1">
                  <c:v>ELECTROCAQUETA</c:v>
                </c:pt>
                <c:pt idx="2">
                  <c:v>EMEVASI</c:v>
                </c:pt>
                <c:pt idx="3">
                  <c:v>EMSA</c:v>
                </c:pt>
                <c:pt idx="4">
                  <c:v>ENERCA</c:v>
                </c:pt>
                <c:pt idx="5">
                  <c:v>EEPUTUMAYO</c:v>
                </c:pt>
              </c:strCache>
            </c:strRef>
          </c:cat>
          <c:val>
            <c:numRef>
              <c:f>Distribución!$Q$30:$Q$35</c:f>
              <c:numCache>
                <c:formatCode>0.00</c:formatCode>
                <c:ptCount val="6"/>
                <c:pt idx="0">
                  <c:v>241.69756487199999</c:v>
                </c:pt>
                <c:pt idx="1">
                  <c:v>350.446205265</c:v>
                </c:pt>
                <c:pt idx="3">
                  <c:v>183.95387378500001</c:v>
                </c:pt>
                <c:pt idx="4">
                  <c:v>588.39085207300002</c:v>
                </c:pt>
                <c:pt idx="5">
                  <c:v>320.63745663100002</c:v>
                </c:pt>
              </c:numCache>
            </c:numRef>
          </c:val>
          <c:extLst>
            <c:ext xmlns:c16="http://schemas.microsoft.com/office/drawing/2014/chart" uri="{C3380CC4-5D6E-409C-BE32-E72D297353CC}">
              <c16:uniqueId val="{00000000-C3BA-4437-9EDF-6AC6CCBA1FE3}"/>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Distribución!$T$30:$T$35</c:f>
              <c:numCache>
                <c:formatCode>_(* #,##0.00_);_(* \(#,##0.00\);_(* "-"??_);_(@_)</c:formatCode>
                <c:ptCount val="6"/>
                <c:pt idx="0">
                  <c:v>308.62681930985798</c:v>
                </c:pt>
                <c:pt idx="1">
                  <c:v>308.62681930985798</c:v>
                </c:pt>
                <c:pt idx="3">
                  <c:v>308.62681930985798</c:v>
                </c:pt>
                <c:pt idx="4">
                  <c:v>308.62681930985798</c:v>
                </c:pt>
                <c:pt idx="5">
                  <c:v>308.62681930985798</c:v>
                </c:pt>
              </c:numCache>
            </c:numRef>
          </c:val>
          <c:smooth val="0"/>
          <c:extLst>
            <c:ext xmlns:c16="http://schemas.microsoft.com/office/drawing/2014/chart" uri="{C3380CC4-5D6E-409C-BE32-E72D297353CC}">
              <c16:uniqueId val="{00000001-C3BA-4437-9EDF-6AC6CCBA1FE3}"/>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6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60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Sin ADD NT1 - Dt - Oct/22 Prel</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Distribución!$B$37:$B$40</c:f>
              <c:strCache>
                <c:ptCount val="4"/>
                <c:pt idx="0">
                  <c:v>DISPAC</c:v>
                </c:pt>
                <c:pt idx="1">
                  <c:v>ENERGUAVIARE</c:v>
                </c:pt>
                <c:pt idx="2">
                  <c:v>CARIBEMAR</c:v>
                </c:pt>
                <c:pt idx="3">
                  <c:v>AIRE</c:v>
                </c:pt>
              </c:strCache>
            </c:strRef>
          </c:cat>
          <c:val>
            <c:numRef>
              <c:f>Distribución!$Q$37:$Q$40</c:f>
              <c:numCache>
                <c:formatCode>0.00</c:formatCode>
                <c:ptCount val="4"/>
                <c:pt idx="0">
                  <c:v>196.64858218099999</c:v>
                </c:pt>
                <c:pt idx="1">
                  <c:v>216.96081713699999</c:v>
                </c:pt>
                <c:pt idx="2">
                  <c:v>223.235548653</c:v>
                </c:pt>
                <c:pt idx="3">
                  <c:v>187.819538462</c:v>
                </c:pt>
              </c:numCache>
            </c:numRef>
          </c:val>
          <c:extLst>
            <c:ext xmlns:c16="http://schemas.microsoft.com/office/drawing/2014/chart" uri="{C3380CC4-5D6E-409C-BE32-E72D297353CC}">
              <c16:uniqueId val="{00000000-2B24-4882-9690-DED8760BB02C}"/>
            </c:ext>
          </c:extLst>
        </c:ser>
        <c:dLbls>
          <c:showLegendKey val="0"/>
          <c:showVal val="0"/>
          <c:showCatName val="0"/>
          <c:showSerName val="0"/>
          <c:showPercent val="0"/>
          <c:showBubbleSize val="0"/>
        </c:dLbls>
        <c:gapWidth val="219"/>
        <c:axId val="628326624"/>
        <c:axId val="628326952"/>
      </c:bar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2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Centro NT1 - Dt Vs DtUN - Oct/22 Def</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Distribución!$B$8:$B$14</c:f>
              <c:strCache>
                <c:ptCount val="7"/>
                <c:pt idx="0">
                  <c:v>CENS</c:v>
                </c:pt>
                <c:pt idx="1">
                  <c:v>CHEC</c:v>
                </c:pt>
                <c:pt idx="2">
                  <c:v>EDEQ</c:v>
                </c:pt>
                <c:pt idx="3">
                  <c:v>EEP Pereira</c:v>
                </c:pt>
                <c:pt idx="4">
                  <c:v>EPM</c:v>
                </c:pt>
                <c:pt idx="5">
                  <c:v>ESSA</c:v>
                </c:pt>
                <c:pt idx="6">
                  <c:v>RUITOQUE</c:v>
                </c:pt>
              </c:strCache>
            </c:strRef>
          </c:cat>
          <c:val>
            <c:numRef>
              <c:f>Distribución!$Y$8:$Y$14</c:f>
              <c:numCache>
                <c:formatCode>0.00</c:formatCode>
                <c:ptCount val="7"/>
                <c:pt idx="0">
                  <c:v>292.14749287500001</c:v>
                </c:pt>
                <c:pt idx="1">
                  <c:v>395.02150360299999</c:v>
                </c:pt>
                <c:pt idx="2">
                  <c:v>345.53816345500002</c:v>
                </c:pt>
                <c:pt idx="3">
                  <c:v>217.599963497</c:v>
                </c:pt>
                <c:pt idx="4">
                  <c:v>297.63653256800001</c:v>
                </c:pt>
                <c:pt idx="5">
                  <c:v>347.17893974399999</c:v>
                </c:pt>
                <c:pt idx="6">
                  <c:v>398.07970888099999</c:v>
                </c:pt>
              </c:numCache>
            </c:numRef>
          </c:val>
          <c:extLst>
            <c:ext xmlns:c16="http://schemas.microsoft.com/office/drawing/2014/chart" uri="{C3380CC4-5D6E-409C-BE32-E72D297353CC}">
              <c16:uniqueId val="{00000000-EFE2-42FE-A0AA-9D96D04FA046}"/>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Distribución!$AB$8:$AB$14</c:f>
              <c:numCache>
                <c:formatCode>_(* #,##0.00_);_(* \(#,##0.00\);_(* "-"??_);_(@_)</c:formatCode>
                <c:ptCount val="7"/>
                <c:pt idx="0">
                  <c:v>303.00203910616699</c:v>
                </c:pt>
                <c:pt idx="1">
                  <c:v>303.00203910616699</c:v>
                </c:pt>
                <c:pt idx="2">
                  <c:v>303.00203910616699</c:v>
                </c:pt>
                <c:pt idx="3">
                  <c:v>303.00203910616699</c:v>
                </c:pt>
                <c:pt idx="4">
                  <c:v>303.00203910616699</c:v>
                </c:pt>
                <c:pt idx="5">
                  <c:v>303.00203910616699</c:v>
                </c:pt>
                <c:pt idx="6">
                  <c:v>303.00203910616699</c:v>
                </c:pt>
              </c:numCache>
            </c:numRef>
          </c:val>
          <c:smooth val="0"/>
          <c:extLst>
            <c:ext xmlns:c16="http://schemas.microsoft.com/office/drawing/2014/chart" uri="{C3380CC4-5D6E-409C-BE32-E72D297353CC}">
              <c16:uniqueId val="{00000001-EFE2-42FE-A0AA-9D96D04FA046}"/>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4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45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600" b="1"/>
              <a:t>ADD Occidente NT1 - Dt Vs DtUN - Oct/22 Def</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4"/>
              <c:layout>
                <c:manualLayout>
                  <c:x val="2.3176548544740867E-3"/>
                  <c:y val="-4.166666666666662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0A6-4AA2-AB42-428F93BDA2F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Distribución!$B$16:$B$22</c:f>
              <c:strCache>
                <c:ptCount val="7"/>
                <c:pt idx="0">
                  <c:v>CEDENAR</c:v>
                </c:pt>
                <c:pt idx="1">
                  <c:v>CELSIA COLOMBIA Valle</c:v>
                </c:pt>
                <c:pt idx="2">
                  <c:v>CEO</c:v>
                </c:pt>
                <c:pt idx="3">
                  <c:v>CETSA</c:v>
                </c:pt>
                <c:pt idx="4">
                  <c:v>EEP Cartago</c:v>
                </c:pt>
                <c:pt idx="5">
                  <c:v>EMCALI</c:v>
                </c:pt>
                <c:pt idx="6">
                  <c:v>EMEESA</c:v>
                </c:pt>
              </c:strCache>
            </c:strRef>
          </c:cat>
          <c:val>
            <c:numRef>
              <c:f>Distribución!$Y$16:$Y$22</c:f>
              <c:numCache>
                <c:formatCode>0.00</c:formatCode>
                <c:ptCount val="7"/>
                <c:pt idx="0">
                  <c:v>267.94559087800002</c:v>
                </c:pt>
                <c:pt idx="1">
                  <c:v>352.609799662</c:v>
                </c:pt>
                <c:pt idx="2">
                  <c:v>409.025480055</c:v>
                </c:pt>
                <c:pt idx="3">
                  <c:v>250.90617440599999</c:v>
                </c:pt>
                <c:pt idx="4">
                  <c:v>232.64105210899999</c:v>
                </c:pt>
                <c:pt idx="5">
                  <c:v>170.94567999500001</c:v>
                </c:pt>
                <c:pt idx="6">
                  <c:v>-247.23062321099999</c:v>
                </c:pt>
              </c:numCache>
            </c:numRef>
          </c:val>
          <c:extLst>
            <c:ext xmlns:c16="http://schemas.microsoft.com/office/drawing/2014/chart" uri="{C3380CC4-5D6E-409C-BE32-E72D297353CC}">
              <c16:uniqueId val="{00000000-D0A6-4AA2-AB42-428F93BDA2FD}"/>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Distribución!$AB$16:$AB$22</c:f>
              <c:numCache>
                <c:formatCode>_(* #,##0.00_);_(* \(#,##0.00\);_(* "-"??_);_(@_)</c:formatCode>
                <c:ptCount val="7"/>
                <c:pt idx="0">
                  <c:v>263.03372975120197</c:v>
                </c:pt>
                <c:pt idx="1">
                  <c:v>263.03372975120197</c:v>
                </c:pt>
                <c:pt idx="2">
                  <c:v>263.03372975120197</c:v>
                </c:pt>
                <c:pt idx="3">
                  <c:v>263.03372975120197</c:v>
                </c:pt>
                <c:pt idx="4">
                  <c:v>263.03372975120197</c:v>
                </c:pt>
                <c:pt idx="5">
                  <c:v>263.03372975120197</c:v>
                </c:pt>
                <c:pt idx="6">
                  <c:v>263.03372975120197</c:v>
                </c:pt>
              </c:numCache>
            </c:numRef>
          </c:val>
          <c:smooth val="0"/>
          <c:extLst>
            <c:ext xmlns:c16="http://schemas.microsoft.com/office/drawing/2014/chart" uri="{C3380CC4-5D6E-409C-BE32-E72D297353CC}">
              <c16:uniqueId val="{00000001-D0A6-4AA2-AB42-428F93BDA2FD}"/>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4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45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Oriente NT1 - Dt Vs DtUN - Oct/22 Def</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3"/>
              <c:layout>
                <c:manualLayout>
                  <c:x val="0"/>
                  <c:y val="-4.629629629629629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3E2-49E8-BD45-270AAF3AAB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Distribución!$B$24:$B$28</c:f>
              <c:strCache>
                <c:ptCount val="5"/>
                <c:pt idx="0">
                  <c:v>CELSIA COLOMBIA Tolima</c:v>
                </c:pt>
                <c:pt idx="1">
                  <c:v>EBSA</c:v>
                </c:pt>
                <c:pt idx="2">
                  <c:v>ELECTROHUILA</c:v>
                </c:pt>
                <c:pt idx="3">
                  <c:v>ENEL COLOMBIA</c:v>
                </c:pt>
                <c:pt idx="4">
                  <c:v>ENELAR</c:v>
                </c:pt>
              </c:strCache>
            </c:strRef>
          </c:cat>
          <c:val>
            <c:numRef>
              <c:f>Distribución!$Y$24:$Y$28</c:f>
              <c:numCache>
                <c:formatCode>0.00</c:formatCode>
                <c:ptCount val="5"/>
                <c:pt idx="0">
                  <c:v>434.57270864700001</c:v>
                </c:pt>
                <c:pt idx="1">
                  <c:v>404.269928456</c:v>
                </c:pt>
                <c:pt idx="2">
                  <c:v>290.001056484</c:v>
                </c:pt>
                <c:pt idx="3">
                  <c:v>209.03125446600001</c:v>
                </c:pt>
                <c:pt idx="4">
                  <c:v>498.69552188</c:v>
                </c:pt>
              </c:numCache>
            </c:numRef>
          </c:val>
          <c:extLst>
            <c:ext xmlns:c16="http://schemas.microsoft.com/office/drawing/2014/chart" uri="{C3380CC4-5D6E-409C-BE32-E72D297353CC}">
              <c16:uniqueId val="{00000000-93E2-49E8-BD45-270AAF3AAB29}"/>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Distribución!$AB$24:$AB$28</c:f>
              <c:numCache>
                <c:formatCode>_(* #,##0.00_);_(* \(#,##0.00\);_(* "-"??_);_(@_)</c:formatCode>
                <c:ptCount val="5"/>
                <c:pt idx="0">
                  <c:v>251.483003085756</c:v>
                </c:pt>
                <c:pt idx="1">
                  <c:v>251.483003085756</c:v>
                </c:pt>
                <c:pt idx="2">
                  <c:v>251.483003085756</c:v>
                </c:pt>
                <c:pt idx="3">
                  <c:v>251.483003085756</c:v>
                </c:pt>
                <c:pt idx="4">
                  <c:v>251.483003085756</c:v>
                </c:pt>
              </c:numCache>
            </c:numRef>
          </c:val>
          <c:smooth val="0"/>
          <c:extLst>
            <c:ext xmlns:c16="http://schemas.microsoft.com/office/drawing/2014/chart" uri="{C3380CC4-5D6E-409C-BE32-E72D297353CC}">
              <c16:uniqueId val="{00000001-93E2-49E8-BD45-270AAF3AAB29}"/>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6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60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Sur NT1 - Dt Vs DtUN - Oct/22 Def</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0"/>
              <c:layout>
                <c:manualLayout>
                  <c:x val="-2.1244924076169966E-17"/>
                  <c:y val="-4.62962962962963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27C-4CB5-A2CF-134B1A5B561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Distribución!$B$30:$B$35</c:f>
              <c:strCache>
                <c:ptCount val="6"/>
                <c:pt idx="0">
                  <c:v>EEBP</c:v>
                </c:pt>
                <c:pt idx="1">
                  <c:v>ELECTROCAQUETA</c:v>
                </c:pt>
                <c:pt idx="2">
                  <c:v>EMEVASI</c:v>
                </c:pt>
                <c:pt idx="3">
                  <c:v>EMSA</c:v>
                </c:pt>
                <c:pt idx="4">
                  <c:v>ENERCA</c:v>
                </c:pt>
                <c:pt idx="5">
                  <c:v>EEPUTUMAYO</c:v>
                </c:pt>
              </c:strCache>
            </c:strRef>
          </c:cat>
          <c:val>
            <c:numRef>
              <c:f>Distribución!$Y$30:$Y$35</c:f>
              <c:numCache>
                <c:formatCode>0.00</c:formatCode>
                <c:ptCount val="6"/>
                <c:pt idx="0">
                  <c:v>240.546270953</c:v>
                </c:pt>
                <c:pt idx="1">
                  <c:v>333.511926647</c:v>
                </c:pt>
                <c:pt idx="2">
                  <c:v>491.90722399999999</c:v>
                </c:pt>
                <c:pt idx="3">
                  <c:v>182.77280829599999</c:v>
                </c:pt>
                <c:pt idx="4">
                  <c:v>587.19292313200003</c:v>
                </c:pt>
                <c:pt idx="5">
                  <c:v>319.434301275</c:v>
                </c:pt>
              </c:numCache>
            </c:numRef>
          </c:val>
          <c:extLst>
            <c:ext xmlns:c16="http://schemas.microsoft.com/office/drawing/2014/chart" uri="{C3380CC4-5D6E-409C-BE32-E72D297353CC}">
              <c16:uniqueId val="{00000000-B27C-4CB5-A2CF-134B1A5B561A}"/>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Distribución!$AB$30:$AB$35</c:f>
              <c:numCache>
                <c:formatCode>_(* #,##0.00_);_(* \(#,##0.00\);_(* "-"??_);_(@_)</c:formatCode>
                <c:ptCount val="6"/>
                <c:pt idx="0">
                  <c:v>305.38060216829501</c:v>
                </c:pt>
                <c:pt idx="1">
                  <c:v>305.38060216829501</c:v>
                </c:pt>
                <c:pt idx="2">
                  <c:v>305.38060216829501</c:v>
                </c:pt>
                <c:pt idx="3">
                  <c:v>305.38060216829501</c:v>
                </c:pt>
                <c:pt idx="4">
                  <c:v>305.38060216829501</c:v>
                </c:pt>
                <c:pt idx="5">
                  <c:v>305.38060216829501</c:v>
                </c:pt>
              </c:numCache>
            </c:numRef>
          </c:val>
          <c:smooth val="0"/>
          <c:extLst>
            <c:ext xmlns:c16="http://schemas.microsoft.com/office/drawing/2014/chart" uri="{C3380CC4-5D6E-409C-BE32-E72D297353CC}">
              <c16:uniqueId val="{00000001-B27C-4CB5-A2CF-134B1A5B561A}"/>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6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60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Sin ADD NT1 - Dt - Oct/22 Def</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Distribución!$B$37:$B$40</c:f>
              <c:strCache>
                <c:ptCount val="4"/>
                <c:pt idx="0">
                  <c:v>DISPAC</c:v>
                </c:pt>
                <c:pt idx="1">
                  <c:v>ENERGUAVIARE</c:v>
                </c:pt>
                <c:pt idx="2">
                  <c:v>CARIBEMAR</c:v>
                </c:pt>
                <c:pt idx="3">
                  <c:v>AIRE</c:v>
                </c:pt>
              </c:strCache>
            </c:strRef>
          </c:cat>
          <c:val>
            <c:numRef>
              <c:f>Distribución!$Y$37:$Y$40</c:f>
              <c:numCache>
                <c:formatCode>0.00</c:formatCode>
                <c:ptCount val="4"/>
                <c:pt idx="0">
                  <c:v>187.685131412</c:v>
                </c:pt>
                <c:pt idx="1">
                  <c:v>215.81450317900001</c:v>
                </c:pt>
                <c:pt idx="2">
                  <c:v>222.38740805099999</c:v>
                </c:pt>
                <c:pt idx="3">
                  <c:v>180.61159786600001</c:v>
                </c:pt>
              </c:numCache>
            </c:numRef>
          </c:val>
          <c:extLst>
            <c:ext xmlns:c16="http://schemas.microsoft.com/office/drawing/2014/chart" uri="{C3380CC4-5D6E-409C-BE32-E72D297353CC}">
              <c16:uniqueId val="{00000000-E8E9-404D-950F-4CC285EEBD47}"/>
            </c:ext>
          </c:extLst>
        </c:ser>
        <c:dLbls>
          <c:showLegendKey val="0"/>
          <c:showVal val="0"/>
          <c:showCatName val="0"/>
          <c:showSerName val="0"/>
          <c:showPercent val="0"/>
          <c:showBubbleSize val="0"/>
        </c:dLbls>
        <c:gapWidth val="219"/>
        <c:axId val="628326624"/>
        <c:axId val="628326952"/>
      </c:bar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2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Centro NT1 - Dt Vs DtUN - Nov/22</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Distribución!$B$8:$B$14</c:f>
              <c:strCache>
                <c:ptCount val="7"/>
                <c:pt idx="0">
                  <c:v>CENS</c:v>
                </c:pt>
                <c:pt idx="1">
                  <c:v>CHEC</c:v>
                </c:pt>
                <c:pt idx="2">
                  <c:v>EDEQ</c:v>
                </c:pt>
                <c:pt idx="3">
                  <c:v>EEP Pereira</c:v>
                </c:pt>
                <c:pt idx="4">
                  <c:v>EPM</c:v>
                </c:pt>
                <c:pt idx="5">
                  <c:v>ESSA</c:v>
                </c:pt>
                <c:pt idx="6">
                  <c:v>RUITOQUE</c:v>
                </c:pt>
              </c:strCache>
            </c:strRef>
          </c:cat>
          <c:val>
            <c:numRef>
              <c:f>Distribución!$AG$8:$AG$14</c:f>
              <c:numCache>
                <c:formatCode>0.00</c:formatCode>
                <c:ptCount val="7"/>
                <c:pt idx="0">
                  <c:v>293.43333478300002</c:v>
                </c:pt>
                <c:pt idx="1">
                  <c:v>398.76390344100002</c:v>
                </c:pt>
                <c:pt idx="2">
                  <c:v>347.67679699600001</c:v>
                </c:pt>
                <c:pt idx="3">
                  <c:v>218.07037371800001</c:v>
                </c:pt>
                <c:pt idx="4">
                  <c:v>268.56709695799998</c:v>
                </c:pt>
                <c:pt idx="5">
                  <c:v>350.25733537600001</c:v>
                </c:pt>
                <c:pt idx="6">
                  <c:v>523.487369683</c:v>
                </c:pt>
              </c:numCache>
            </c:numRef>
          </c:val>
          <c:extLst>
            <c:ext xmlns:c16="http://schemas.microsoft.com/office/drawing/2014/chart" uri="{C3380CC4-5D6E-409C-BE32-E72D297353CC}">
              <c16:uniqueId val="{00000000-317E-44DF-9304-E4CA54966B9D}"/>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Distribución!$AJ$8:$AJ$14</c:f>
              <c:numCache>
                <c:formatCode>_(* #,##0.00_);_(* \(#,##0.00\);_(* "-"??_);_(@_)</c:formatCode>
                <c:ptCount val="7"/>
                <c:pt idx="0">
                  <c:v>305.30573295618399</c:v>
                </c:pt>
                <c:pt idx="1">
                  <c:v>305.30573295618399</c:v>
                </c:pt>
                <c:pt idx="2">
                  <c:v>305.30573295618399</c:v>
                </c:pt>
                <c:pt idx="3">
                  <c:v>305.30573295618399</c:v>
                </c:pt>
                <c:pt idx="4">
                  <c:v>305.30573295618399</c:v>
                </c:pt>
                <c:pt idx="5">
                  <c:v>305.30573295618399</c:v>
                </c:pt>
                <c:pt idx="6">
                  <c:v>305.30573295618399</c:v>
                </c:pt>
              </c:numCache>
            </c:numRef>
          </c:val>
          <c:smooth val="0"/>
          <c:extLst>
            <c:ext xmlns:c16="http://schemas.microsoft.com/office/drawing/2014/chart" uri="{C3380CC4-5D6E-409C-BE32-E72D297353CC}">
              <c16:uniqueId val="{00000001-317E-44DF-9304-E4CA54966B9D}"/>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4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45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600" b="1"/>
              <a:t>ADD Occidente NT1 - Dt Vs DtUN - Nov/22</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4"/>
              <c:layout>
                <c:manualLayout>
                  <c:x val="2.3176548544740867E-3"/>
                  <c:y val="-4.166666666666662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430-44EC-A855-0DB50BE4520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Distribución!$B$16:$B$22</c:f>
              <c:strCache>
                <c:ptCount val="7"/>
                <c:pt idx="0">
                  <c:v>CEDENAR</c:v>
                </c:pt>
                <c:pt idx="1">
                  <c:v>CELSIA COLOMBIA Valle</c:v>
                </c:pt>
                <c:pt idx="2">
                  <c:v>CEO</c:v>
                </c:pt>
                <c:pt idx="3">
                  <c:v>CETSA</c:v>
                </c:pt>
                <c:pt idx="4">
                  <c:v>EEP Cartago</c:v>
                </c:pt>
                <c:pt idx="5">
                  <c:v>EMCALI</c:v>
                </c:pt>
                <c:pt idx="6">
                  <c:v>EMEESA</c:v>
                </c:pt>
              </c:strCache>
            </c:strRef>
          </c:cat>
          <c:val>
            <c:numRef>
              <c:f>Distribución!$AG$16:$AG$22</c:f>
              <c:numCache>
                <c:formatCode>0.00</c:formatCode>
                <c:ptCount val="7"/>
                <c:pt idx="0">
                  <c:v>267.74235093599998</c:v>
                </c:pt>
                <c:pt idx="1">
                  <c:v>371.10685598100002</c:v>
                </c:pt>
                <c:pt idx="2">
                  <c:v>409.31193501799999</c:v>
                </c:pt>
                <c:pt idx="3">
                  <c:v>249.95093638099999</c:v>
                </c:pt>
                <c:pt idx="4">
                  <c:v>233.103399389</c:v>
                </c:pt>
                <c:pt idx="5">
                  <c:v>170.03034211299999</c:v>
                </c:pt>
                <c:pt idx="6">
                  <c:v>-253.12055493599999</c:v>
                </c:pt>
              </c:numCache>
            </c:numRef>
          </c:val>
          <c:extLst>
            <c:ext xmlns:c16="http://schemas.microsoft.com/office/drawing/2014/chart" uri="{C3380CC4-5D6E-409C-BE32-E72D297353CC}">
              <c16:uniqueId val="{00000001-E430-44EC-A855-0DB50BE4520B}"/>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Distribución!$AJ$16:$AJ$22</c:f>
              <c:numCache>
                <c:formatCode>_(* #,##0.00_);_(* \(#,##0.00\);_(* "-"??_);_(@_)</c:formatCode>
                <c:ptCount val="7"/>
                <c:pt idx="0">
                  <c:v>270.16759647002601</c:v>
                </c:pt>
                <c:pt idx="1">
                  <c:v>270.16759647002601</c:v>
                </c:pt>
                <c:pt idx="2">
                  <c:v>270.16759647002601</c:v>
                </c:pt>
                <c:pt idx="3">
                  <c:v>270.16759647002601</c:v>
                </c:pt>
                <c:pt idx="4">
                  <c:v>270.16759647002601</c:v>
                </c:pt>
                <c:pt idx="5">
                  <c:v>270.16759647002601</c:v>
                </c:pt>
                <c:pt idx="6">
                  <c:v>270.16759647002601</c:v>
                </c:pt>
              </c:numCache>
            </c:numRef>
          </c:val>
          <c:smooth val="0"/>
          <c:extLst>
            <c:ext xmlns:c16="http://schemas.microsoft.com/office/drawing/2014/chart" uri="{C3380CC4-5D6E-409C-BE32-E72D297353CC}">
              <c16:uniqueId val="{00000002-E430-44EC-A855-0DB50BE4520B}"/>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4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45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Oriente NT1 - Dt Vs DtUN - Nov/22</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3"/>
              <c:layout>
                <c:manualLayout>
                  <c:x val="0"/>
                  <c:y val="-4.629629629629629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8F5-4EA2-A7F2-62AD5709888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Distribución!$B$24:$B$28</c:f>
              <c:strCache>
                <c:ptCount val="5"/>
                <c:pt idx="0">
                  <c:v>CELSIA COLOMBIA Tolima</c:v>
                </c:pt>
                <c:pt idx="1">
                  <c:v>EBSA</c:v>
                </c:pt>
                <c:pt idx="2">
                  <c:v>ELECTROHUILA</c:v>
                </c:pt>
                <c:pt idx="3">
                  <c:v>ENEL COLOMBIA</c:v>
                </c:pt>
                <c:pt idx="4">
                  <c:v>ENELAR</c:v>
                </c:pt>
              </c:strCache>
            </c:strRef>
          </c:cat>
          <c:val>
            <c:numRef>
              <c:f>Distribución!$AG$24:$AG$28</c:f>
              <c:numCache>
                <c:formatCode>0.00</c:formatCode>
                <c:ptCount val="5"/>
                <c:pt idx="0">
                  <c:v>434.41954821600001</c:v>
                </c:pt>
                <c:pt idx="1">
                  <c:v>404.14219631600002</c:v>
                </c:pt>
                <c:pt idx="2">
                  <c:v>291.427574607</c:v>
                </c:pt>
                <c:pt idx="3">
                  <c:v>208.051679756</c:v>
                </c:pt>
                <c:pt idx="4">
                  <c:v>497.99387423100001</c:v>
                </c:pt>
              </c:numCache>
            </c:numRef>
          </c:val>
          <c:extLst>
            <c:ext xmlns:c16="http://schemas.microsoft.com/office/drawing/2014/chart" uri="{C3380CC4-5D6E-409C-BE32-E72D297353CC}">
              <c16:uniqueId val="{00000001-D8F5-4EA2-A7F2-62AD57098884}"/>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Distribución!$AJ$24:$AJ$28</c:f>
              <c:numCache>
                <c:formatCode>_(* #,##0.00_);_(* \(#,##0.00\);_(* "-"??_);_(@_)</c:formatCode>
                <c:ptCount val="5"/>
                <c:pt idx="0">
                  <c:v>259.87836188394499</c:v>
                </c:pt>
                <c:pt idx="1">
                  <c:v>258.42640826072699</c:v>
                </c:pt>
                <c:pt idx="2">
                  <c:v>258.42640826072699</c:v>
                </c:pt>
                <c:pt idx="3">
                  <c:v>258.42640826072699</c:v>
                </c:pt>
                <c:pt idx="4">
                  <c:v>258.42640826072699</c:v>
                </c:pt>
              </c:numCache>
            </c:numRef>
          </c:val>
          <c:smooth val="0"/>
          <c:extLst>
            <c:ext xmlns:c16="http://schemas.microsoft.com/office/drawing/2014/chart" uri="{C3380CC4-5D6E-409C-BE32-E72D297353CC}">
              <c16:uniqueId val="{00000002-D8F5-4EA2-A7F2-62AD57098884}"/>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6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60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Sur NT1 - Dt Vs DtUN - Nov/22</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0"/>
              <c:layout>
                <c:manualLayout>
                  <c:x val="-2.1244924076169966E-17"/>
                  <c:y val="-4.62962962962963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380-4FC6-93D8-ADE359F003D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Distribución!$B$30:$B$35</c:f>
              <c:strCache>
                <c:ptCount val="6"/>
                <c:pt idx="0">
                  <c:v>EEBP</c:v>
                </c:pt>
                <c:pt idx="1">
                  <c:v>ELECTROCAQUETA</c:v>
                </c:pt>
                <c:pt idx="2">
                  <c:v>EMEVASI</c:v>
                </c:pt>
                <c:pt idx="3">
                  <c:v>EMSA</c:v>
                </c:pt>
                <c:pt idx="4">
                  <c:v>ENERCA</c:v>
                </c:pt>
                <c:pt idx="5">
                  <c:v>EEPUTUMAYO</c:v>
                </c:pt>
              </c:strCache>
            </c:strRef>
          </c:cat>
          <c:val>
            <c:numRef>
              <c:f>Distribución!$AG$30:$AG$35</c:f>
              <c:numCache>
                <c:formatCode>0.00</c:formatCode>
                <c:ptCount val="6"/>
                <c:pt idx="0">
                  <c:v>240.95427502699999</c:v>
                </c:pt>
                <c:pt idx="1">
                  <c:v>332.80719583400003</c:v>
                </c:pt>
                <c:pt idx="2">
                  <c:v>493.9867198</c:v>
                </c:pt>
                <c:pt idx="3">
                  <c:v>177.95337595999999</c:v>
                </c:pt>
                <c:pt idx="4">
                  <c:v>576.99340502799998</c:v>
                </c:pt>
                <c:pt idx="5">
                  <c:v>321.57738441700002</c:v>
                </c:pt>
              </c:numCache>
            </c:numRef>
          </c:val>
          <c:extLst>
            <c:ext xmlns:c16="http://schemas.microsoft.com/office/drawing/2014/chart" uri="{C3380CC4-5D6E-409C-BE32-E72D297353CC}">
              <c16:uniqueId val="{00000001-F380-4FC6-93D8-ADE359F003D5}"/>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Distribución!$AJ$30:$AJ$35</c:f>
              <c:numCache>
                <c:formatCode>_(* #,##0.00_);_(* \(#,##0.00\);_(* "-"??_);_(@_)</c:formatCode>
                <c:ptCount val="6"/>
                <c:pt idx="0">
                  <c:v>299.89280255693501</c:v>
                </c:pt>
                <c:pt idx="1">
                  <c:v>299.89280255693501</c:v>
                </c:pt>
                <c:pt idx="2">
                  <c:v>299.89280255693501</c:v>
                </c:pt>
                <c:pt idx="3">
                  <c:v>299.89280255693501</c:v>
                </c:pt>
                <c:pt idx="4">
                  <c:v>299.89280255693501</c:v>
                </c:pt>
                <c:pt idx="5">
                  <c:v>299.89280255693501</c:v>
                </c:pt>
              </c:numCache>
            </c:numRef>
          </c:val>
          <c:smooth val="0"/>
          <c:extLst>
            <c:ext xmlns:c16="http://schemas.microsoft.com/office/drawing/2014/chart" uri="{C3380CC4-5D6E-409C-BE32-E72D297353CC}">
              <c16:uniqueId val="{00000002-F380-4FC6-93D8-ADE359F003D5}"/>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6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60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Sin ADD NT1 - Dt - Nov/22</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Distribución!$B$37:$B$40</c:f>
              <c:strCache>
                <c:ptCount val="4"/>
                <c:pt idx="0">
                  <c:v>DISPAC</c:v>
                </c:pt>
                <c:pt idx="1">
                  <c:v>ENERGUAVIARE</c:v>
                </c:pt>
                <c:pt idx="2">
                  <c:v>CARIBEMAR</c:v>
                </c:pt>
                <c:pt idx="3">
                  <c:v>AIRE</c:v>
                </c:pt>
              </c:strCache>
            </c:strRef>
          </c:cat>
          <c:val>
            <c:numRef>
              <c:f>Distribución!$AG$37:$AG$40</c:f>
              <c:numCache>
                <c:formatCode>0.00</c:formatCode>
                <c:ptCount val="4"/>
                <c:pt idx="0">
                  <c:v>186.75738644800001</c:v>
                </c:pt>
                <c:pt idx="1">
                  <c:v>185.337758321</c:v>
                </c:pt>
                <c:pt idx="2">
                  <c:v>225.84831006100001</c:v>
                </c:pt>
                <c:pt idx="3">
                  <c:v>181.76095174700001</c:v>
                </c:pt>
              </c:numCache>
            </c:numRef>
          </c:val>
          <c:extLst>
            <c:ext xmlns:c16="http://schemas.microsoft.com/office/drawing/2014/chart" uri="{C3380CC4-5D6E-409C-BE32-E72D297353CC}">
              <c16:uniqueId val="{00000000-025A-4743-B0F6-16DA0D2860D0}"/>
            </c:ext>
          </c:extLst>
        </c:ser>
        <c:dLbls>
          <c:showLegendKey val="0"/>
          <c:showVal val="0"/>
          <c:showCatName val="0"/>
          <c:showSerName val="0"/>
          <c:showPercent val="0"/>
          <c:showBubbleSize val="0"/>
        </c:dLbls>
        <c:gapWidth val="219"/>
        <c:axId val="628326624"/>
        <c:axId val="628326952"/>
      </c:bar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2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Centro NT1 - Dt Vs DtUN - Dic/22</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Distribución!$B$8:$B$14</c:f>
              <c:strCache>
                <c:ptCount val="7"/>
                <c:pt idx="0">
                  <c:v>CENS</c:v>
                </c:pt>
                <c:pt idx="1">
                  <c:v>CHEC</c:v>
                </c:pt>
                <c:pt idx="2">
                  <c:v>EDEQ</c:v>
                </c:pt>
                <c:pt idx="3">
                  <c:v>EEP Pereira</c:v>
                </c:pt>
                <c:pt idx="4">
                  <c:v>EPM</c:v>
                </c:pt>
                <c:pt idx="5">
                  <c:v>ESSA</c:v>
                </c:pt>
                <c:pt idx="6">
                  <c:v>RUITOQUE</c:v>
                </c:pt>
              </c:strCache>
            </c:strRef>
          </c:cat>
          <c:val>
            <c:numRef>
              <c:f>Distribución!$AO$8:$AO$14</c:f>
              <c:numCache>
                <c:formatCode>0.00</c:formatCode>
                <c:ptCount val="7"/>
                <c:pt idx="0">
                  <c:v>298.328868382</c:v>
                </c:pt>
                <c:pt idx="1">
                  <c:v>371.84121614100002</c:v>
                </c:pt>
                <c:pt idx="2">
                  <c:v>353.41886070999999</c:v>
                </c:pt>
                <c:pt idx="3">
                  <c:v>221.61165046599999</c:v>
                </c:pt>
                <c:pt idx="4">
                  <c:v>273.203990745</c:v>
                </c:pt>
                <c:pt idx="5">
                  <c:v>358.55145639300002</c:v>
                </c:pt>
                <c:pt idx="6">
                  <c:v>541.88989320200005</c:v>
                </c:pt>
              </c:numCache>
            </c:numRef>
          </c:val>
          <c:extLst>
            <c:ext xmlns:c16="http://schemas.microsoft.com/office/drawing/2014/chart" uri="{C3380CC4-5D6E-409C-BE32-E72D297353CC}">
              <c16:uniqueId val="{00000000-C54C-4E69-BE5B-EF01286A917D}"/>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Distribución!$AR$8:$AR$14</c:f>
              <c:numCache>
                <c:formatCode>_(* #,##0.00_);_(* \(#,##0.00\);_(* "-"??_);_(@_)</c:formatCode>
                <c:ptCount val="7"/>
                <c:pt idx="0">
                  <c:v>307.60601214366301</c:v>
                </c:pt>
                <c:pt idx="1">
                  <c:v>307.60601214366301</c:v>
                </c:pt>
                <c:pt idx="2">
                  <c:v>307.60601214366301</c:v>
                </c:pt>
                <c:pt idx="3">
                  <c:v>307.60601214366301</c:v>
                </c:pt>
                <c:pt idx="4">
                  <c:v>307.60601214366301</c:v>
                </c:pt>
                <c:pt idx="5">
                  <c:v>307.60601214366301</c:v>
                </c:pt>
                <c:pt idx="6">
                  <c:v>307.60601214366301</c:v>
                </c:pt>
              </c:numCache>
            </c:numRef>
          </c:val>
          <c:smooth val="0"/>
          <c:extLst>
            <c:ext xmlns:c16="http://schemas.microsoft.com/office/drawing/2014/chart" uri="{C3380CC4-5D6E-409C-BE32-E72D297353CC}">
              <c16:uniqueId val="{00000001-C54C-4E69-BE5B-EF01286A917D}"/>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4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45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600" b="1"/>
              <a:t>ADD Occidente NT1 - Dt Vs DtUN - Dic/22</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4"/>
              <c:layout>
                <c:manualLayout>
                  <c:x val="2.3176548544740867E-3"/>
                  <c:y val="-4.166666666666662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B16-4A88-B6CA-8AD5F1ACF54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Distribución!$B$16:$B$22</c:f>
              <c:strCache>
                <c:ptCount val="7"/>
                <c:pt idx="0">
                  <c:v>CEDENAR</c:v>
                </c:pt>
                <c:pt idx="1">
                  <c:v>CELSIA COLOMBIA Valle</c:v>
                </c:pt>
                <c:pt idx="2">
                  <c:v>CEO</c:v>
                </c:pt>
                <c:pt idx="3">
                  <c:v>CETSA</c:v>
                </c:pt>
                <c:pt idx="4">
                  <c:v>EEP Cartago</c:v>
                </c:pt>
                <c:pt idx="5">
                  <c:v>EMCALI</c:v>
                </c:pt>
                <c:pt idx="6">
                  <c:v>EMEESA</c:v>
                </c:pt>
              </c:strCache>
            </c:strRef>
          </c:cat>
          <c:val>
            <c:numRef>
              <c:f>Distribución!$AO$16:$AO$22</c:f>
              <c:numCache>
                <c:formatCode>0.00</c:formatCode>
                <c:ptCount val="7"/>
                <c:pt idx="0">
                  <c:v>269.99992539800002</c:v>
                </c:pt>
                <c:pt idx="1">
                  <c:v>375.35478390200001</c:v>
                </c:pt>
                <c:pt idx="2">
                  <c:v>412.58982999800003</c:v>
                </c:pt>
                <c:pt idx="3">
                  <c:v>246.33217126400001</c:v>
                </c:pt>
                <c:pt idx="4">
                  <c:v>237.51689143900001</c:v>
                </c:pt>
                <c:pt idx="5">
                  <c:v>171.67120093299999</c:v>
                </c:pt>
                <c:pt idx="6">
                  <c:v>-257.92678879099998</c:v>
                </c:pt>
              </c:numCache>
            </c:numRef>
          </c:val>
          <c:extLst>
            <c:ext xmlns:c16="http://schemas.microsoft.com/office/drawing/2014/chart" uri="{C3380CC4-5D6E-409C-BE32-E72D297353CC}">
              <c16:uniqueId val="{00000001-3B16-4A88-B6CA-8AD5F1ACF544}"/>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Distribución!$AR$16:$AR$22</c:f>
              <c:numCache>
                <c:formatCode>_(* #,##0.00_);_(* \(#,##0.00\);_(* "-"??_);_(@_)</c:formatCode>
                <c:ptCount val="7"/>
                <c:pt idx="0">
                  <c:v>271.49223952911899</c:v>
                </c:pt>
                <c:pt idx="1">
                  <c:v>271.49223952911899</c:v>
                </c:pt>
                <c:pt idx="2">
                  <c:v>271.49223952911899</c:v>
                </c:pt>
                <c:pt idx="3">
                  <c:v>271.49223952911899</c:v>
                </c:pt>
                <c:pt idx="4">
                  <c:v>271.49223952911899</c:v>
                </c:pt>
                <c:pt idx="5">
                  <c:v>271.49223952911899</c:v>
                </c:pt>
                <c:pt idx="6">
                  <c:v>271.49223952911899</c:v>
                </c:pt>
              </c:numCache>
            </c:numRef>
          </c:val>
          <c:smooth val="0"/>
          <c:extLst>
            <c:ext xmlns:c16="http://schemas.microsoft.com/office/drawing/2014/chart" uri="{C3380CC4-5D6E-409C-BE32-E72D297353CC}">
              <c16:uniqueId val="{00000002-3B16-4A88-B6CA-8AD5F1ACF544}"/>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4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45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Oriente NT1 - Dt Vs DtUN - Dic/22</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3"/>
              <c:layout>
                <c:manualLayout>
                  <c:x val="0"/>
                  <c:y val="-4.629629629629629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2B7-4C56-8FCA-DD72A966E19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Distribución!$B$24:$B$28</c:f>
              <c:strCache>
                <c:ptCount val="5"/>
                <c:pt idx="0">
                  <c:v>CELSIA COLOMBIA Tolima</c:v>
                </c:pt>
                <c:pt idx="1">
                  <c:v>EBSA</c:v>
                </c:pt>
                <c:pt idx="2">
                  <c:v>ELECTROHUILA</c:v>
                </c:pt>
                <c:pt idx="3">
                  <c:v>ENEL COLOMBIA</c:v>
                </c:pt>
                <c:pt idx="4">
                  <c:v>ENELAR</c:v>
                </c:pt>
              </c:strCache>
            </c:strRef>
          </c:cat>
          <c:val>
            <c:numRef>
              <c:f>Distribución!$AO$24:$AO$28</c:f>
              <c:numCache>
                <c:formatCode>0.00</c:formatCode>
                <c:ptCount val="5"/>
                <c:pt idx="0">
                  <c:v>435.73806960000002</c:v>
                </c:pt>
                <c:pt idx="1">
                  <c:v>406.78906039999998</c:v>
                </c:pt>
                <c:pt idx="2">
                  <c:v>295.81805379999997</c:v>
                </c:pt>
                <c:pt idx="3">
                  <c:v>209.48900879999999</c:v>
                </c:pt>
                <c:pt idx="4">
                  <c:v>503.897066</c:v>
                </c:pt>
              </c:numCache>
            </c:numRef>
          </c:val>
          <c:extLst>
            <c:ext xmlns:c16="http://schemas.microsoft.com/office/drawing/2014/chart" uri="{C3380CC4-5D6E-409C-BE32-E72D297353CC}">
              <c16:uniqueId val="{00000001-62B7-4C56-8FCA-DD72A966E19F}"/>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Distribución!$AR$24:$AR$28</c:f>
              <c:numCache>
                <c:formatCode>_(* #,##0.00_);_(* \(#,##0.00\);_(* "-"??_);_(@_)</c:formatCode>
                <c:ptCount val="5"/>
                <c:pt idx="0">
                  <c:v>241.93571</c:v>
                </c:pt>
                <c:pt idx="1">
                  <c:v>241.93571</c:v>
                </c:pt>
                <c:pt idx="2">
                  <c:v>241.93571</c:v>
                </c:pt>
                <c:pt idx="3">
                  <c:v>241.93571</c:v>
                </c:pt>
                <c:pt idx="4">
                  <c:v>241.93571</c:v>
                </c:pt>
              </c:numCache>
            </c:numRef>
          </c:val>
          <c:smooth val="0"/>
          <c:extLst>
            <c:ext xmlns:c16="http://schemas.microsoft.com/office/drawing/2014/chart" uri="{C3380CC4-5D6E-409C-BE32-E72D297353CC}">
              <c16:uniqueId val="{00000002-62B7-4C56-8FCA-DD72A966E19F}"/>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6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60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Sur NT1 - Dt Vs DtUN - Dic/22</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0"/>
              <c:layout>
                <c:manualLayout>
                  <c:x val="-2.1244924076169966E-17"/>
                  <c:y val="-4.62962962962963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FA6-4B08-9DD8-431847C1705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Distribución!$B$30:$B$35</c:f>
              <c:strCache>
                <c:ptCount val="6"/>
                <c:pt idx="0">
                  <c:v>EEBP</c:v>
                </c:pt>
                <c:pt idx="1">
                  <c:v>ELECTROCAQUETA</c:v>
                </c:pt>
                <c:pt idx="2">
                  <c:v>EMEVASI</c:v>
                </c:pt>
                <c:pt idx="3">
                  <c:v>EMSA</c:v>
                </c:pt>
                <c:pt idx="4">
                  <c:v>ENERCA</c:v>
                </c:pt>
                <c:pt idx="5">
                  <c:v>EEPUTUMAYO</c:v>
                </c:pt>
              </c:strCache>
            </c:strRef>
          </c:cat>
          <c:val>
            <c:numRef>
              <c:f>Distribución!$AO$30:$AO$35</c:f>
              <c:numCache>
                <c:formatCode>0.00</c:formatCode>
                <c:ptCount val="6"/>
                <c:pt idx="0">
                  <c:v>243.66114029100001</c:v>
                </c:pt>
                <c:pt idx="1">
                  <c:v>334.03118445500002</c:v>
                </c:pt>
                <c:pt idx="2">
                  <c:v>499.32000249999999</c:v>
                </c:pt>
                <c:pt idx="3">
                  <c:v>180.79073045800001</c:v>
                </c:pt>
                <c:pt idx="4">
                  <c:v>587.523923029</c:v>
                </c:pt>
                <c:pt idx="5">
                  <c:v>335.00090166500001</c:v>
                </c:pt>
              </c:numCache>
            </c:numRef>
          </c:val>
          <c:extLst>
            <c:ext xmlns:c16="http://schemas.microsoft.com/office/drawing/2014/chart" uri="{C3380CC4-5D6E-409C-BE32-E72D297353CC}">
              <c16:uniqueId val="{00000001-1FA6-4B08-9DD8-431847C17051}"/>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Distribución!$AR$30:$AR$35</c:f>
              <c:numCache>
                <c:formatCode>_(* #,##0.00_);_(* \(#,##0.00\);_(* "-"??_);_(@_)</c:formatCode>
                <c:ptCount val="6"/>
                <c:pt idx="0">
                  <c:v>305.12960977492202</c:v>
                </c:pt>
                <c:pt idx="1">
                  <c:v>305.12960977492202</c:v>
                </c:pt>
                <c:pt idx="2">
                  <c:v>305.12960977492202</c:v>
                </c:pt>
                <c:pt idx="3">
                  <c:v>305.12960977492202</c:v>
                </c:pt>
                <c:pt idx="4">
                  <c:v>305.12960977492202</c:v>
                </c:pt>
                <c:pt idx="5">
                  <c:v>305.12960977492202</c:v>
                </c:pt>
              </c:numCache>
            </c:numRef>
          </c:val>
          <c:smooth val="0"/>
          <c:extLst>
            <c:ext xmlns:c16="http://schemas.microsoft.com/office/drawing/2014/chart" uri="{C3380CC4-5D6E-409C-BE32-E72D297353CC}">
              <c16:uniqueId val="{00000002-1FA6-4B08-9DD8-431847C17051}"/>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6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60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Sin ADD NT1 - Dt - Dic/22</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Distribución!$B$37:$B$40</c:f>
              <c:strCache>
                <c:ptCount val="4"/>
                <c:pt idx="0">
                  <c:v>DISPAC</c:v>
                </c:pt>
                <c:pt idx="1">
                  <c:v>ENERGUAVIARE</c:v>
                </c:pt>
                <c:pt idx="2">
                  <c:v>CARIBEMAR</c:v>
                </c:pt>
                <c:pt idx="3">
                  <c:v>AIRE</c:v>
                </c:pt>
              </c:strCache>
            </c:strRef>
          </c:cat>
          <c:val>
            <c:numRef>
              <c:f>Distribución!$AO$37:$AO$40</c:f>
              <c:numCache>
                <c:formatCode>0.00</c:formatCode>
                <c:ptCount val="4"/>
                <c:pt idx="0">
                  <c:v>188.78200834800001</c:v>
                </c:pt>
                <c:pt idx="1">
                  <c:v>188.036743</c:v>
                </c:pt>
                <c:pt idx="2">
                  <c:v>233.59030344000001</c:v>
                </c:pt>
                <c:pt idx="3">
                  <c:v>187.75450746800001</c:v>
                </c:pt>
              </c:numCache>
            </c:numRef>
          </c:val>
          <c:extLst>
            <c:ext xmlns:c16="http://schemas.microsoft.com/office/drawing/2014/chart" uri="{C3380CC4-5D6E-409C-BE32-E72D297353CC}">
              <c16:uniqueId val="{00000000-8CBB-462B-8B32-A661D3E41C79}"/>
            </c:ext>
          </c:extLst>
        </c:ser>
        <c:dLbls>
          <c:showLegendKey val="0"/>
          <c:showVal val="0"/>
          <c:showCatName val="0"/>
          <c:showSerName val="0"/>
          <c:showPercent val="0"/>
          <c:showBubbleSize val="0"/>
        </c:dLbls>
        <c:gapWidth val="219"/>
        <c:axId val="628326624"/>
        <c:axId val="628326952"/>
      </c:bar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2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Centro NT1 - Dt Vs DtUN - Ene/23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Distribución!$B$8:$B$14</c:f>
              <c:strCache>
                <c:ptCount val="7"/>
                <c:pt idx="0">
                  <c:v>CENS</c:v>
                </c:pt>
                <c:pt idx="1">
                  <c:v>CHEC</c:v>
                </c:pt>
                <c:pt idx="2">
                  <c:v>EDEQ</c:v>
                </c:pt>
                <c:pt idx="3">
                  <c:v>EEP Pereira</c:v>
                </c:pt>
                <c:pt idx="4">
                  <c:v>EPM</c:v>
                </c:pt>
                <c:pt idx="5">
                  <c:v>ESSA</c:v>
                </c:pt>
                <c:pt idx="6">
                  <c:v>RUITOQUE</c:v>
                </c:pt>
              </c:strCache>
            </c:strRef>
          </c:cat>
          <c:val>
            <c:numRef>
              <c:f>Distribución!$AW$8:$AW$14</c:f>
              <c:numCache>
                <c:formatCode>0.00</c:formatCode>
                <c:ptCount val="7"/>
                <c:pt idx="0">
                  <c:v>295.76429442900002</c:v>
                </c:pt>
                <c:pt idx="1">
                  <c:v>370.03862772899998</c:v>
                </c:pt>
                <c:pt idx="2">
                  <c:v>350.261826606</c:v>
                </c:pt>
                <c:pt idx="3">
                  <c:v>219.28768424200001</c:v>
                </c:pt>
                <c:pt idx="4">
                  <c:v>270.80494273900001</c:v>
                </c:pt>
                <c:pt idx="5">
                  <c:v>357.75242566700001</c:v>
                </c:pt>
                <c:pt idx="6">
                  <c:v>559.61752995999996</c:v>
                </c:pt>
              </c:numCache>
            </c:numRef>
          </c:val>
          <c:extLst>
            <c:ext xmlns:c16="http://schemas.microsoft.com/office/drawing/2014/chart" uri="{C3380CC4-5D6E-409C-BE32-E72D297353CC}">
              <c16:uniqueId val="{00000000-ADF6-4972-B831-EA4AD3501E85}"/>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Distribución!$AZ$8:$AZ$14</c:f>
              <c:numCache>
                <c:formatCode>_(* #,##0.00_);_(* \(#,##0.00\);_(* "-"??_);_(@_)</c:formatCode>
                <c:ptCount val="7"/>
                <c:pt idx="0">
                  <c:v>289.27469750544998</c:v>
                </c:pt>
                <c:pt idx="1">
                  <c:v>289.27469750544998</c:v>
                </c:pt>
                <c:pt idx="2">
                  <c:v>289.27469750544998</c:v>
                </c:pt>
                <c:pt idx="3">
                  <c:v>289.27469750544998</c:v>
                </c:pt>
                <c:pt idx="4">
                  <c:v>289.27469750544998</c:v>
                </c:pt>
                <c:pt idx="5">
                  <c:v>289.27469750544998</c:v>
                </c:pt>
                <c:pt idx="6">
                  <c:v>289.27469750544998</c:v>
                </c:pt>
              </c:numCache>
            </c:numRef>
          </c:val>
          <c:smooth val="0"/>
          <c:extLst>
            <c:ext xmlns:c16="http://schemas.microsoft.com/office/drawing/2014/chart" uri="{C3380CC4-5D6E-409C-BE32-E72D297353CC}">
              <c16:uniqueId val="{00000001-ADF6-4972-B831-EA4AD3501E85}"/>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4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45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600" b="1"/>
              <a:t>ADD Occidente NT1 - Dt Vs DtUN - Ene/23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4"/>
              <c:layout>
                <c:manualLayout>
                  <c:x val="2.3176548544740867E-3"/>
                  <c:y val="-4.166666666666662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459-402C-AD92-E9825E69DBD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Distribución!$B$16:$B$22</c:f>
              <c:strCache>
                <c:ptCount val="7"/>
                <c:pt idx="0">
                  <c:v>CEDENAR</c:v>
                </c:pt>
                <c:pt idx="1">
                  <c:v>CELSIA COLOMBIA Valle</c:v>
                </c:pt>
                <c:pt idx="2">
                  <c:v>CEO</c:v>
                </c:pt>
                <c:pt idx="3">
                  <c:v>CETSA</c:v>
                </c:pt>
                <c:pt idx="4">
                  <c:v>EEP Cartago</c:v>
                </c:pt>
                <c:pt idx="5">
                  <c:v>EMCALI</c:v>
                </c:pt>
                <c:pt idx="6">
                  <c:v>EMEESA</c:v>
                </c:pt>
              </c:strCache>
            </c:strRef>
          </c:cat>
          <c:val>
            <c:numRef>
              <c:f>Distribución!$AW$16:$AW$22</c:f>
              <c:numCache>
                <c:formatCode>0.00</c:formatCode>
                <c:ptCount val="7"/>
                <c:pt idx="0">
                  <c:v>271.73966969100002</c:v>
                </c:pt>
                <c:pt idx="1">
                  <c:v>377.29701764100002</c:v>
                </c:pt>
                <c:pt idx="2">
                  <c:v>414.65111510100002</c:v>
                </c:pt>
                <c:pt idx="3">
                  <c:v>247.399845838</c:v>
                </c:pt>
                <c:pt idx="4">
                  <c:v>235.40765069099999</c:v>
                </c:pt>
                <c:pt idx="5">
                  <c:v>172.57969949400001</c:v>
                </c:pt>
                <c:pt idx="6">
                  <c:v>-254.990082957</c:v>
                </c:pt>
              </c:numCache>
            </c:numRef>
          </c:val>
          <c:extLst>
            <c:ext xmlns:c16="http://schemas.microsoft.com/office/drawing/2014/chart" uri="{C3380CC4-5D6E-409C-BE32-E72D297353CC}">
              <c16:uniqueId val="{00000001-F459-402C-AD92-E9825E69DBD1}"/>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Distribución!$AZ$16:$AZ$22</c:f>
              <c:numCache>
                <c:formatCode>_(* #,##0.00_);_(* \(#,##0.00\);_(* "-"??_);_(@_)</c:formatCode>
                <c:ptCount val="7"/>
                <c:pt idx="0">
                  <c:v>268.31979965189799</c:v>
                </c:pt>
                <c:pt idx="1">
                  <c:v>268.31979965189799</c:v>
                </c:pt>
                <c:pt idx="2">
                  <c:v>268.31979965189799</c:v>
                </c:pt>
                <c:pt idx="3">
                  <c:v>268.31979965189799</c:v>
                </c:pt>
                <c:pt idx="4">
                  <c:v>268.31979965189799</c:v>
                </c:pt>
                <c:pt idx="5">
                  <c:v>268.31979965189799</c:v>
                </c:pt>
                <c:pt idx="6">
                  <c:v>268.31979965189799</c:v>
                </c:pt>
              </c:numCache>
            </c:numRef>
          </c:val>
          <c:smooth val="0"/>
          <c:extLst>
            <c:ext xmlns:c16="http://schemas.microsoft.com/office/drawing/2014/chart" uri="{C3380CC4-5D6E-409C-BE32-E72D297353CC}">
              <c16:uniqueId val="{00000002-F459-402C-AD92-E9825E69DBD1}"/>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4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45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Oriente NT1 - Dt Vs DtUN - Ene/23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3"/>
              <c:layout>
                <c:manualLayout>
                  <c:x val="0"/>
                  <c:y val="-4.629629629629629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344-4C90-B949-9E038DD60A6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Distribución!$B$24:$B$28</c:f>
              <c:strCache>
                <c:ptCount val="5"/>
                <c:pt idx="0">
                  <c:v>CELSIA COLOMBIA Tolima</c:v>
                </c:pt>
                <c:pt idx="1">
                  <c:v>EBSA</c:v>
                </c:pt>
                <c:pt idx="2">
                  <c:v>ELECTROHUILA</c:v>
                </c:pt>
                <c:pt idx="3">
                  <c:v>ENEL COLOMBIA</c:v>
                </c:pt>
                <c:pt idx="4">
                  <c:v>ENELAR</c:v>
                </c:pt>
              </c:strCache>
            </c:strRef>
          </c:cat>
          <c:val>
            <c:numRef>
              <c:f>Distribución!$AW$24:$AW$28</c:f>
              <c:numCache>
                <c:formatCode>0.00</c:formatCode>
                <c:ptCount val="5"/>
                <c:pt idx="0">
                  <c:v>438.079593192</c:v>
                </c:pt>
                <c:pt idx="1">
                  <c:v>408.929911715</c:v>
                </c:pt>
                <c:pt idx="2">
                  <c:v>321.48703894300002</c:v>
                </c:pt>
                <c:pt idx="3">
                  <c:v>210.35089005399999</c:v>
                </c:pt>
                <c:pt idx="4">
                  <c:v>510.17879454199999</c:v>
                </c:pt>
              </c:numCache>
            </c:numRef>
          </c:val>
          <c:extLst>
            <c:ext xmlns:c16="http://schemas.microsoft.com/office/drawing/2014/chart" uri="{C3380CC4-5D6E-409C-BE32-E72D297353CC}">
              <c16:uniqueId val="{00000001-3344-4C90-B949-9E038DD60A6C}"/>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Distribución!$AZ$24:$AZ$28</c:f>
              <c:numCache>
                <c:formatCode>_(* #,##0.00_);_(* \(#,##0.00\);_(* "-"??_);_(@_)</c:formatCode>
                <c:ptCount val="5"/>
                <c:pt idx="0">
                  <c:v>244.90431282057901</c:v>
                </c:pt>
                <c:pt idx="1">
                  <c:v>244.90431282057901</c:v>
                </c:pt>
                <c:pt idx="2">
                  <c:v>244.90431282057901</c:v>
                </c:pt>
                <c:pt idx="3">
                  <c:v>244.90431282057901</c:v>
                </c:pt>
                <c:pt idx="4">
                  <c:v>244.90431282057901</c:v>
                </c:pt>
              </c:numCache>
            </c:numRef>
          </c:val>
          <c:smooth val="0"/>
          <c:extLst>
            <c:ext xmlns:c16="http://schemas.microsoft.com/office/drawing/2014/chart" uri="{C3380CC4-5D6E-409C-BE32-E72D297353CC}">
              <c16:uniqueId val="{00000002-3344-4C90-B949-9E038DD60A6C}"/>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6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60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Sur NT1 - Dt Vs DtUN - Ene/23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0"/>
              <c:layout>
                <c:manualLayout>
                  <c:x val="-2.1244924076169966E-17"/>
                  <c:y val="-4.62962962962963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B92-4113-BFB9-18634BC189F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Distribución!$B$30:$B$35</c:f>
              <c:strCache>
                <c:ptCount val="6"/>
                <c:pt idx="0">
                  <c:v>EEBP</c:v>
                </c:pt>
                <c:pt idx="1">
                  <c:v>ELECTROCAQUETA</c:v>
                </c:pt>
                <c:pt idx="2">
                  <c:v>EMEVASI</c:v>
                </c:pt>
                <c:pt idx="3">
                  <c:v>EMSA</c:v>
                </c:pt>
                <c:pt idx="4">
                  <c:v>ENERCA</c:v>
                </c:pt>
                <c:pt idx="5">
                  <c:v>EEPUTUMAYO</c:v>
                </c:pt>
              </c:strCache>
            </c:strRef>
          </c:cat>
          <c:val>
            <c:numRef>
              <c:f>Distribución!$AW$30:$AW$35</c:f>
              <c:numCache>
                <c:formatCode>0.00</c:formatCode>
                <c:ptCount val="6"/>
                <c:pt idx="0">
                  <c:v>239.76655406500001</c:v>
                </c:pt>
                <c:pt idx="1">
                  <c:v>335.20665762200002</c:v>
                </c:pt>
                <c:pt idx="2">
                  <c:v>508.42843529999999</c:v>
                </c:pt>
                <c:pt idx="3">
                  <c:v>179.22588393800001</c:v>
                </c:pt>
                <c:pt idx="4">
                  <c:v>548.09306747200003</c:v>
                </c:pt>
                <c:pt idx="5">
                  <c:v>330.91272179600003</c:v>
                </c:pt>
              </c:numCache>
            </c:numRef>
          </c:val>
          <c:extLst>
            <c:ext xmlns:c16="http://schemas.microsoft.com/office/drawing/2014/chart" uri="{C3380CC4-5D6E-409C-BE32-E72D297353CC}">
              <c16:uniqueId val="{00000001-AB92-4113-BFB9-18634BC189FF}"/>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Distribución!$AZ$30:$AZ$35</c:f>
              <c:numCache>
                <c:formatCode>_(* #,##0.00_);_(* \(#,##0.00\);_(* "-"??_);_(@_)</c:formatCode>
                <c:ptCount val="6"/>
                <c:pt idx="0">
                  <c:v>297.05294573708801</c:v>
                </c:pt>
                <c:pt idx="1">
                  <c:v>297.05294573708801</c:v>
                </c:pt>
                <c:pt idx="2">
                  <c:v>297.05294573708801</c:v>
                </c:pt>
                <c:pt idx="3">
                  <c:v>297.05294573708801</c:v>
                </c:pt>
                <c:pt idx="4">
                  <c:v>297.05294573708801</c:v>
                </c:pt>
                <c:pt idx="5">
                  <c:v>297.05294573708801</c:v>
                </c:pt>
              </c:numCache>
            </c:numRef>
          </c:val>
          <c:smooth val="0"/>
          <c:extLst>
            <c:ext xmlns:c16="http://schemas.microsoft.com/office/drawing/2014/chart" uri="{C3380CC4-5D6E-409C-BE32-E72D297353CC}">
              <c16:uniqueId val="{00000002-AB92-4113-BFB9-18634BC189FF}"/>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6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60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Sin ADD NT1 - Dt - Ene/23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Distribución!$B$37:$B$40</c:f>
              <c:strCache>
                <c:ptCount val="4"/>
                <c:pt idx="0">
                  <c:v>DISPAC</c:v>
                </c:pt>
                <c:pt idx="1">
                  <c:v>ENERGUAVIARE</c:v>
                </c:pt>
                <c:pt idx="2">
                  <c:v>CARIBEMAR</c:v>
                </c:pt>
                <c:pt idx="3">
                  <c:v>AIRE</c:v>
                </c:pt>
              </c:strCache>
            </c:strRef>
          </c:cat>
          <c:val>
            <c:numRef>
              <c:f>Distribución!$AW$37:$AW$40</c:f>
              <c:numCache>
                <c:formatCode>0.00</c:formatCode>
                <c:ptCount val="4"/>
                <c:pt idx="0">
                  <c:v>190.13041756999999</c:v>
                </c:pt>
                <c:pt idx="1">
                  <c:v>185.702706081</c:v>
                </c:pt>
                <c:pt idx="2">
                  <c:v>229.680426434</c:v>
                </c:pt>
                <c:pt idx="3">
                  <c:v>185.83804522700001</c:v>
                </c:pt>
              </c:numCache>
            </c:numRef>
          </c:val>
          <c:extLst>
            <c:ext xmlns:c16="http://schemas.microsoft.com/office/drawing/2014/chart" uri="{C3380CC4-5D6E-409C-BE32-E72D297353CC}">
              <c16:uniqueId val="{00000000-0187-4C2F-945B-BAB3FDA3AC51}"/>
            </c:ext>
          </c:extLst>
        </c:ser>
        <c:dLbls>
          <c:showLegendKey val="0"/>
          <c:showVal val="0"/>
          <c:showCatName val="0"/>
          <c:showSerName val="0"/>
          <c:showPercent val="0"/>
          <c:showBubbleSize val="0"/>
        </c:dLbls>
        <c:gapWidth val="219"/>
        <c:axId val="628326624"/>
        <c:axId val="628326952"/>
      </c:bar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2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Centro NT1 - Dt Vs DtUN - Feb/23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Distribución!$B$8:$B$14</c:f>
              <c:strCache>
                <c:ptCount val="7"/>
                <c:pt idx="0">
                  <c:v>CENS</c:v>
                </c:pt>
                <c:pt idx="1">
                  <c:v>CHEC</c:v>
                </c:pt>
                <c:pt idx="2">
                  <c:v>EDEQ</c:v>
                </c:pt>
                <c:pt idx="3">
                  <c:v>EEP Pereira</c:v>
                </c:pt>
                <c:pt idx="4">
                  <c:v>EPM</c:v>
                </c:pt>
                <c:pt idx="5">
                  <c:v>ESSA</c:v>
                </c:pt>
                <c:pt idx="6">
                  <c:v>RUITOQUE</c:v>
                </c:pt>
              </c:strCache>
            </c:strRef>
          </c:cat>
          <c:val>
            <c:numRef>
              <c:f>Distribución!$BE$8:$BE$14</c:f>
              <c:numCache>
                <c:formatCode>0.00</c:formatCode>
                <c:ptCount val="7"/>
                <c:pt idx="0">
                  <c:v>301.26309050499998</c:v>
                </c:pt>
                <c:pt idx="1">
                  <c:v>376.04352804899997</c:v>
                </c:pt>
                <c:pt idx="2">
                  <c:v>356.00761020300001</c:v>
                </c:pt>
                <c:pt idx="3">
                  <c:v>223.246503733</c:v>
                </c:pt>
                <c:pt idx="4">
                  <c:v>275.68913409700002</c:v>
                </c:pt>
                <c:pt idx="5">
                  <c:v>366.20892677299997</c:v>
                </c:pt>
                <c:pt idx="6">
                  <c:v>582.32376555899998</c:v>
                </c:pt>
              </c:numCache>
            </c:numRef>
          </c:val>
          <c:extLst>
            <c:ext xmlns:c16="http://schemas.microsoft.com/office/drawing/2014/chart" uri="{C3380CC4-5D6E-409C-BE32-E72D297353CC}">
              <c16:uniqueId val="{00000000-364B-442D-A0E1-58085275BC73}"/>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Distribución!$BH$8:$BH$14</c:f>
              <c:numCache>
                <c:formatCode>_(* #,##0.00_);_(* \(#,##0.00\);_(* "-"??_);_(@_)</c:formatCode>
                <c:ptCount val="7"/>
                <c:pt idx="0">
                  <c:v>294.99445682160399</c:v>
                </c:pt>
                <c:pt idx="1">
                  <c:v>294.99445682160399</c:v>
                </c:pt>
                <c:pt idx="2">
                  <c:v>294.99445682160399</c:v>
                </c:pt>
                <c:pt idx="3">
                  <c:v>294.99445682160399</c:v>
                </c:pt>
                <c:pt idx="4">
                  <c:v>294.99445682160399</c:v>
                </c:pt>
                <c:pt idx="5">
                  <c:v>294.99445682160399</c:v>
                </c:pt>
                <c:pt idx="6">
                  <c:v>294.99445682160399</c:v>
                </c:pt>
              </c:numCache>
            </c:numRef>
          </c:val>
          <c:smooth val="0"/>
          <c:extLst>
            <c:ext xmlns:c16="http://schemas.microsoft.com/office/drawing/2014/chart" uri="{C3380CC4-5D6E-409C-BE32-E72D297353CC}">
              <c16:uniqueId val="{00000001-364B-442D-A0E1-58085275BC73}"/>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4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45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600" b="1"/>
              <a:t>ADD Occidente NT1 - Dt Vs DtUN - Feb/23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4"/>
              <c:layout>
                <c:manualLayout>
                  <c:x val="2.3176548544740867E-3"/>
                  <c:y val="-4.166666666666662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CE5-4111-B653-2B731EB412C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Distribución!$B$16:$B$22</c:f>
              <c:strCache>
                <c:ptCount val="7"/>
                <c:pt idx="0">
                  <c:v>CEDENAR</c:v>
                </c:pt>
                <c:pt idx="1">
                  <c:v>CELSIA COLOMBIA Valle</c:v>
                </c:pt>
                <c:pt idx="2">
                  <c:v>CEO</c:v>
                </c:pt>
                <c:pt idx="3">
                  <c:v>CETSA</c:v>
                </c:pt>
                <c:pt idx="4">
                  <c:v>EEP Cartago</c:v>
                </c:pt>
                <c:pt idx="5">
                  <c:v>EMCALI</c:v>
                </c:pt>
                <c:pt idx="6">
                  <c:v>EMEESA</c:v>
                </c:pt>
              </c:strCache>
            </c:strRef>
          </c:cat>
          <c:val>
            <c:numRef>
              <c:f>Distribución!$BE$16:$BE$22</c:f>
              <c:numCache>
                <c:formatCode>0.00</c:formatCode>
                <c:ptCount val="7"/>
                <c:pt idx="0">
                  <c:v>275.949075972</c:v>
                </c:pt>
                <c:pt idx="1">
                  <c:v>383.116137412</c:v>
                </c:pt>
                <c:pt idx="2">
                  <c:v>419.84489802799999</c:v>
                </c:pt>
                <c:pt idx="3">
                  <c:v>250.969479608</c:v>
                </c:pt>
                <c:pt idx="4">
                  <c:v>239.76530365599999</c:v>
                </c:pt>
                <c:pt idx="5">
                  <c:v>176.088602624</c:v>
                </c:pt>
                <c:pt idx="6">
                  <c:v>-257.32404894000001</c:v>
                </c:pt>
              </c:numCache>
            </c:numRef>
          </c:val>
          <c:extLst>
            <c:ext xmlns:c16="http://schemas.microsoft.com/office/drawing/2014/chart" uri="{C3380CC4-5D6E-409C-BE32-E72D297353CC}">
              <c16:uniqueId val="{00000001-0CE5-4111-B653-2B731EB412C8}"/>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Distribución!$BH$16:$BH$22</c:f>
              <c:numCache>
                <c:formatCode>_(* #,##0.00_);_(* \(#,##0.00\);_(* "-"??_);_(@_)</c:formatCode>
                <c:ptCount val="7"/>
                <c:pt idx="0">
                  <c:v>276.70011712763801</c:v>
                </c:pt>
                <c:pt idx="1">
                  <c:v>276.70011712763801</c:v>
                </c:pt>
                <c:pt idx="2">
                  <c:v>276.70011712763801</c:v>
                </c:pt>
                <c:pt idx="3">
                  <c:v>276.70011712763801</c:v>
                </c:pt>
                <c:pt idx="4">
                  <c:v>276.70011712763801</c:v>
                </c:pt>
                <c:pt idx="5">
                  <c:v>276.70011712763801</c:v>
                </c:pt>
                <c:pt idx="6">
                  <c:v>276.70011712763801</c:v>
                </c:pt>
              </c:numCache>
            </c:numRef>
          </c:val>
          <c:smooth val="0"/>
          <c:extLst>
            <c:ext xmlns:c16="http://schemas.microsoft.com/office/drawing/2014/chart" uri="{C3380CC4-5D6E-409C-BE32-E72D297353CC}">
              <c16:uniqueId val="{00000002-0CE5-4111-B653-2B731EB412C8}"/>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4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45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Oriente NT1 - Dt Vs DtUN - Feb/23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3"/>
              <c:layout>
                <c:manualLayout>
                  <c:x val="0"/>
                  <c:y val="-4.629629629629629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C08-49E4-9FCD-7B22FA8D6E3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Distribución!$B$24:$B$28</c:f>
              <c:strCache>
                <c:ptCount val="5"/>
                <c:pt idx="0">
                  <c:v>CELSIA COLOMBIA Tolima</c:v>
                </c:pt>
                <c:pt idx="1">
                  <c:v>EBSA</c:v>
                </c:pt>
                <c:pt idx="2">
                  <c:v>ELECTROHUILA</c:v>
                </c:pt>
                <c:pt idx="3">
                  <c:v>ENEL COLOMBIA</c:v>
                </c:pt>
                <c:pt idx="4">
                  <c:v>ENELAR</c:v>
                </c:pt>
              </c:strCache>
            </c:strRef>
          </c:cat>
          <c:val>
            <c:numRef>
              <c:f>Distribución!$BE$24:$BE$28</c:f>
              <c:numCache>
                <c:formatCode>0.00</c:formatCode>
                <c:ptCount val="5"/>
                <c:pt idx="0">
                  <c:v>444.069459236</c:v>
                </c:pt>
                <c:pt idx="1">
                  <c:v>414.33598559000001</c:v>
                </c:pt>
                <c:pt idx="2">
                  <c:v>326.61701518400002</c:v>
                </c:pt>
                <c:pt idx="3">
                  <c:v>213.937070745</c:v>
                </c:pt>
                <c:pt idx="4">
                  <c:v>520.826335062</c:v>
                </c:pt>
              </c:numCache>
            </c:numRef>
          </c:val>
          <c:extLst>
            <c:ext xmlns:c16="http://schemas.microsoft.com/office/drawing/2014/chart" uri="{C3380CC4-5D6E-409C-BE32-E72D297353CC}">
              <c16:uniqueId val="{00000001-4C08-49E4-9FCD-7B22FA8D6E3A}"/>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Distribución!$BH$24:$BH$28</c:f>
              <c:numCache>
                <c:formatCode>_(* #,##0.00_);_(* \(#,##0.00\);_(* "-"??_);_(@_)</c:formatCode>
                <c:ptCount val="5"/>
                <c:pt idx="0">
                  <c:v>248.755771513008</c:v>
                </c:pt>
                <c:pt idx="1">
                  <c:v>248.755771513008</c:v>
                </c:pt>
                <c:pt idx="2">
                  <c:v>248.755771513008</c:v>
                </c:pt>
                <c:pt idx="3">
                  <c:v>248.755771513008</c:v>
                </c:pt>
                <c:pt idx="4">
                  <c:v>248.755771513008</c:v>
                </c:pt>
              </c:numCache>
            </c:numRef>
          </c:val>
          <c:smooth val="0"/>
          <c:extLst>
            <c:ext xmlns:c16="http://schemas.microsoft.com/office/drawing/2014/chart" uri="{C3380CC4-5D6E-409C-BE32-E72D297353CC}">
              <c16:uniqueId val="{00000002-4C08-49E4-9FCD-7B22FA8D6E3A}"/>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6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60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Sur NT1 - Dt Vs DtUN - Feb/23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0"/>
              <c:layout>
                <c:manualLayout>
                  <c:x val="-2.1244924076169966E-17"/>
                  <c:y val="-4.62962962962963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95F-4103-B70A-647A0387D05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Distribución!$B$30:$B$35</c:f>
              <c:strCache>
                <c:ptCount val="6"/>
                <c:pt idx="0">
                  <c:v>EEBP</c:v>
                </c:pt>
                <c:pt idx="1">
                  <c:v>ELECTROCAQUETA</c:v>
                </c:pt>
                <c:pt idx="2">
                  <c:v>EMEVASI</c:v>
                </c:pt>
                <c:pt idx="3">
                  <c:v>EMSA</c:v>
                </c:pt>
                <c:pt idx="4">
                  <c:v>ENERCA</c:v>
                </c:pt>
                <c:pt idx="5">
                  <c:v>EEPUTUMAYO</c:v>
                </c:pt>
              </c:strCache>
            </c:strRef>
          </c:cat>
          <c:val>
            <c:numRef>
              <c:f>Distribución!$BE$30:$BE$35</c:f>
              <c:numCache>
                <c:formatCode>0.00</c:formatCode>
                <c:ptCount val="6"/>
                <c:pt idx="0">
                  <c:v>243.75716876800001</c:v>
                </c:pt>
                <c:pt idx="1">
                  <c:v>340.98354784600002</c:v>
                </c:pt>
                <c:pt idx="2">
                  <c:v>504.90286909999998</c:v>
                </c:pt>
                <c:pt idx="3">
                  <c:v>183.61965971399999</c:v>
                </c:pt>
                <c:pt idx="4">
                  <c:v>561.39887518499995</c:v>
                </c:pt>
                <c:pt idx="5">
                  <c:v>336.41830129800002</c:v>
                </c:pt>
              </c:numCache>
            </c:numRef>
          </c:val>
          <c:extLst>
            <c:ext xmlns:c16="http://schemas.microsoft.com/office/drawing/2014/chart" uri="{C3380CC4-5D6E-409C-BE32-E72D297353CC}">
              <c16:uniqueId val="{00000001-595F-4103-B70A-647A0387D05D}"/>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Distribución!$BH$30:$BH$35</c:f>
              <c:numCache>
                <c:formatCode>_(* #,##0.00_);_(* \(#,##0.00\);_(* "-"??_);_(@_)</c:formatCode>
                <c:ptCount val="6"/>
                <c:pt idx="0">
                  <c:v>297.04940485099303</c:v>
                </c:pt>
                <c:pt idx="1">
                  <c:v>297.04940485099303</c:v>
                </c:pt>
                <c:pt idx="2">
                  <c:v>297.04940485099303</c:v>
                </c:pt>
                <c:pt idx="3">
                  <c:v>297.04940485099303</c:v>
                </c:pt>
                <c:pt idx="4">
                  <c:v>297.04940485099303</c:v>
                </c:pt>
                <c:pt idx="5">
                  <c:v>297.04940485099303</c:v>
                </c:pt>
              </c:numCache>
            </c:numRef>
          </c:val>
          <c:smooth val="0"/>
          <c:extLst>
            <c:ext xmlns:c16="http://schemas.microsoft.com/office/drawing/2014/chart" uri="{C3380CC4-5D6E-409C-BE32-E72D297353CC}">
              <c16:uniqueId val="{00000002-595F-4103-B70A-647A0387D05D}"/>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6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60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Sin ADD NT1 - Dt - Feb/23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Distribución!$B$37:$B$40</c:f>
              <c:strCache>
                <c:ptCount val="4"/>
                <c:pt idx="0">
                  <c:v>DISPAC</c:v>
                </c:pt>
                <c:pt idx="1">
                  <c:v>ENERGUAVIARE</c:v>
                </c:pt>
                <c:pt idx="2">
                  <c:v>CARIBEMAR</c:v>
                </c:pt>
                <c:pt idx="3">
                  <c:v>AIRE</c:v>
                </c:pt>
              </c:strCache>
            </c:strRef>
          </c:cat>
          <c:val>
            <c:numRef>
              <c:f>Distribución!$BE$37:$BE$40</c:f>
              <c:numCache>
                <c:formatCode>0.00</c:formatCode>
                <c:ptCount val="4"/>
                <c:pt idx="0">
                  <c:v>194.22412940300001</c:v>
                </c:pt>
                <c:pt idx="1">
                  <c:v>189.70313378899999</c:v>
                </c:pt>
                <c:pt idx="2">
                  <c:v>233.76128266200001</c:v>
                </c:pt>
                <c:pt idx="3">
                  <c:v>189.92880900700001</c:v>
                </c:pt>
              </c:numCache>
            </c:numRef>
          </c:val>
          <c:extLst>
            <c:ext xmlns:c16="http://schemas.microsoft.com/office/drawing/2014/chart" uri="{C3380CC4-5D6E-409C-BE32-E72D297353CC}">
              <c16:uniqueId val="{00000000-6DF6-4324-B1A9-26ED3865F351}"/>
            </c:ext>
          </c:extLst>
        </c:ser>
        <c:dLbls>
          <c:showLegendKey val="0"/>
          <c:showVal val="0"/>
          <c:showCatName val="0"/>
          <c:showSerName val="0"/>
          <c:showPercent val="0"/>
          <c:showBubbleSize val="0"/>
        </c:dLbls>
        <c:gapWidth val="219"/>
        <c:axId val="628326624"/>
        <c:axId val="628326952"/>
      </c:bar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2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Centro NT1 - Dt Vs DtUN - Mar/23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Distribución!$B$8:$B$14</c:f>
              <c:strCache>
                <c:ptCount val="7"/>
                <c:pt idx="0">
                  <c:v>CENS</c:v>
                </c:pt>
                <c:pt idx="1">
                  <c:v>CHEC</c:v>
                </c:pt>
                <c:pt idx="2">
                  <c:v>EDEQ</c:v>
                </c:pt>
                <c:pt idx="3">
                  <c:v>EEP Pereira</c:v>
                </c:pt>
                <c:pt idx="4">
                  <c:v>EPM</c:v>
                </c:pt>
                <c:pt idx="5">
                  <c:v>ESSA</c:v>
                </c:pt>
                <c:pt idx="6">
                  <c:v>RUITOQUE</c:v>
                </c:pt>
              </c:strCache>
            </c:strRef>
          </c:cat>
          <c:val>
            <c:numRef>
              <c:f>Distribución!$BM$8:$BM$14</c:f>
              <c:numCache>
                <c:formatCode>0.00</c:formatCode>
                <c:ptCount val="7"/>
                <c:pt idx="0">
                  <c:v>307.11636419600001</c:v>
                </c:pt>
                <c:pt idx="1">
                  <c:v>382.57730503800002</c:v>
                </c:pt>
                <c:pt idx="2">
                  <c:v>362.25005433699999</c:v>
                </c:pt>
                <c:pt idx="3">
                  <c:v>227.34159545200001</c:v>
                </c:pt>
                <c:pt idx="4">
                  <c:v>280.75822451900001</c:v>
                </c:pt>
                <c:pt idx="5">
                  <c:v>374.15202711799998</c:v>
                </c:pt>
                <c:pt idx="6">
                  <c:v>606.10848839400001</c:v>
                </c:pt>
              </c:numCache>
            </c:numRef>
          </c:val>
          <c:extLst>
            <c:ext xmlns:c16="http://schemas.microsoft.com/office/drawing/2014/chart" uri="{C3380CC4-5D6E-409C-BE32-E72D297353CC}">
              <c16:uniqueId val="{00000000-9CF0-404D-9124-8266265B030A}"/>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Distribución!$BP$8:$BP$14</c:f>
              <c:numCache>
                <c:formatCode>_(* #,##0.00_);_(* \(#,##0.00\);_(* "-"??_);_(@_)</c:formatCode>
                <c:ptCount val="7"/>
                <c:pt idx="0">
                  <c:v>315.33621154186199</c:v>
                </c:pt>
                <c:pt idx="1">
                  <c:v>315.33621154186199</c:v>
                </c:pt>
                <c:pt idx="2">
                  <c:v>315.33621154186199</c:v>
                </c:pt>
                <c:pt idx="3">
                  <c:v>315.33621154186199</c:v>
                </c:pt>
                <c:pt idx="4">
                  <c:v>315.33621154186199</c:v>
                </c:pt>
                <c:pt idx="5">
                  <c:v>315.33621154186199</c:v>
                </c:pt>
                <c:pt idx="6">
                  <c:v>315.33621154186199</c:v>
                </c:pt>
              </c:numCache>
            </c:numRef>
          </c:val>
          <c:smooth val="0"/>
          <c:extLst>
            <c:ext xmlns:c16="http://schemas.microsoft.com/office/drawing/2014/chart" uri="{C3380CC4-5D6E-409C-BE32-E72D297353CC}">
              <c16:uniqueId val="{00000001-9CF0-404D-9124-8266265B030A}"/>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4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45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600" b="1"/>
              <a:t>ADD Occidente NT1 - Dt Vs DtUN - Mar/23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4"/>
              <c:layout>
                <c:manualLayout>
                  <c:x val="2.3176548544740867E-3"/>
                  <c:y val="-4.166666666666662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996-418D-A0FD-A91FF3E42E0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Distribución!$B$16:$B$22</c:f>
              <c:strCache>
                <c:ptCount val="7"/>
                <c:pt idx="0">
                  <c:v>CEDENAR</c:v>
                </c:pt>
                <c:pt idx="1">
                  <c:v>CELSIA COLOMBIA Valle</c:v>
                </c:pt>
                <c:pt idx="2">
                  <c:v>CEO</c:v>
                </c:pt>
                <c:pt idx="3">
                  <c:v>CETSA</c:v>
                </c:pt>
                <c:pt idx="4">
                  <c:v>EEP Cartago</c:v>
                </c:pt>
                <c:pt idx="5">
                  <c:v>EMCALI</c:v>
                </c:pt>
                <c:pt idx="6">
                  <c:v>EMEESA</c:v>
                </c:pt>
              </c:strCache>
            </c:strRef>
          </c:cat>
          <c:val>
            <c:numRef>
              <c:f>Distribución!$BM$16:$BM$22</c:f>
              <c:numCache>
                <c:formatCode>0.00</c:formatCode>
                <c:ptCount val="7"/>
                <c:pt idx="0">
                  <c:v>240.74654988699999</c:v>
                </c:pt>
                <c:pt idx="1">
                  <c:v>389.17381507099998</c:v>
                </c:pt>
                <c:pt idx="2">
                  <c:v>427.152300029</c:v>
                </c:pt>
                <c:pt idx="3">
                  <c:v>255.05842412999999</c:v>
                </c:pt>
                <c:pt idx="4">
                  <c:v>244.70346906500001</c:v>
                </c:pt>
                <c:pt idx="5">
                  <c:v>179.66566599999999</c:v>
                </c:pt>
                <c:pt idx="6">
                  <c:v>-254.887175265</c:v>
                </c:pt>
              </c:numCache>
            </c:numRef>
          </c:val>
          <c:extLst>
            <c:ext xmlns:c16="http://schemas.microsoft.com/office/drawing/2014/chart" uri="{C3380CC4-5D6E-409C-BE32-E72D297353CC}">
              <c16:uniqueId val="{00000001-7996-418D-A0FD-A91FF3E42E0F}"/>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Distribución!$BP$16:$BP$22</c:f>
              <c:numCache>
                <c:formatCode>_(* #,##0.00_);_(* \(#,##0.00\);_(* "-"??_);_(@_)</c:formatCode>
                <c:ptCount val="7"/>
                <c:pt idx="0">
                  <c:v>279.31345869137198</c:v>
                </c:pt>
                <c:pt idx="1">
                  <c:v>279.31345869137198</c:v>
                </c:pt>
                <c:pt idx="2">
                  <c:v>279.31345869137198</c:v>
                </c:pt>
                <c:pt idx="3">
                  <c:v>279.31345869137198</c:v>
                </c:pt>
                <c:pt idx="4">
                  <c:v>279.31345869137198</c:v>
                </c:pt>
                <c:pt idx="5">
                  <c:v>279.31345869137198</c:v>
                </c:pt>
                <c:pt idx="6">
                  <c:v>279.31345869137198</c:v>
                </c:pt>
              </c:numCache>
            </c:numRef>
          </c:val>
          <c:smooth val="0"/>
          <c:extLst>
            <c:ext xmlns:c16="http://schemas.microsoft.com/office/drawing/2014/chart" uri="{C3380CC4-5D6E-409C-BE32-E72D297353CC}">
              <c16:uniqueId val="{00000002-7996-418D-A0FD-A91FF3E42E0F}"/>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4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45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Oriente NT1 - Dt Vs DtUN - Mar/23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3"/>
              <c:layout>
                <c:manualLayout>
                  <c:x val="0"/>
                  <c:y val="-4.629629629629629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CD91-4935-8683-9C693CEE04E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Distribución!$B$24:$B$28</c:f>
              <c:strCache>
                <c:ptCount val="5"/>
                <c:pt idx="0">
                  <c:v>CELSIA COLOMBIA Tolima</c:v>
                </c:pt>
                <c:pt idx="1">
                  <c:v>EBSA</c:v>
                </c:pt>
                <c:pt idx="2">
                  <c:v>ELECTROHUILA</c:v>
                </c:pt>
                <c:pt idx="3">
                  <c:v>ENEL COLOMBIA</c:v>
                </c:pt>
                <c:pt idx="4">
                  <c:v>ENELAR</c:v>
                </c:pt>
              </c:strCache>
            </c:strRef>
          </c:cat>
          <c:val>
            <c:numRef>
              <c:f>Distribución!$BM$24:$BM$28</c:f>
              <c:numCache>
                <c:formatCode>0.00</c:formatCode>
                <c:ptCount val="5"/>
                <c:pt idx="0">
                  <c:v>450.74677322999997</c:v>
                </c:pt>
                <c:pt idx="1">
                  <c:v>419.90109604200001</c:v>
                </c:pt>
                <c:pt idx="2">
                  <c:v>332.43039001400001</c:v>
                </c:pt>
                <c:pt idx="3">
                  <c:v>217.80603410099999</c:v>
                </c:pt>
                <c:pt idx="4">
                  <c:v>517.17446378700004</c:v>
                </c:pt>
              </c:numCache>
            </c:numRef>
          </c:val>
          <c:extLst>
            <c:ext xmlns:c16="http://schemas.microsoft.com/office/drawing/2014/chart" uri="{C3380CC4-5D6E-409C-BE32-E72D297353CC}">
              <c16:uniqueId val="{00000001-CD91-4935-8683-9C693CEE04E1}"/>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Distribución!$BP$24:$BP$28</c:f>
              <c:numCache>
                <c:formatCode>_(* #,##0.00_);_(* \(#,##0.00\);_(* "-"??_);_(@_)</c:formatCode>
                <c:ptCount val="5"/>
                <c:pt idx="0">
                  <c:v>265.99418651899401</c:v>
                </c:pt>
                <c:pt idx="1">
                  <c:v>265.99418651899401</c:v>
                </c:pt>
                <c:pt idx="2">
                  <c:v>265.99418651899401</c:v>
                </c:pt>
                <c:pt idx="3">
                  <c:v>265.99418651899401</c:v>
                </c:pt>
                <c:pt idx="4">
                  <c:v>265.99418651899401</c:v>
                </c:pt>
              </c:numCache>
            </c:numRef>
          </c:val>
          <c:smooth val="0"/>
          <c:extLst>
            <c:ext xmlns:c16="http://schemas.microsoft.com/office/drawing/2014/chart" uri="{C3380CC4-5D6E-409C-BE32-E72D297353CC}">
              <c16:uniqueId val="{00000002-CD91-4935-8683-9C693CEE04E1}"/>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6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60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Sur NT1 - Dt Vs DtUN - Mar/23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0"/>
              <c:layout>
                <c:manualLayout>
                  <c:x val="-2.1244924076169966E-17"/>
                  <c:y val="-4.62962962962963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541-4D01-8742-2AA16C1B4AE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Distribución!$B$30:$B$35</c:f>
              <c:strCache>
                <c:ptCount val="6"/>
                <c:pt idx="0">
                  <c:v>EEBP</c:v>
                </c:pt>
                <c:pt idx="1">
                  <c:v>ELECTROCAQUETA</c:v>
                </c:pt>
                <c:pt idx="2">
                  <c:v>EMEVASI</c:v>
                </c:pt>
                <c:pt idx="3">
                  <c:v>EMSA</c:v>
                </c:pt>
                <c:pt idx="4">
                  <c:v>ENERCA</c:v>
                </c:pt>
                <c:pt idx="5">
                  <c:v>EEPUTUMAYO</c:v>
                </c:pt>
              </c:strCache>
            </c:strRef>
          </c:cat>
          <c:val>
            <c:numRef>
              <c:f>Distribución!$BM$30:$BM$35</c:f>
              <c:numCache>
                <c:formatCode>0.00</c:formatCode>
                <c:ptCount val="6"/>
                <c:pt idx="0">
                  <c:v>246.88254864500001</c:v>
                </c:pt>
                <c:pt idx="1">
                  <c:v>346.284328738</c:v>
                </c:pt>
                <c:pt idx="2">
                  <c:v>513.5269505</c:v>
                </c:pt>
                <c:pt idx="3">
                  <c:v>187.75568045599999</c:v>
                </c:pt>
                <c:pt idx="4">
                  <c:v>573.762234853</c:v>
                </c:pt>
                <c:pt idx="5">
                  <c:v>340.81277702199998</c:v>
                </c:pt>
              </c:numCache>
            </c:numRef>
          </c:val>
          <c:extLst>
            <c:ext xmlns:c16="http://schemas.microsoft.com/office/drawing/2014/chart" uri="{C3380CC4-5D6E-409C-BE32-E72D297353CC}">
              <c16:uniqueId val="{00000001-0541-4D01-8742-2AA16C1B4AE0}"/>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Distribución!$BP$30:$BP$35</c:f>
              <c:numCache>
                <c:formatCode>_(* #,##0.00_);_(* \(#,##0.00\);_(* "-"??_);_(@_)</c:formatCode>
                <c:ptCount val="6"/>
                <c:pt idx="0">
                  <c:v>294.52007340809701</c:v>
                </c:pt>
                <c:pt idx="1">
                  <c:v>294.52007340809701</c:v>
                </c:pt>
                <c:pt idx="2">
                  <c:v>294.52007340809701</c:v>
                </c:pt>
                <c:pt idx="3">
                  <c:v>294.52007340809701</c:v>
                </c:pt>
                <c:pt idx="4">
                  <c:v>294.52007340809701</c:v>
                </c:pt>
                <c:pt idx="5">
                  <c:v>294.52007340809701</c:v>
                </c:pt>
              </c:numCache>
            </c:numRef>
          </c:val>
          <c:smooth val="0"/>
          <c:extLst>
            <c:ext xmlns:c16="http://schemas.microsoft.com/office/drawing/2014/chart" uri="{C3380CC4-5D6E-409C-BE32-E72D297353CC}">
              <c16:uniqueId val="{00000002-0541-4D01-8742-2AA16C1B4AE0}"/>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6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60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Sin ADD NT1 - Dt - Mar/23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Distribución!$B$37:$B$40</c:f>
              <c:strCache>
                <c:ptCount val="4"/>
                <c:pt idx="0">
                  <c:v>DISPAC</c:v>
                </c:pt>
                <c:pt idx="1">
                  <c:v>ENERGUAVIARE</c:v>
                </c:pt>
                <c:pt idx="2">
                  <c:v>CARIBEMAR</c:v>
                </c:pt>
                <c:pt idx="3">
                  <c:v>AIRE</c:v>
                </c:pt>
              </c:strCache>
            </c:strRef>
          </c:cat>
          <c:val>
            <c:numRef>
              <c:f>Distribución!$BM$37:$BM$40</c:f>
              <c:numCache>
                <c:formatCode>0.00</c:formatCode>
                <c:ptCount val="4"/>
                <c:pt idx="0">
                  <c:v>197.95548804200001</c:v>
                </c:pt>
                <c:pt idx="1">
                  <c:v>193.69923042900001</c:v>
                </c:pt>
                <c:pt idx="2">
                  <c:v>244.04574679699999</c:v>
                </c:pt>
                <c:pt idx="3">
                  <c:v>199.56408603200001</c:v>
                </c:pt>
              </c:numCache>
            </c:numRef>
          </c:val>
          <c:extLst>
            <c:ext xmlns:c16="http://schemas.microsoft.com/office/drawing/2014/chart" uri="{C3380CC4-5D6E-409C-BE32-E72D297353CC}">
              <c16:uniqueId val="{00000000-F7E5-46F3-81B6-998FA67F5581}"/>
            </c:ext>
          </c:extLst>
        </c:ser>
        <c:dLbls>
          <c:showLegendKey val="0"/>
          <c:showVal val="0"/>
          <c:showCatName val="0"/>
          <c:showSerName val="0"/>
          <c:showPercent val="0"/>
          <c:showBubbleSize val="0"/>
        </c:dLbls>
        <c:gapWidth val="219"/>
        <c:axId val="628326624"/>
        <c:axId val="628326952"/>
      </c:bar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2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Centro NT1 - Dt Vs DtUN - Abr/23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Distribución!$B$8:$B$14</c:f>
              <c:strCache>
                <c:ptCount val="7"/>
                <c:pt idx="0">
                  <c:v>CENS</c:v>
                </c:pt>
                <c:pt idx="1">
                  <c:v>CHEC</c:v>
                </c:pt>
                <c:pt idx="2">
                  <c:v>EDEQ</c:v>
                </c:pt>
                <c:pt idx="3">
                  <c:v>EEP Pereira</c:v>
                </c:pt>
                <c:pt idx="4">
                  <c:v>EPM</c:v>
                </c:pt>
                <c:pt idx="5">
                  <c:v>ESSA</c:v>
                </c:pt>
                <c:pt idx="6">
                  <c:v>RUITOQUE</c:v>
                </c:pt>
              </c:strCache>
            </c:strRef>
          </c:cat>
          <c:val>
            <c:numRef>
              <c:f>Distribución!$BU$8:$BU$14</c:f>
              <c:numCache>
                <c:formatCode>0.00</c:formatCode>
                <c:ptCount val="7"/>
                <c:pt idx="0">
                  <c:v>303.181018091</c:v>
                </c:pt>
                <c:pt idx="1">
                  <c:v>377.18031237500003</c:v>
                </c:pt>
                <c:pt idx="2">
                  <c:v>359.71940462200001</c:v>
                </c:pt>
                <c:pt idx="3">
                  <c:v>221.54818419899999</c:v>
                </c:pt>
                <c:pt idx="4">
                  <c:v>281.80451125399998</c:v>
                </c:pt>
                <c:pt idx="5">
                  <c:v>372.78272618900002</c:v>
                </c:pt>
                <c:pt idx="6">
                  <c:v>557.59008375300004</c:v>
                </c:pt>
              </c:numCache>
            </c:numRef>
          </c:val>
          <c:extLst>
            <c:ext xmlns:c16="http://schemas.microsoft.com/office/drawing/2014/chart" uri="{C3380CC4-5D6E-409C-BE32-E72D297353CC}">
              <c16:uniqueId val="{00000000-3141-426E-B5BF-C2A736148944}"/>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Distribución!$BX$8:$BX$14</c:f>
              <c:numCache>
                <c:formatCode>_(* #,##0.00_);_(* \(#,##0.00\);_(* "-"??_);_(@_)</c:formatCode>
                <c:ptCount val="7"/>
                <c:pt idx="0">
                  <c:v>315.25500785055402</c:v>
                </c:pt>
                <c:pt idx="1">
                  <c:v>315.25500785055402</c:v>
                </c:pt>
                <c:pt idx="2">
                  <c:v>315.25500785055402</c:v>
                </c:pt>
                <c:pt idx="3">
                  <c:v>315.25500785055402</c:v>
                </c:pt>
                <c:pt idx="4">
                  <c:v>315.25500785055402</c:v>
                </c:pt>
                <c:pt idx="5">
                  <c:v>315.25500785055402</c:v>
                </c:pt>
                <c:pt idx="6">
                  <c:v>315.25500785055402</c:v>
                </c:pt>
              </c:numCache>
            </c:numRef>
          </c:val>
          <c:smooth val="0"/>
          <c:extLst>
            <c:ext xmlns:c16="http://schemas.microsoft.com/office/drawing/2014/chart" uri="{C3380CC4-5D6E-409C-BE32-E72D297353CC}">
              <c16:uniqueId val="{00000001-3141-426E-B5BF-C2A736148944}"/>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4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45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600" b="1"/>
              <a:t>ADD Occidente NT1 - Dt Vs DtUN - Abr/23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4"/>
              <c:layout>
                <c:manualLayout>
                  <c:x val="2.3176548544740867E-3"/>
                  <c:y val="-4.166666666666662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AE4-440F-B330-51C06DB145D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Distribución!$B$16:$B$22</c:f>
              <c:strCache>
                <c:ptCount val="7"/>
                <c:pt idx="0">
                  <c:v>CEDENAR</c:v>
                </c:pt>
                <c:pt idx="1">
                  <c:v>CELSIA COLOMBIA Valle</c:v>
                </c:pt>
                <c:pt idx="2">
                  <c:v>CEO</c:v>
                </c:pt>
                <c:pt idx="3">
                  <c:v>CETSA</c:v>
                </c:pt>
                <c:pt idx="4">
                  <c:v>EEP Cartago</c:v>
                </c:pt>
                <c:pt idx="5">
                  <c:v>EMCALI</c:v>
                </c:pt>
                <c:pt idx="6">
                  <c:v>EMEESA</c:v>
                </c:pt>
              </c:strCache>
            </c:strRef>
          </c:cat>
          <c:val>
            <c:numRef>
              <c:f>Distribución!$BU$16:$BU$22</c:f>
              <c:numCache>
                <c:formatCode>0.00</c:formatCode>
                <c:ptCount val="7"/>
                <c:pt idx="0">
                  <c:v>226.12145672299999</c:v>
                </c:pt>
                <c:pt idx="1">
                  <c:v>385.48379944599998</c:v>
                </c:pt>
                <c:pt idx="2">
                  <c:v>434.90991072600002</c:v>
                </c:pt>
                <c:pt idx="3">
                  <c:v>234.76737964399999</c:v>
                </c:pt>
                <c:pt idx="4">
                  <c:v>237.16747821999999</c:v>
                </c:pt>
                <c:pt idx="5">
                  <c:v>176.281767769</c:v>
                </c:pt>
                <c:pt idx="6">
                  <c:v>-240.833397475</c:v>
                </c:pt>
              </c:numCache>
            </c:numRef>
          </c:val>
          <c:extLst>
            <c:ext xmlns:c16="http://schemas.microsoft.com/office/drawing/2014/chart" uri="{C3380CC4-5D6E-409C-BE32-E72D297353CC}">
              <c16:uniqueId val="{00000001-8AE4-440F-B330-51C06DB145D7}"/>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Distribución!$BX$16:$BX$22</c:f>
              <c:numCache>
                <c:formatCode>_(* #,##0.00_);_(* \(#,##0.00\);_(* "-"??_);_(@_)</c:formatCode>
                <c:ptCount val="7"/>
                <c:pt idx="0">
                  <c:v>266.48130742213402</c:v>
                </c:pt>
                <c:pt idx="1">
                  <c:v>266.48130742213402</c:v>
                </c:pt>
                <c:pt idx="2">
                  <c:v>266.48130742213402</c:v>
                </c:pt>
                <c:pt idx="3">
                  <c:v>266.48130742213402</c:v>
                </c:pt>
                <c:pt idx="4">
                  <c:v>266.48130742213402</c:v>
                </c:pt>
                <c:pt idx="5">
                  <c:v>266.48130742213402</c:v>
                </c:pt>
                <c:pt idx="6">
                  <c:v>266.48130742213402</c:v>
                </c:pt>
              </c:numCache>
            </c:numRef>
          </c:val>
          <c:smooth val="0"/>
          <c:extLst>
            <c:ext xmlns:c16="http://schemas.microsoft.com/office/drawing/2014/chart" uri="{C3380CC4-5D6E-409C-BE32-E72D297353CC}">
              <c16:uniqueId val="{00000002-8AE4-440F-B330-51C06DB145D7}"/>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4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45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Oriente NT1 - Dt Vs DtUN - Abr/23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3"/>
              <c:layout>
                <c:manualLayout>
                  <c:x val="0"/>
                  <c:y val="-4.629629629629629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A57-40A7-A9BA-5B775EB4856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Distribución!$B$24:$B$28</c:f>
              <c:strCache>
                <c:ptCount val="5"/>
                <c:pt idx="0">
                  <c:v>CELSIA COLOMBIA Tolima</c:v>
                </c:pt>
                <c:pt idx="1">
                  <c:v>EBSA</c:v>
                </c:pt>
                <c:pt idx="2">
                  <c:v>ELECTROHUILA</c:v>
                </c:pt>
                <c:pt idx="3">
                  <c:v>ENEL COLOMBIA</c:v>
                </c:pt>
                <c:pt idx="4">
                  <c:v>ENELAR</c:v>
                </c:pt>
              </c:strCache>
            </c:strRef>
          </c:cat>
          <c:val>
            <c:numRef>
              <c:f>Distribución!$BU$24:$BU$28</c:f>
              <c:numCache>
                <c:formatCode>0.00</c:formatCode>
                <c:ptCount val="5"/>
                <c:pt idx="0">
                  <c:v>437.39664644800001</c:v>
                </c:pt>
                <c:pt idx="1">
                  <c:v>411.87635340000003</c:v>
                </c:pt>
                <c:pt idx="2">
                  <c:v>332.30681059</c:v>
                </c:pt>
                <c:pt idx="3">
                  <c:v>218.83986802000001</c:v>
                </c:pt>
                <c:pt idx="4">
                  <c:v>510.30625048600001</c:v>
                </c:pt>
              </c:numCache>
            </c:numRef>
          </c:val>
          <c:extLst>
            <c:ext xmlns:c16="http://schemas.microsoft.com/office/drawing/2014/chart" uri="{C3380CC4-5D6E-409C-BE32-E72D297353CC}">
              <c16:uniqueId val="{00000001-DA57-40A7-A9BA-5B775EB4856D}"/>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Distribución!$BX$24:$BX$28</c:f>
              <c:numCache>
                <c:formatCode>_(* #,##0.00_);_(* \(#,##0.00\);_(* "-"??_);_(@_)</c:formatCode>
                <c:ptCount val="5"/>
                <c:pt idx="0">
                  <c:v>263.17768120407698</c:v>
                </c:pt>
                <c:pt idx="1">
                  <c:v>263.17768120407698</c:v>
                </c:pt>
                <c:pt idx="2">
                  <c:v>263.17768120407698</c:v>
                </c:pt>
                <c:pt idx="3">
                  <c:v>263.17768120407698</c:v>
                </c:pt>
                <c:pt idx="4">
                  <c:v>263.17768120407698</c:v>
                </c:pt>
              </c:numCache>
            </c:numRef>
          </c:val>
          <c:smooth val="0"/>
          <c:extLst>
            <c:ext xmlns:c16="http://schemas.microsoft.com/office/drawing/2014/chart" uri="{C3380CC4-5D6E-409C-BE32-E72D297353CC}">
              <c16:uniqueId val="{00000002-DA57-40A7-A9BA-5B775EB4856D}"/>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6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60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Sur NT1 - Dt Vs DtUN - Abr/23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0"/>
              <c:layout>
                <c:manualLayout>
                  <c:x val="-2.1244924076169966E-17"/>
                  <c:y val="-4.62962962962963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5F4-45ED-805A-DBA8CF1692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Distribución!$B$30:$B$35</c:f>
              <c:strCache>
                <c:ptCount val="6"/>
                <c:pt idx="0">
                  <c:v>EEBP</c:v>
                </c:pt>
                <c:pt idx="1">
                  <c:v>ELECTROCAQUETA</c:v>
                </c:pt>
                <c:pt idx="2">
                  <c:v>EMEVASI</c:v>
                </c:pt>
                <c:pt idx="3">
                  <c:v>EMSA</c:v>
                </c:pt>
                <c:pt idx="4">
                  <c:v>ENERCA</c:v>
                </c:pt>
                <c:pt idx="5">
                  <c:v>EEPUTUMAYO</c:v>
                </c:pt>
              </c:strCache>
            </c:strRef>
          </c:cat>
          <c:val>
            <c:numRef>
              <c:f>Distribución!$BU$30:$BU$35</c:f>
              <c:numCache>
                <c:formatCode>0.00</c:formatCode>
                <c:ptCount val="6"/>
                <c:pt idx="0">
                  <c:v>243.57397329099999</c:v>
                </c:pt>
                <c:pt idx="1">
                  <c:v>338.18986104499999</c:v>
                </c:pt>
                <c:pt idx="2">
                  <c:v>521.98378330000003</c:v>
                </c:pt>
                <c:pt idx="3">
                  <c:v>177.40167790999999</c:v>
                </c:pt>
                <c:pt idx="4">
                  <c:v>569.12724123700002</c:v>
                </c:pt>
                <c:pt idx="5">
                  <c:v>336.14460080399999</c:v>
                </c:pt>
              </c:numCache>
            </c:numRef>
          </c:val>
          <c:extLst>
            <c:ext xmlns:c16="http://schemas.microsoft.com/office/drawing/2014/chart" uri="{C3380CC4-5D6E-409C-BE32-E72D297353CC}">
              <c16:uniqueId val="{00000001-55F4-45ED-805A-DBA8CF1692B3}"/>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Distribución!$BX$30:$BX$35</c:f>
              <c:numCache>
                <c:formatCode>_(* #,##0.00_);_(* \(#,##0.00\);_(* "-"??_);_(@_)</c:formatCode>
                <c:ptCount val="6"/>
                <c:pt idx="0">
                  <c:v>287.26358564057603</c:v>
                </c:pt>
                <c:pt idx="1">
                  <c:v>287.26358564057603</c:v>
                </c:pt>
                <c:pt idx="2">
                  <c:v>287.26358564057603</c:v>
                </c:pt>
                <c:pt idx="3">
                  <c:v>287.26358564057603</c:v>
                </c:pt>
                <c:pt idx="4">
                  <c:v>287.26358564057603</c:v>
                </c:pt>
                <c:pt idx="5">
                  <c:v>287.26358564057603</c:v>
                </c:pt>
              </c:numCache>
            </c:numRef>
          </c:val>
          <c:smooth val="0"/>
          <c:extLst>
            <c:ext xmlns:c16="http://schemas.microsoft.com/office/drawing/2014/chart" uri="{C3380CC4-5D6E-409C-BE32-E72D297353CC}">
              <c16:uniqueId val="{00000002-55F4-45ED-805A-DBA8CF1692B3}"/>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6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60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Sin ADD NT1 - Dt - Abr/23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Distribución!$B$37:$B$40</c:f>
              <c:strCache>
                <c:ptCount val="4"/>
                <c:pt idx="0">
                  <c:v>DISPAC</c:v>
                </c:pt>
                <c:pt idx="1">
                  <c:v>ENERGUAVIARE</c:v>
                </c:pt>
                <c:pt idx="2">
                  <c:v>CARIBEMAR</c:v>
                </c:pt>
                <c:pt idx="3">
                  <c:v>AIRE</c:v>
                </c:pt>
              </c:strCache>
            </c:strRef>
          </c:cat>
          <c:val>
            <c:numRef>
              <c:f>Distribución!$BU$37:$BU$40</c:f>
              <c:numCache>
                <c:formatCode>0.00</c:formatCode>
                <c:ptCount val="4"/>
                <c:pt idx="0">
                  <c:v>195.963699639</c:v>
                </c:pt>
                <c:pt idx="1">
                  <c:v>212.06238712800001</c:v>
                </c:pt>
                <c:pt idx="2">
                  <c:v>226.21658057799999</c:v>
                </c:pt>
                <c:pt idx="3">
                  <c:v>184.95909158699999</c:v>
                </c:pt>
              </c:numCache>
            </c:numRef>
          </c:val>
          <c:extLst>
            <c:ext xmlns:c16="http://schemas.microsoft.com/office/drawing/2014/chart" uri="{C3380CC4-5D6E-409C-BE32-E72D297353CC}">
              <c16:uniqueId val="{00000000-B876-4E7B-8A6E-BBB80BB23684}"/>
            </c:ext>
          </c:extLst>
        </c:ser>
        <c:dLbls>
          <c:showLegendKey val="0"/>
          <c:showVal val="0"/>
          <c:showCatName val="0"/>
          <c:showSerName val="0"/>
          <c:showPercent val="0"/>
          <c:showBubbleSize val="0"/>
        </c:dLbls>
        <c:gapWidth val="219"/>
        <c:axId val="628326624"/>
        <c:axId val="628326952"/>
      </c:bar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2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Centro NT1 - Dt Vs DtUN - May/23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Distribución!$B$8:$B$14</c:f>
              <c:strCache>
                <c:ptCount val="7"/>
                <c:pt idx="0">
                  <c:v>CENS</c:v>
                </c:pt>
                <c:pt idx="1">
                  <c:v>CHEC</c:v>
                </c:pt>
                <c:pt idx="2">
                  <c:v>EDEQ</c:v>
                </c:pt>
                <c:pt idx="3">
                  <c:v>EEP Pereira</c:v>
                </c:pt>
                <c:pt idx="4">
                  <c:v>EPM</c:v>
                </c:pt>
                <c:pt idx="5">
                  <c:v>ESSA</c:v>
                </c:pt>
                <c:pt idx="6">
                  <c:v>RUITOQUE</c:v>
                </c:pt>
              </c:strCache>
            </c:strRef>
          </c:cat>
          <c:val>
            <c:numRef>
              <c:f>Distribución!$CC$8:$CC$14</c:f>
              <c:numCache>
                <c:formatCode>0.00</c:formatCode>
                <c:ptCount val="7"/>
                <c:pt idx="0">
                  <c:v>301.76161226099998</c:v>
                </c:pt>
                <c:pt idx="1">
                  <c:v>375.02343183300002</c:v>
                </c:pt>
                <c:pt idx="2">
                  <c:v>357.628939532</c:v>
                </c:pt>
                <c:pt idx="3">
                  <c:v>221.400789016</c:v>
                </c:pt>
                <c:pt idx="4">
                  <c:v>277.59934136999999</c:v>
                </c:pt>
                <c:pt idx="5">
                  <c:v>370.53120685499999</c:v>
                </c:pt>
                <c:pt idx="6">
                  <c:v>568.01092016899997</c:v>
                </c:pt>
              </c:numCache>
            </c:numRef>
          </c:val>
          <c:extLst>
            <c:ext xmlns:c16="http://schemas.microsoft.com/office/drawing/2014/chart" uri="{C3380CC4-5D6E-409C-BE32-E72D297353CC}">
              <c16:uniqueId val="{00000000-76F1-471D-91D7-A4EE2F5B73F7}"/>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Distribución!$CF$8:$CF$14</c:f>
              <c:numCache>
                <c:formatCode>_(* #,##0.00_);_(* \(#,##0.00\);_(* "-"??_);_(@_)</c:formatCode>
                <c:ptCount val="7"/>
                <c:pt idx="0">
                  <c:v>300.59380382682099</c:v>
                </c:pt>
                <c:pt idx="1">
                  <c:v>300.59380382682099</c:v>
                </c:pt>
                <c:pt idx="2">
                  <c:v>300.59380382682099</c:v>
                </c:pt>
                <c:pt idx="3">
                  <c:v>300.59380382682099</c:v>
                </c:pt>
                <c:pt idx="4">
                  <c:v>300.59380382682099</c:v>
                </c:pt>
                <c:pt idx="5">
                  <c:v>300.59380382682099</c:v>
                </c:pt>
                <c:pt idx="6">
                  <c:v>300.59380382682099</c:v>
                </c:pt>
              </c:numCache>
            </c:numRef>
          </c:val>
          <c:smooth val="0"/>
          <c:extLst>
            <c:ext xmlns:c16="http://schemas.microsoft.com/office/drawing/2014/chart" uri="{C3380CC4-5D6E-409C-BE32-E72D297353CC}">
              <c16:uniqueId val="{00000001-76F1-471D-91D7-A4EE2F5B73F7}"/>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4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45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600" b="1"/>
              <a:t>ADD Occidente NT1 - Dt Vs DtUN - May/23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4"/>
              <c:layout>
                <c:manualLayout>
                  <c:x val="2.3176548544740867E-3"/>
                  <c:y val="-4.166666666666662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CE6-4BAD-A87F-29D67F9BA99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Distribución!$B$16:$B$22</c:f>
              <c:strCache>
                <c:ptCount val="7"/>
                <c:pt idx="0">
                  <c:v>CEDENAR</c:v>
                </c:pt>
                <c:pt idx="1">
                  <c:v>CELSIA COLOMBIA Valle</c:v>
                </c:pt>
                <c:pt idx="2">
                  <c:v>CEO</c:v>
                </c:pt>
                <c:pt idx="3">
                  <c:v>CETSA</c:v>
                </c:pt>
                <c:pt idx="4">
                  <c:v>EEP Cartago</c:v>
                </c:pt>
                <c:pt idx="5">
                  <c:v>EMCALI</c:v>
                </c:pt>
                <c:pt idx="6">
                  <c:v>EMEESA</c:v>
                </c:pt>
              </c:strCache>
            </c:strRef>
          </c:cat>
          <c:val>
            <c:numRef>
              <c:f>Distribución!$CC$16:$CC$22</c:f>
              <c:numCache>
                <c:formatCode>0.00</c:formatCode>
                <c:ptCount val="7"/>
                <c:pt idx="0">
                  <c:v>227.409723216</c:v>
                </c:pt>
                <c:pt idx="1">
                  <c:v>379.13568286499998</c:v>
                </c:pt>
                <c:pt idx="2">
                  <c:v>435.65351002099999</c:v>
                </c:pt>
                <c:pt idx="3">
                  <c:v>235.776817325</c:v>
                </c:pt>
                <c:pt idx="4">
                  <c:v>234.24714458899999</c:v>
                </c:pt>
                <c:pt idx="5">
                  <c:v>177.82295824900001</c:v>
                </c:pt>
                <c:pt idx="6">
                  <c:v>264.35047187200001</c:v>
                </c:pt>
              </c:numCache>
            </c:numRef>
          </c:val>
          <c:extLst>
            <c:ext xmlns:c16="http://schemas.microsoft.com/office/drawing/2014/chart" uri="{C3380CC4-5D6E-409C-BE32-E72D297353CC}">
              <c16:uniqueId val="{00000001-BCE6-4BAD-A87F-29D67F9BA99F}"/>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Distribución!$CF$16:$CF$22</c:f>
              <c:numCache>
                <c:formatCode>_(* #,##0.00_);_(* \(#,##0.00\);_(* "-"??_);_(@_)</c:formatCode>
                <c:ptCount val="7"/>
                <c:pt idx="0">
                  <c:v>262.11581442849598</c:v>
                </c:pt>
                <c:pt idx="1">
                  <c:v>262.11581442849598</c:v>
                </c:pt>
                <c:pt idx="2">
                  <c:v>262.11581442849598</c:v>
                </c:pt>
                <c:pt idx="3">
                  <c:v>262.11581442849598</c:v>
                </c:pt>
                <c:pt idx="4">
                  <c:v>262.11581442849598</c:v>
                </c:pt>
                <c:pt idx="5">
                  <c:v>262.11581442849598</c:v>
                </c:pt>
                <c:pt idx="6">
                  <c:v>262.11581442849598</c:v>
                </c:pt>
              </c:numCache>
            </c:numRef>
          </c:val>
          <c:smooth val="0"/>
          <c:extLst>
            <c:ext xmlns:c16="http://schemas.microsoft.com/office/drawing/2014/chart" uri="{C3380CC4-5D6E-409C-BE32-E72D297353CC}">
              <c16:uniqueId val="{00000002-BCE6-4BAD-A87F-29D67F9BA99F}"/>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4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45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Oriente NT1 - Dt Vs DtUN - May/23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3"/>
              <c:layout>
                <c:manualLayout>
                  <c:x val="0"/>
                  <c:y val="-4.629629629629629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B9C-4A5F-AD2E-0FC85604292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Distribución!$B$24:$B$28</c:f>
              <c:strCache>
                <c:ptCount val="5"/>
                <c:pt idx="0">
                  <c:v>CELSIA COLOMBIA Tolima</c:v>
                </c:pt>
                <c:pt idx="1">
                  <c:v>EBSA</c:v>
                </c:pt>
                <c:pt idx="2">
                  <c:v>ELECTROHUILA</c:v>
                </c:pt>
                <c:pt idx="3">
                  <c:v>ENEL COLOMBIA</c:v>
                </c:pt>
                <c:pt idx="4">
                  <c:v>ENELAR</c:v>
                </c:pt>
              </c:strCache>
            </c:strRef>
          </c:cat>
          <c:val>
            <c:numRef>
              <c:f>Distribución!$CC$24:$CC$28</c:f>
              <c:numCache>
                <c:formatCode>0.00</c:formatCode>
                <c:ptCount val="5"/>
                <c:pt idx="0">
                  <c:v>436.43310905200002</c:v>
                </c:pt>
                <c:pt idx="1">
                  <c:v>410.630254337</c:v>
                </c:pt>
                <c:pt idx="2">
                  <c:v>329.40831315499997</c:v>
                </c:pt>
                <c:pt idx="3">
                  <c:v>220.17161172199999</c:v>
                </c:pt>
                <c:pt idx="4">
                  <c:v>510.06148822300003</c:v>
                </c:pt>
              </c:numCache>
            </c:numRef>
          </c:val>
          <c:extLst>
            <c:ext xmlns:c16="http://schemas.microsoft.com/office/drawing/2014/chart" uri="{C3380CC4-5D6E-409C-BE32-E72D297353CC}">
              <c16:uniqueId val="{00000001-3B9C-4A5F-AD2E-0FC85604292C}"/>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Distribución!$CF$24:$CF$28</c:f>
              <c:numCache>
                <c:formatCode>_(* #,##0.00_);_(* \(#,##0.00\);_(* "-"??_);_(@_)</c:formatCode>
                <c:ptCount val="5"/>
                <c:pt idx="0">
                  <c:v>253.40091514906501</c:v>
                </c:pt>
                <c:pt idx="1">
                  <c:v>253.40091514906501</c:v>
                </c:pt>
                <c:pt idx="2">
                  <c:v>253.40091514906501</c:v>
                </c:pt>
                <c:pt idx="3">
                  <c:v>253.40091514906501</c:v>
                </c:pt>
                <c:pt idx="4">
                  <c:v>253.40091514906501</c:v>
                </c:pt>
              </c:numCache>
            </c:numRef>
          </c:val>
          <c:smooth val="0"/>
          <c:extLst>
            <c:ext xmlns:c16="http://schemas.microsoft.com/office/drawing/2014/chart" uri="{C3380CC4-5D6E-409C-BE32-E72D297353CC}">
              <c16:uniqueId val="{00000002-3B9C-4A5F-AD2E-0FC85604292C}"/>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6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60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Sur NT1 - Dt Vs DtUN - May/23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0"/>
              <c:layout>
                <c:manualLayout>
                  <c:x val="-2.1244924076169966E-17"/>
                  <c:y val="-4.62962962962963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8B1-46C6-80B0-E4A4D78AFA2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Distribución!$B$30:$B$35</c:f>
              <c:strCache>
                <c:ptCount val="6"/>
                <c:pt idx="0">
                  <c:v>EEBP</c:v>
                </c:pt>
                <c:pt idx="1">
                  <c:v>ELECTROCAQUETA</c:v>
                </c:pt>
                <c:pt idx="2">
                  <c:v>EMEVASI</c:v>
                </c:pt>
                <c:pt idx="3">
                  <c:v>EMSA</c:v>
                </c:pt>
                <c:pt idx="4">
                  <c:v>ENERCA</c:v>
                </c:pt>
                <c:pt idx="5">
                  <c:v>EEPUTUMAYO</c:v>
                </c:pt>
              </c:strCache>
            </c:strRef>
          </c:cat>
          <c:val>
            <c:numRef>
              <c:f>Distribución!$CC$30:$CC$35</c:f>
              <c:numCache>
                <c:formatCode>0.00</c:formatCode>
                <c:ptCount val="6"/>
                <c:pt idx="0">
                  <c:v>242.68613388099999</c:v>
                </c:pt>
                <c:pt idx="1">
                  <c:v>337.62813388199999</c:v>
                </c:pt>
                <c:pt idx="2">
                  <c:v>521.98378330000003</c:v>
                </c:pt>
                <c:pt idx="3">
                  <c:v>177.50843949099999</c:v>
                </c:pt>
                <c:pt idx="4">
                  <c:v>563.80094976600003</c:v>
                </c:pt>
                <c:pt idx="5">
                  <c:v>334.23765990999999</c:v>
                </c:pt>
              </c:numCache>
            </c:numRef>
          </c:val>
          <c:extLst>
            <c:ext xmlns:c16="http://schemas.microsoft.com/office/drawing/2014/chart" uri="{C3380CC4-5D6E-409C-BE32-E72D297353CC}">
              <c16:uniqueId val="{00000001-18B1-46C6-80B0-E4A4D78AFA21}"/>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Distribución!$CF$30:$CF$35</c:f>
              <c:numCache>
                <c:formatCode>_(* #,##0.00_);_(* \(#,##0.00\);_(* "-"??_);_(@_)</c:formatCode>
                <c:ptCount val="6"/>
                <c:pt idx="0">
                  <c:v>285.14313470253802</c:v>
                </c:pt>
                <c:pt idx="1">
                  <c:v>285.14313470253802</c:v>
                </c:pt>
                <c:pt idx="2">
                  <c:v>285.14313470253802</c:v>
                </c:pt>
                <c:pt idx="3">
                  <c:v>285.14313470253802</c:v>
                </c:pt>
                <c:pt idx="4">
                  <c:v>285.14313470253802</c:v>
                </c:pt>
                <c:pt idx="5">
                  <c:v>285.14313470253802</c:v>
                </c:pt>
              </c:numCache>
            </c:numRef>
          </c:val>
          <c:smooth val="0"/>
          <c:extLst>
            <c:ext xmlns:c16="http://schemas.microsoft.com/office/drawing/2014/chart" uri="{C3380CC4-5D6E-409C-BE32-E72D297353CC}">
              <c16:uniqueId val="{00000002-18B1-46C6-80B0-E4A4D78AFA21}"/>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6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60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Sin ADD NT1 - Dt - May/23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Distribución!$B$37:$B$40</c:f>
              <c:strCache>
                <c:ptCount val="4"/>
                <c:pt idx="0">
                  <c:v>DISPAC</c:v>
                </c:pt>
                <c:pt idx="1">
                  <c:v>ENERGUAVIARE</c:v>
                </c:pt>
                <c:pt idx="2">
                  <c:v>CARIBEMAR</c:v>
                </c:pt>
                <c:pt idx="3">
                  <c:v>AIRE</c:v>
                </c:pt>
              </c:strCache>
            </c:strRef>
          </c:cat>
          <c:val>
            <c:numRef>
              <c:f>Distribución!$CC$37:$CC$40</c:f>
              <c:numCache>
                <c:formatCode>0.00</c:formatCode>
                <c:ptCount val="4"/>
                <c:pt idx="0">
                  <c:v>197.181559682</c:v>
                </c:pt>
                <c:pt idx="1">
                  <c:v>212.989431336</c:v>
                </c:pt>
                <c:pt idx="2">
                  <c:v>225.16050411099999</c:v>
                </c:pt>
                <c:pt idx="3">
                  <c:v>182.92240376199999</c:v>
                </c:pt>
              </c:numCache>
            </c:numRef>
          </c:val>
          <c:extLst>
            <c:ext xmlns:c16="http://schemas.microsoft.com/office/drawing/2014/chart" uri="{C3380CC4-5D6E-409C-BE32-E72D297353CC}">
              <c16:uniqueId val="{00000000-4728-4640-B7EF-5AEE93647881}"/>
            </c:ext>
          </c:extLst>
        </c:ser>
        <c:dLbls>
          <c:showLegendKey val="0"/>
          <c:showVal val="0"/>
          <c:showCatName val="0"/>
          <c:showSerName val="0"/>
          <c:showPercent val="0"/>
          <c:showBubbleSize val="0"/>
        </c:dLbls>
        <c:gapWidth val="219"/>
        <c:axId val="628326624"/>
        <c:axId val="628326952"/>
      </c:bar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2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Centro NT1 - Dt Vs DtUN - Jun/23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Distribución!$B$8:$B$14</c:f>
              <c:strCache>
                <c:ptCount val="7"/>
                <c:pt idx="0">
                  <c:v>CENS</c:v>
                </c:pt>
                <c:pt idx="1">
                  <c:v>CHEC</c:v>
                </c:pt>
                <c:pt idx="2">
                  <c:v>EDEQ</c:v>
                </c:pt>
                <c:pt idx="3">
                  <c:v>EEP Pereira</c:v>
                </c:pt>
                <c:pt idx="4">
                  <c:v>EPM</c:v>
                </c:pt>
                <c:pt idx="5">
                  <c:v>ESSA</c:v>
                </c:pt>
                <c:pt idx="6">
                  <c:v>RUITOQUE</c:v>
                </c:pt>
              </c:strCache>
            </c:strRef>
          </c:cat>
          <c:val>
            <c:numRef>
              <c:f>Distribución!$CK$8:$CK$14</c:f>
              <c:numCache>
                <c:formatCode>0.00</c:formatCode>
                <c:ptCount val="7"/>
                <c:pt idx="0">
                  <c:v>295.65360036300001</c:v>
                </c:pt>
                <c:pt idx="1">
                  <c:v>358.42459784099998</c:v>
                </c:pt>
                <c:pt idx="2">
                  <c:v>351.40136666799998</c:v>
                </c:pt>
                <c:pt idx="3">
                  <c:v>216.18973149300001</c:v>
                </c:pt>
                <c:pt idx="4">
                  <c:v>272.13628917599999</c:v>
                </c:pt>
                <c:pt idx="5">
                  <c:v>364.39747501599999</c:v>
                </c:pt>
                <c:pt idx="6">
                  <c:v>560.06405081499997</c:v>
                </c:pt>
              </c:numCache>
            </c:numRef>
          </c:val>
          <c:extLst>
            <c:ext xmlns:c16="http://schemas.microsoft.com/office/drawing/2014/chart" uri="{C3380CC4-5D6E-409C-BE32-E72D297353CC}">
              <c16:uniqueId val="{00000000-2ED7-434C-A168-74D9FCBB05AC}"/>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Distribución!$CN$8:$CN$14</c:f>
              <c:numCache>
                <c:formatCode>_(* #,##0.00_);_(* \(#,##0.00\);_(* "-"??_);_(@_)</c:formatCode>
                <c:ptCount val="7"/>
                <c:pt idx="0">
                  <c:v>290.15034400535302</c:v>
                </c:pt>
                <c:pt idx="1">
                  <c:v>290.15034400535302</c:v>
                </c:pt>
                <c:pt idx="2">
                  <c:v>290.15034400535302</c:v>
                </c:pt>
                <c:pt idx="3">
                  <c:v>290.15034400535302</c:v>
                </c:pt>
                <c:pt idx="4">
                  <c:v>290.15034400535302</c:v>
                </c:pt>
                <c:pt idx="5">
                  <c:v>290.15034400535302</c:v>
                </c:pt>
                <c:pt idx="6">
                  <c:v>290.15034400535302</c:v>
                </c:pt>
              </c:numCache>
            </c:numRef>
          </c:val>
          <c:smooth val="0"/>
          <c:extLst>
            <c:ext xmlns:c16="http://schemas.microsoft.com/office/drawing/2014/chart" uri="{C3380CC4-5D6E-409C-BE32-E72D297353CC}">
              <c16:uniqueId val="{00000001-2ED7-434C-A168-74D9FCBB05AC}"/>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4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45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600" b="1"/>
              <a:t>ADD Occidente NT1 - Dt Vs DtUN - Jun/23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4"/>
              <c:layout>
                <c:manualLayout>
                  <c:x val="2.3176548544740867E-3"/>
                  <c:y val="-4.166666666666662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BEF-4FB9-B239-D7C020A1F19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Distribución!$B$16:$B$22</c:f>
              <c:strCache>
                <c:ptCount val="7"/>
                <c:pt idx="0">
                  <c:v>CEDENAR</c:v>
                </c:pt>
                <c:pt idx="1">
                  <c:v>CELSIA COLOMBIA Valle</c:v>
                </c:pt>
                <c:pt idx="2">
                  <c:v>CEO</c:v>
                </c:pt>
                <c:pt idx="3">
                  <c:v>CETSA</c:v>
                </c:pt>
                <c:pt idx="4">
                  <c:v>EEP Cartago</c:v>
                </c:pt>
                <c:pt idx="5">
                  <c:v>EMCALI</c:v>
                </c:pt>
                <c:pt idx="6">
                  <c:v>EMEESA</c:v>
                </c:pt>
              </c:strCache>
            </c:strRef>
          </c:cat>
          <c:val>
            <c:numRef>
              <c:f>Distribución!$CK$16:$CK$22</c:f>
              <c:numCache>
                <c:formatCode>0.00</c:formatCode>
                <c:ptCount val="7"/>
                <c:pt idx="0">
                  <c:v>223.719834851</c:v>
                </c:pt>
                <c:pt idx="1">
                  <c:v>375.71402515300002</c:v>
                </c:pt>
                <c:pt idx="2">
                  <c:v>433.690346852</c:v>
                </c:pt>
                <c:pt idx="3">
                  <c:v>234.83858554599999</c:v>
                </c:pt>
                <c:pt idx="4">
                  <c:v>229.40409080399999</c:v>
                </c:pt>
                <c:pt idx="5">
                  <c:v>177.02313310400001</c:v>
                </c:pt>
                <c:pt idx="6">
                  <c:v>259.62519595100002</c:v>
                </c:pt>
              </c:numCache>
            </c:numRef>
          </c:val>
          <c:extLst>
            <c:ext xmlns:c16="http://schemas.microsoft.com/office/drawing/2014/chart" uri="{C3380CC4-5D6E-409C-BE32-E72D297353CC}">
              <c16:uniqueId val="{00000001-6BEF-4FB9-B239-D7C020A1F19F}"/>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Distribución!$CN$16:$CN$22</c:f>
              <c:numCache>
                <c:formatCode>_(* #,##0.00_);_(* \(#,##0.00\);_(* "-"??_);_(@_)</c:formatCode>
                <c:ptCount val="7"/>
                <c:pt idx="0">
                  <c:v>263.88393237386299</c:v>
                </c:pt>
                <c:pt idx="1">
                  <c:v>263.88393237386299</c:v>
                </c:pt>
                <c:pt idx="2">
                  <c:v>263.88393237386299</c:v>
                </c:pt>
                <c:pt idx="3">
                  <c:v>263.88393237386299</c:v>
                </c:pt>
                <c:pt idx="4">
                  <c:v>263.88393237386299</c:v>
                </c:pt>
                <c:pt idx="5">
                  <c:v>263.88393237386299</c:v>
                </c:pt>
                <c:pt idx="6">
                  <c:v>263.88393237386299</c:v>
                </c:pt>
              </c:numCache>
            </c:numRef>
          </c:val>
          <c:smooth val="0"/>
          <c:extLst>
            <c:ext xmlns:c16="http://schemas.microsoft.com/office/drawing/2014/chart" uri="{C3380CC4-5D6E-409C-BE32-E72D297353CC}">
              <c16:uniqueId val="{00000002-6BEF-4FB9-B239-D7C020A1F19F}"/>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4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45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Oriente NT1 - Dt Vs DtUN - Jun/23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3"/>
              <c:layout>
                <c:manualLayout>
                  <c:x val="0"/>
                  <c:y val="-4.629629629629629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78B-4E58-9353-4CACDCBE7E2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Distribución!$B$24:$B$28</c:f>
              <c:strCache>
                <c:ptCount val="5"/>
                <c:pt idx="0">
                  <c:v>CELSIA COLOMBIA Tolima</c:v>
                </c:pt>
                <c:pt idx="1">
                  <c:v>EBSA</c:v>
                </c:pt>
                <c:pt idx="2">
                  <c:v>ELECTROHUILA</c:v>
                </c:pt>
                <c:pt idx="3">
                  <c:v>ENEL COLOMBIA</c:v>
                </c:pt>
                <c:pt idx="4">
                  <c:v>ENELAR</c:v>
                </c:pt>
              </c:strCache>
            </c:strRef>
          </c:cat>
          <c:val>
            <c:numRef>
              <c:f>Distribución!$CK$24:$CK$28</c:f>
              <c:numCache>
                <c:formatCode>0.00</c:formatCode>
                <c:ptCount val="5"/>
                <c:pt idx="0">
                  <c:v>424.75766220499997</c:v>
                </c:pt>
                <c:pt idx="1">
                  <c:v>405.55885627800001</c:v>
                </c:pt>
                <c:pt idx="2">
                  <c:v>322.69037300799999</c:v>
                </c:pt>
                <c:pt idx="3">
                  <c:v>216.730243895</c:v>
                </c:pt>
                <c:pt idx="4">
                  <c:v>506.97571098899999</c:v>
                </c:pt>
              </c:numCache>
            </c:numRef>
          </c:val>
          <c:extLst>
            <c:ext xmlns:c16="http://schemas.microsoft.com/office/drawing/2014/chart" uri="{C3380CC4-5D6E-409C-BE32-E72D297353CC}">
              <c16:uniqueId val="{00000001-178B-4E58-9353-4CACDCBE7E21}"/>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Distribución!$CN$24:$CN$28</c:f>
              <c:numCache>
                <c:formatCode>_(* #,##0.00_);_(* \(#,##0.00\);_(* "-"??_);_(@_)</c:formatCode>
                <c:ptCount val="5"/>
                <c:pt idx="0">
                  <c:v>254.33046851468399</c:v>
                </c:pt>
                <c:pt idx="1">
                  <c:v>254.33046851468399</c:v>
                </c:pt>
                <c:pt idx="2">
                  <c:v>254.33046851468399</c:v>
                </c:pt>
                <c:pt idx="3">
                  <c:v>254.33046851468399</c:v>
                </c:pt>
                <c:pt idx="4">
                  <c:v>254.33046851468399</c:v>
                </c:pt>
              </c:numCache>
            </c:numRef>
          </c:val>
          <c:smooth val="0"/>
          <c:extLst>
            <c:ext xmlns:c16="http://schemas.microsoft.com/office/drawing/2014/chart" uri="{C3380CC4-5D6E-409C-BE32-E72D297353CC}">
              <c16:uniqueId val="{00000002-178B-4E58-9353-4CACDCBE7E21}"/>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6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60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Sur NT1 - Dt Vs DtUN - Jun/23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0"/>
              <c:layout>
                <c:manualLayout>
                  <c:x val="-2.1244924076169966E-17"/>
                  <c:y val="-4.62962962962963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249-4F87-85AE-045E8A5170B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Distribución!$B$30:$B$35</c:f>
              <c:strCache>
                <c:ptCount val="6"/>
                <c:pt idx="0">
                  <c:v>EEBP</c:v>
                </c:pt>
                <c:pt idx="1">
                  <c:v>ELECTROCAQUETA</c:v>
                </c:pt>
                <c:pt idx="2">
                  <c:v>EMEVASI</c:v>
                </c:pt>
                <c:pt idx="3">
                  <c:v>EMSA</c:v>
                </c:pt>
                <c:pt idx="4">
                  <c:v>ENERCA</c:v>
                </c:pt>
                <c:pt idx="5">
                  <c:v>EEPUTUMAYO</c:v>
                </c:pt>
              </c:strCache>
            </c:strRef>
          </c:cat>
          <c:val>
            <c:numRef>
              <c:f>Distribución!$CK$30:$CK$35</c:f>
              <c:numCache>
                <c:formatCode>0.00</c:formatCode>
                <c:ptCount val="6"/>
                <c:pt idx="0">
                  <c:v>289.89549247799999</c:v>
                </c:pt>
                <c:pt idx="1">
                  <c:v>333.82734947400002</c:v>
                </c:pt>
                <c:pt idx="2">
                  <c:v>515.05154000000005</c:v>
                </c:pt>
                <c:pt idx="3">
                  <c:v>172.78494533599999</c:v>
                </c:pt>
                <c:pt idx="4">
                  <c:v>346.85046401800003</c:v>
                </c:pt>
                <c:pt idx="5">
                  <c:v>320.78065148299999</c:v>
                </c:pt>
              </c:numCache>
            </c:numRef>
          </c:val>
          <c:extLst>
            <c:ext xmlns:c16="http://schemas.microsoft.com/office/drawing/2014/chart" uri="{C3380CC4-5D6E-409C-BE32-E72D297353CC}">
              <c16:uniqueId val="{00000001-0249-4F87-85AE-045E8A5170BB}"/>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Distribución!$CN$30:$CN$35</c:f>
              <c:numCache>
                <c:formatCode>_(* #,##0.00_);_(* \(#,##0.00\);_(* "-"??_);_(@_)</c:formatCode>
                <c:ptCount val="6"/>
                <c:pt idx="0">
                  <c:v>242.597800826368</c:v>
                </c:pt>
                <c:pt idx="1">
                  <c:v>242.597800826368</c:v>
                </c:pt>
                <c:pt idx="2">
                  <c:v>242.597800826368</c:v>
                </c:pt>
                <c:pt idx="3">
                  <c:v>242.597800826368</c:v>
                </c:pt>
                <c:pt idx="4">
                  <c:v>242.597800826368</c:v>
                </c:pt>
                <c:pt idx="5">
                  <c:v>242.597800826368</c:v>
                </c:pt>
              </c:numCache>
            </c:numRef>
          </c:val>
          <c:smooth val="0"/>
          <c:extLst>
            <c:ext xmlns:c16="http://schemas.microsoft.com/office/drawing/2014/chart" uri="{C3380CC4-5D6E-409C-BE32-E72D297353CC}">
              <c16:uniqueId val="{00000002-0249-4F87-85AE-045E8A5170BB}"/>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6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60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Sin ADD NT1 - Dt - Jun/23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Distribución!$B$37:$B$40</c:f>
              <c:strCache>
                <c:ptCount val="4"/>
                <c:pt idx="0">
                  <c:v>DISPAC</c:v>
                </c:pt>
                <c:pt idx="1">
                  <c:v>ENERGUAVIARE</c:v>
                </c:pt>
                <c:pt idx="2">
                  <c:v>CARIBEMAR</c:v>
                </c:pt>
                <c:pt idx="3">
                  <c:v>AIRE</c:v>
                </c:pt>
              </c:strCache>
            </c:strRef>
          </c:cat>
          <c:val>
            <c:numRef>
              <c:f>Distribución!$CK$37:$CK$40</c:f>
              <c:numCache>
                <c:formatCode>0.00</c:formatCode>
                <c:ptCount val="4"/>
                <c:pt idx="0">
                  <c:v>193.80349000000001</c:v>
                </c:pt>
                <c:pt idx="1">
                  <c:v>209.39554999999999</c:v>
                </c:pt>
                <c:pt idx="2">
                  <c:v>218.32468</c:v>
                </c:pt>
                <c:pt idx="3">
                  <c:v>177.68444</c:v>
                </c:pt>
              </c:numCache>
            </c:numRef>
          </c:val>
          <c:extLst>
            <c:ext xmlns:c16="http://schemas.microsoft.com/office/drawing/2014/chart" uri="{C3380CC4-5D6E-409C-BE32-E72D297353CC}">
              <c16:uniqueId val="{00000000-9241-4266-BC01-A3747899B682}"/>
            </c:ext>
          </c:extLst>
        </c:ser>
        <c:dLbls>
          <c:showLegendKey val="0"/>
          <c:showVal val="0"/>
          <c:showCatName val="0"/>
          <c:showSerName val="0"/>
          <c:showPercent val="0"/>
          <c:showBubbleSize val="0"/>
        </c:dLbls>
        <c:gapWidth val="219"/>
        <c:axId val="628326624"/>
        <c:axId val="628326952"/>
      </c:bar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2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Centro NT1 - Dt Vs DtUN - Jul/23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Distribución!$B$8:$B$14</c:f>
              <c:strCache>
                <c:ptCount val="7"/>
                <c:pt idx="0">
                  <c:v>CENS</c:v>
                </c:pt>
                <c:pt idx="1">
                  <c:v>CHEC</c:v>
                </c:pt>
                <c:pt idx="2">
                  <c:v>EDEQ</c:v>
                </c:pt>
                <c:pt idx="3">
                  <c:v>EEP Pereira</c:v>
                </c:pt>
                <c:pt idx="4">
                  <c:v>EPM</c:v>
                </c:pt>
                <c:pt idx="5">
                  <c:v>ESSA</c:v>
                </c:pt>
                <c:pt idx="6">
                  <c:v>RUITOQUE</c:v>
                </c:pt>
              </c:strCache>
            </c:strRef>
          </c:cat>
          <c:val>
            <c:numRef>
              <c:f>Distribución!$CS$8:$CS$14</c:f>
              <c:numCache>
                <c:formatCode>0.00</c:formatCode>
                <c:ptCount val="7"/>
                <c:pt idx="0">
                  <c:v>292.66266891200002</c:v>
                </c:pt>
                <c:pt idx="1">
                  <c:v>354.82211788900003</c:v>
                </c:pt>
                <c:pt idx="2">
                  <c:v>347.70209542999999</c:v>
                </c:pt>
                <c:pt idx="3">
                  <c:v>214.39682101099999</c:v>
                </c:pt>
                <c:pt idx="4">
                  <c:v>269.86268127699998</c:v>
                </c:pt>
                <c:pt idx="5">
                  <c:v>360.12621885099998</c:v>
                </c:pt>
                <c:pt idx="6">
                  <c:v>552.84572399299998</c:v>
                </c:pt>
              </c:numCache>
            </c:numRef>
          </c:val>
          <c:extLst>
            <c:ext xmlns:c16="http://schemas.microsoft.com/office/drawing/2014/chart" uri="{C3380CC4-5D6E-409C-BE32-E72D297353CC}">
              <c16:uniqueId val="{00000000-D58A-48E4-8713-5299A885CFAD}"/>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Distribución!$CV$8:$CV$14</c:f>
              <c:numCache>
                <c:formatCode>_(* #,##0.00_);_(* \(#,##0.00\);_(* "-"??_);_(@_)</c:formatCode>
                <c:ptCount val="7"/>
                <c:pt idx="0">
                  <c:v>300.03825872679801</c:v>
                </c:pt>
                <c:pt idx="1">
                  <c:v>300.03825872679801</c:v>
                </c:pt>
                <c:pt idx="2">
                  <c:v>300.03825872679801</c:v>
                </c:pt>
                <c:pt idx="3">
                  <c:v>300.03825872679801</c:v>
                </c:pt>
                <c:pt idx="4">
                  <c:v>300.03825872679801</c:v>
                </c:pt>
                <c:pt idx="5">
                  <c:v>300.03825872679801</c:v>
                </c:pt>
                <c:pt idx="6">
                  <c:v>300.03825872679801</c:v>
                </c:pt>
              </c:numCache>
            </c:numRef>
          </c:val>
          <c:smooth val="0"/>
          <c:extLst>
            <c:ext xmlns:c16="http://schemas.microsoft.com/office/drawing/2014/chart" uri="{C3380CC4-5D6E-409C-BE32-E72D297353CC}">
              <c16:uniqueId val="{00000001-D58A-48E4-8713-5299A885CFAD}"/>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4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45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600" b="1"/>
              <a:t>ADD Occidente NT1 - Dt Vs DtUN - Jul/23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4"/>
              <c:layout>
                <c:manualLayout>
                  <c:x val="2.3176548544740867E-3"/>
                  <c:y val="-4.166666666666662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7B6-47FC-8A01-6647986442D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Distribución!$B$16:$B$22</c:f>
              <c:strCache>
                <c:ptCount val="7"/>
                <c:pt idx="0">
                  <c:v>CEDENAR</c:v>
                </c:pt>
                <c:pt idx="1">
                  <c:v>CELSIA COLOMBIA Valle</c:v>
                </c:pt>
                <c:pt idx="2">
                  <c:v>CEO</c:v>
                </c:pt>
                <c:pt idx="3">
                  <c:v>CETSA</c:v>
                </c:pt>
                <c:pt idx="4">
                  <c:v>EEP Cartago</c:v>
                </c:pt>
                <c:pt idx="5">
                  <c:v>EMCALI</c:v>
                </c:pt>
                <c:pt idx="6">
                  <c:v>EMEESA</c:v>
                </c:pt>
              </c:strCache>
            </c:strRef>
          </c:cat>
          <c:val>
            <c:numRef>
              <c:f>Distribución!$CS$16:$CS$22</c:f>
              <c:numCache>
                <c:formatCode>0.00</c:formatCode>
                <c:ptCount val="7"/>
                <c:pt idx="0">
                  <c:v>223.08449664</c:v>
                </c:pt>
                <c:pt idx="1">
                  <c:v>372.610221357</c:v>
                </c:pt>
                <c:pt idx="2">
                  <c:v>430.91838665699999</c:v>
                </c:pt>
                <c:pt idx="3">
                  <c:v>235.478259807</c:v>
                </c:pt>
                <c:pt idx="4">
                  <c:v>228.16686807900001</c:v>
                </c:pt>
                <c:pt idx="5">
                  <c:v>177.053961947</c:v>
                </c:pt>
                <c:pt idx="6">
                  <c:v>258.94440794000002</c:v>
                </c:pt>
              </c:numCache>
            </c:numRef>
          </c:val>
          <c:extLst>
            <c:ext xmlns:c16="http://schemas.microsoft.com/office/drawing/2014/chart" uri="{C3380CC4-5D6E-409C-BE32-E72D297353CC}">
              <c16:uniqueId val="{00000001-17B6-47FC-8A01-6647986442DA}"/>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Distribución!$CV$16:$CV$22</c:f>
              <c:numCache>
                <c:formatCode>_(* #,##0.00_);_(* \(#,##0.00\);_(* "-"??_);_(@_)</c:formatCode>
                <c:ptCount val="7"/>
                <c:pt idx="0">
                  <c:v>267.65674164925298</c:v>
                </c:pt>
                <c:pt idx="1">
                  <c:v>267.65674164925298</c:v>
                </c:pt>
                <c:pt idx="2">
                  <c:v>267.65674164925298</c:v>
                </c:pt>
                <c:pt idx="3">
                  <c:v>267.65674164925298</c:v>
                </c:pt>
                <c:pt idx="4">
                  <c:v>267.65674164925298</c:v>
                </c:pt>
                <c:pt idx="5">
                  <c:v>267.65674164925298</c:v>
                </c:pt>
                <c:pt idx="6">
                  <c:v>267.65674164925298</c:v>
                </c:pt>
              </c:numCache>
            </c:numRef>
          </c:val>
          <c:smooth val="0"/>
          <c:extLst>
            <c:ext xmlns:c16="http://schemas.microsoft.com/office/drawing/2014/chart" uri="{C3380CC4-5D6E-409C-BE32-E72D297353CC}">
              <c16:uniqueId val="{00000002-17B6-47FC-8A01-6647986442DA}"/>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4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45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Oriente NT1 - Dt Vs DtUN - Jul/23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3"/>
              <c:layout>
                <c:manualLayout>
                  <c:x val="0"/>
                  <c:y val="-4.629629629629629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CCE-44EA-A70C-61A135A618E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Distribución!$B$24:$B$28</c:f>
              <c:strCache>
                <c:ptCount val="5"/>
                <c:pt idx="0">
                  <c:v>CELSIA COLOMBIA Tolima</c:v>
                </c:pt>
                <c:pt idx="1">
                  <c:v>EBSA</c:v>
                </c:pt>
                <c:pt idx="2">
                  <c:v>ELECTROHUILA</c:v>
                </c:pt>
                <c:pt idx="3">
                  <c:v>ENEL COLOMBIA</c:v>
                </c:pt>
                <c:pt idx="4">
                  <c:v>ENELAR</c:v>
                </c:pt>
              </c:strCache>
            </c:strRef>
          </c:cat>
          <c:val>
            <c:numRef>
              <c:f>Distribución!$CS$24:$CS$28</c:f>
              <c:numCache>
                <c:formatCode>0.00</c:formatCode>
                <c:ptCount val="5"/>
                <c:pt idx="0">
                  <c:v>421.66135144399999</c:v>
                </c:pt>
                <c:pt idx="1">
                  <c:v>402.25895601500002</c:v>
                </c:pt>
                <c:pt idx="2">
                  <c:v>318.48068644699998</c:v>
                </c:pt>
                <c:pt idx="3">
                  <c:v>216.31512361200001</c:v>
                </c:pt>
                <c:pt idx="4">
                  <c:v>504.12957399099997</c:v>
                </c:pt>
              </c:numCache>
            </c:numRef>
          </c:val>
          <c:extLst>
            <c:ext xmlns:c16="http://schemas.microsoft.com/office/drawing/2014/chart" uri="{C3380CC4-5D6E-409C-BE32-E72D297353CC}">
              <c16:uniqueId val="{00000001-7CCE-44EA-A70C-61A135A618E2}"/>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Distribución!$CV$24:$CV$28</c:f>
              <c:numCache>
                <c:formatCode>_(* #,##0.00_);_(* \(#,##0.00\);_(* "-"??_);_(@_)</c:formatCode>
                <c:ptCount val="5"/>
                <c:pt idx="0">
                  <c:v>258.28024712613802</c:v>
                </c:pt>
                <c:pt idx="1">
                  <c:v>258.28024712613802</c:v>
                </c:pt>
                <c:pt idx="2">
                  <c:v>258.28024712613802</c:v>
                </c:pt>
                <c:pt idx="3">
                  <c:v>258.28024712613802</c:v>
                </c:pt>
                <c:pt idx="4">
                  <c:v>258.28024712613802</c:v>
                </c:pt>
              </c:numCache>
            </c:numRef>
          </c:val>
          <c:smooth val="0"/>
          <c:extLst>
            <c:ext xmlns:c16="http://schemas.microsoft.com/office/drawing/2014/chart" uri="{C3380CC4-5D6E-409C-BE32-E72D297353CC}">
              <c16:uniqueId val="{00000002-7CCE-44EA-A70C-61A135A618E2}"/>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6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60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Sur NT1 - Dt Vs DtUN - Jul/23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0"/>
              <c:layout>
                <c:manualLayout>
                  <c:x val="-2.1244924076169966E-17"/>
                  <c:y val="-4.62962962962963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6E1-4775-A8BA-995FE20A026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Distribución!$B$30:$B$35</c:f>
              <c:strCache>
                <c:ptCount val="6"/>
                <c:pt idx="0">
                  <c:v>EEBP</c:v>
                </c:pt>
                <c:pt idx="1">
                  <c:v>ELECTROCAQUETA</c:v>
                </c:pt>
                <c:pt idx="2">
                  <c:v>EMEVASI</c:v>
                </c:pt>
                <c:pt idx="3">
                  <c:v>EMSA</c:v>
                </c:pt>
                <c:pt idx="4">
                  <c:v>ENERCA</c:v>
                </c:pt>
                <c:pt idx="5">
                  <c:v>EEPUTUMAYO</c:v>
                </c:pt>
              </c:strCache>
            </c:strRef>
          </c:cat>
          <c:val>
            <c:numRef>
              <c:f>Distribución!$CS$30:$CS$35</c:f>
              <c:numCache>
                <c:formatCode>0.00</c:formatCode>
                <c:ptCount val="6"/>
                <c:pt idx="0">
                  <c:v>286.73718133599999</c:v>
                </c:pt>
                <c:pt idx="1">
                  <c:v>331.50268940699999</c:v>
                </c:pt>
                <c:pt idx="2">
                  <c:v>507.69197600000001</c:v>
                </c:pt>
                <c:pt idx="3">
                  <c:v>171.695513766</c:v>
                </c:pt>
                <c:pt idx="4">
                  <c:v>341.09576012100001</c:v>
                </c:pt>
                <c:pt idx="5">
                  <c:v>317.70012167099998</c:v>
                </c:pt>
              </c:numCache>
            </c:numRef>
          </c:val>
          <c:extLst>
            <c:ext xmlns:c16="http://schemas.microsoft.com/office/drawing/2014/chart" uri="{C3380CC4-5D6E-409C-BE32-E72D297353CC}">
              <c16:uniqueId val="{00000001-B6E1-4775-A8BA-995FE20A0268}"/>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Distribución!$CV$30:$CV$35</c:f>
              <c:numCache>
                <c:formatCode>_(* #,##0.00_);_(* \(#,##0.00\);_(* "-"??_);_(@_)</c:formatCode>
                <c:ptCount val="6"/>
                <c:pt idx="0">
                  <c:v>243.34892510445999</c:v>
                </c:pt>
                <c:pt idx="1">
                  <c:v>243.34892510445999</c:v>
                </c:pt>
                <c:pt idx="2">
                  <c:v>243.34892510445999</c:v>
                </c:pt>
                <c:pt idx="3">
                  <c:v>243.34892510445999</c:v>
                </c:pt>
                <c:pt idx="4">
                  <c:v>243.34892510445999</c:v>
                </c:pt>
                <c:pt idx="5">
                  <c:v>243.34892510445999</c:v>
                </c:pt>
              </c:numCache>
            </c:numRef>
          </c:val>
          <c:smooth val="0"/>
          <c:extLst>
            <c:ext xmlns:c16="http://schemas.microsoft.com/office/drawing/2014/chart" uri="{C3380CC4-5D6E-409C-BE32-E72D297353CC}">
              <c16:uniqueId val="{00000002-B6E1-4775-A8BA-995FE20A0268}"/>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6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60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Sin ADD NT1 - Dt - Jul/23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Distribución!$B$37:$B$40</c:f>
              <c:strCache>
                <c:ptCount val="4"/>
                <c:pt idx="0">
                  <c:v>DISPAC</c:v>
                </c:pt>
                <c:pt idx="1">
                  <c:v>ENERGUAVIARE</c:v>
                </c:pt>
                <c:pt idx="2">
                  <c:v>CARIBEMAR</c:v>
                </c:pt>
                <c:pt idx="3">
                  <c:v>AIRE</c:v>
                </c:pt>
              </c:strCache>
            </c:strRef>
          </c:cat>
          <c:val>
            <c:numRef>
              <c:f>Distribución!$CS$37:$CS$40</c:f>
              <c:numCache>
                <c:formatCode>0.00</c:formatCode>
                <c:ptCount val="4"/>
                <c:pt idx="0">
                  <c:v>191.81169219</c:v>
                </c:pt>
                <c:pt idx="1">
                  <c:v>207.62760660000001</c:v>
                </c:pt>
                <c:pt idx="2">
                  <c:v>213.94766486099999</c:v>
                </c:pt>
                <c:pt idx="3">
                  <c:v>175.547307219</c:v>
                </c:pt>
              </c:numCache>
            </c:numRef>
          </c:val>
          <c:extLst>
            <c:ext xmlns:c16="http://schemas.microsoft.com/office/drawing/2014/chart" uri="{C3380CC4-5D6E-409C-BE32-E72D297353CC}">
              <c16:uniqueId val="{00000000-5A45-4DC0-BA90-F0EBB0BA36F8}"/>
            </c:ext>
          </c:extLst>
        </c:ser>
        <c:dLbls>
          <c:showLegendKey val="0"/>
          <c:showVal val="0"/>
          <c:showCatName val="0"/>
          <c:showSerName val="0"/>
          <c:showPercent val="0"/>
          <c:showBubbleSize val="0"/>
        </c:dLbls>
        <c:gapWidth val="219"/>
        <c:axId val="628326624"/>
        <c:axId val="628326952"/>
      </c:bar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2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Centro NT1 - Dt Vs DtUN - Ago/23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Distribución!$B$8:$B$14</c:f>
              <c:strCache>
                <c:ptCount val="7"/>
                <c:pt idx="0">
                  <c:v>CENS</c:v>
                </c:pt>
                <c:pt idx="1">
                  <c:v>CHEC</c:v>
                </c:pt>
                <c:pt idx="2">
                  <c:v>EDEQ</c:v>
                </c:pt>
                <c:pt idx="3">
                  <c:v>EEP Pereira</c:v>
                </c:pt>
                <c:pt idx="4">
                  <c:v>EPM</c:v>
                </c:pt>
                <c:pt idx="5">
                  <c:v>ESSA</c:v>
                </c:pt>
                <c:pt idx="6">
                  <c:v>RUITOQUE</c:v>
                </c:pt>
              </c:strCache>
            </c:strRef>
          </c:cat>
          <c:val>
            <c:numRef>
              <c:f>Distribución!$DA$8:$DA$14</c:f>
              <c:numCache>
                <c:formatCode>0.00</c:formatCode>
                <c:ptCount val="7"/>
                <c:pt idx="0">
                  <c:v>287.43045463099998</c:v>
                </c:pt>
                <c:pt idx="1">
                  <c:v>350.28287654100001</c:v>
                </c:pt>
                <c:pt idx="2">
                  <c:v>348.63111466399999</c:v>
                </c:pt>
                <c:pt idx="3">
                  <c:v>210.75123939400001</c:v>
                </c:pt>
                <c:pt idx="4">
                  <c:v>266.04747001700002</c:v>
                </c:pt>
                <c:pt idx="5">
                  <c:v>354.82654303599998</c:v>
                </c:pt>
                <c:pt idx="6">
                  <c:v>542.211079391</c:v>
                </c:pt>
              </c:numCache>
            </c:numRef>
          </c:val>
          <c:extLst>
            <c:ext xmlns:c16="http://schemas.microsoft.com/office/drawing/2014/chart" uri="{C3380CC4-5D6E-409C-BE32-E72D297353CC}">
              <c16:uniqueId val="{00000000-E67D-4221-868C-DEB3D06D3D23}"/>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Distribución!$DD$8:$DD$14</c:f>
              <c:numCache>
                <c:formatCode>_(* #,##0.00_);_(* \(#,##0.00\);_(* "-"??_);_(@_)</c:formatCode>
                <c:ptCount val="7"/>
                <c:pt idx="0">
                  <c:v>299.02210028046301</c:v>
                </c:pt>
                <c:pt idx="1">
                  <c:v>299.02210028046301</c:v>
                </c:pt>
                <c:pt idx="2">
                  <c:v>299.02210028046301</c:v>
                </c:pt>
                <c:pt idx="3">
                  <c:v>299.02210028046301</c:v>
                </c:pt>
                <c:pt idx="4">
                  <c:v>299.02210028046301</c:v>
                </c:pt>
                <c:pt idx="5">
                  <c:v>299.02210028046301</c:v>
                </c:pt>
                <c:pt idx="6">
                  <c:v>299.02210028046301</c:v>
                </c:pt>
              </c:numCache>
            </c:numRef>
          </c:val>
          <c:smooth val="0"/>
          <c:extLst>
            <c:ext xmlns:c16="http://schemas.microsoft.com/office/drawing/2014/chart" uri="{C3380CC4-5D6E-409C-BE32-E72D297353CC}">
              <c16:uniqueId val="{00000001-E67D-4221-868C-DEB3D06D3D23}"/>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4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45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600" b="1"/>
              <a:t>ADD Occidente NT1 - Dt Vs DtUN - Ago/23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4"/>
              <c:layout>
                <c:manualLayout>
                  <c:x val="2.3176548544740867E-3"/>
                  <c:y val="-4.166666666666662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9DB-45B3-B789-007C4517AD8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Distribución!$B$16:$B$22</c:f>
              <c:strCache>
                <c:ptCount val="7"/>
                <c:pt idx="0">
                  <c:v>CEDENAR</c:v>
                </c:pt>
                <c:pt idx="1">
                  <c:v>CELSIA COLOMBIA Valle</c:v>
                </c:pt>
                <c:pt idx="2">
                  <c:v>CEO</c:v>
                </c:pt>
                <c:pt idx="3">
                  <c:v>CETSA</c:v>
                </c:pt>
                <c:pt idx="4">
                  <c:v>EEP Cartago</c:v>
                </c:pt>
                <c:pt idx="5">
                  <c:v>EMCALI</c:v>
                </c:pt>
                <c:pt idx="6">
                  <c:v>EMEESA</c:v>
                </c:pt>
              </c:strCache>
            </c:strRef>
          </c:cat>
          <c:val>
            <c:numRef>
              <c:f>Distribución!$DA$16:$DA$22</c:f>
              <c:numCache>
                <c:formatCode>0.00</c:formatCode>
                <c:ptCount val="7"/>
                <c:pt idx="0">
                  <c:v>220.209316323</c:v>
                </c:pt>
                <c:pt idx="1">
                  <c:v>366.993671318</c:v>
                </c:pt>
                <c:pt idx="2">
                  <c:v>426.66281728500002</c:v>
                </c:pt>
                <c:pt idx="3">
                  <c:v>233.87579282199999</c:v>
                </c:pt>
                <c:pt idx="4">
                  <c:v>224.51994559600001</c:v>
                </c:pt>
                <c:pt idx="5">
                  <c:v>174.29442665400001</c:v>
                </c:pt>
                <c:pt idx="6">
                  <c:v>251.99555784</c:v>
                </c:pt>
              </c:numCache>
            </c:numRef>
          </c:val>
          <c:extLst>
            <c:ext xmlns:c16="http://schemas.microsoft.com/office/drawing/2014/chart" uri="{C3380CC4-5D6E-409C-BE32-E72D297353CC}">
              <c16:uniqueId val="{00000001-E9DB-45B3-B789-007C4517AD8C}"/>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Distribución!$DD$16:$DD$22</c:f>
              <c:numCache>
                <c:formatCode>_(* #,##0.00_);_(* \(#,##0.00\);_(* "-"??_);_(@_)</c:formatCode>
                <c:ptCount val="7"/>
                <c:pt idx="0">
                  <c:v>259.74588166671498</c:v>
                </c:pt>
                <c:pt idx="1">
                  <c:v>259.74588166671498</c:v>
                </c:pt>
                <c:pt idx="2">
                  <c:v>259.74588166671498</c:v>
                </c:pt>
                <c:pt idx="3">
                  <c:v>259.74588166671498</c:v>
                </c:pt>
                <c:pt idx="4">
                  <c:v>259.74588166671498</c:v>
                </c:pt>
                <c:pt idx="5">
                  <c:v>259.74588166671498</c:v>
                </c:pt>
                <c:pt idx="6">
                  <c:v>259.74588166671498</c:v>
                </c:pt>
              </c:numCache>
            </c:numRef>
          </c:val>
          <c:smooth val="0"/>
          <c:extLst>
            <c:ext xmlns:c16="http://schemas.microsoft.com/office/drawing/2014/chart" uri="{C3380CC4-5D6E-409C-BE32-E72D297353CC}">
              <c16:uniqueId val="{00000002-E9DB-45B3-B789-007C4517AD8C}"/>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4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45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Oriente NT1 - Dt Vs DtUN - Ago/23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3"/>
              <c:layout>
                <c:manualLayout>
                  <c:x val="0"/>
                  <c:y val="-4.629629629629629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75A-400C-A95F-D77057AC7B7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Distribución!$B$24:$B$28</c:f>
              <c:strCache>
                <c:ptCount val="5"/>
                <c:pt idx="0">
                  <c:v>CELSIA COLOMBIA Tolima</c:v>
                </c:pt>
                <c:pt idx="1">
                  <c:v>EBSA</c:v>
                </c:pt>
                <c:pt idx="2">
                  <c:v>ELECTROHUILA</c:v>
                </c:pt>
                <c:pt idx="3">
                  <c:v>ENEL COLOMBIA</c:v>
                </c:pt>
                <c:pt idx="4">
                  <c:v>ENELAR</c:v>
                </c:pt>
              </c:strCache>
            </c:strRef>
          </c:cat>
          <c:val>
            <c:numRef>
              <c:f>Distribución!$DA$24:$DA$28</c:f>
              <c:numCache>
                <c:formatCode>0.00</c:formatCode>
                <c:ptCount val="5"/>
                <c:pt idx="0">
                  <c:v>415.20161477800002</c:v>
                </c:pt>
                <c:pt idx="1">
                  <c:v>398.185753546</c:v>
                </c:pt>
                <c:pt idx="2">
                  <c:v>312.92676806700001</c:v>
                </c:pt>
                <c:pt idx="3">
                  <c:v>213.736793296</c:v>
                </c:pt>
                <c:pt idx="4">
                  <c:v>497.35034452399998</c:v>
                </c:pt>
              </c:numCache>
            </c:numRef>
          </c:val>
          <c:extLst>
            <c:ext xmlns:c16="http://schemas.microsoft.com/office/drawing/2014/chart" uri="{C3380CC4-5D6E-409C-BE32-E72D297353CC}">
              <c16:uniqueId val="{00000001-575A-400C-A95F-D77057AC7B79}"/>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Distribución!$DD$24:$DD$28</c:f>
              <c:numCache>
                <c:formatCode>_(* #,##0.00_);_(* \(#,##0.00\);_(* "-"??_);_(@_)</c:formatCode>
                <c:ptCount val="5"/>
                <c:pt idx="0">
                  <c:v>252.14284151762001</c:v>
                </c:pt>
                <c:pt idx="1">
                  <c:v>252.14284151762001</c:v>
                </c:pt>
                <c:pt idx="2">
                  <c:v>252.14284151762001</c:v>
                </c:pt>
                <c:pt idx="3">
                  <c:v>252.14284151762001</c:v>
                </c:pt>
                <c:pt idx="4">
                  <c:v>252.14284151762001</c:v>
                </c:pt>
              </c:numCache>
            </c:numRef>
          </c:val>
          <c:smooth val="0"/>
          <c:extLst>
            <c:ext xmlns:c16="http://schemas.microsoft.com/office/drawing/2014/chart" uri="{C3380CC4-5D6E-409C-BE32-E72D297353CC}">
              <c16:uniqueId val="{00000002-575A-400C-A95F-D77057AC7B79}"/>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6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60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Sur NT1 - Dt Vs DtUN - Ago/23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0"/>
              <c:layout>
                <c:manualLayout>
                  <c:x val="-2.1244924076169966E-17"/>
                  <c:y val="-4.62962962962963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91C-4274-839A-766C09A9228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Distribución!$B$30:$B$35</c:f>
              <c:strCache>
                <c:ptCount val="6"/>
                <c:pt idx="0">
                  <c:v>EEBP</c:v>
                </c:pt>
                <c:pt idx="1">
                  <c:v>ELECTROCAQUETA</c:v>
                </c:pt>
                <c:pt idx="2">
                  <c:v>EMEVASI</c:v>
                </c:pt>
                <c:pt idx="3">
                  <c:v>EMSA</c:v>
                </c:pt>
                <c:pt idx="4">
                  <c:v>ENERCA</c:v>
                </c:pt>
                <c:pt idx="5">
                  <c:v>EEPUTUMAYO</c:v>
                </c:pt>
              </c:strCache>
            </c:strRef>
          </c:cat>
          <c:val>
            <c:numRef>
              <c:f>Distribución!$DA$30:$DA$35</c:f>
              <c:numCache>
                <c:formatCode>0.00</c:formatCode>
                <c:ptCount val="6"/>
                <c:pt idx="0">
                  <c:v>281.40015979999998</c:v>
                </c:pt>
                <c:pt idx="1">
                  <c:v>327.313550507</c:v>
                </c:pt>
                <c:pt idx="2">
                  <c:v>501.74769529999998</c:v>
                </c:pt>
                <c:pt idx="3">
                  <c:v>168.488857435</c:v>
                </c:pt>
                <c:pt idx="4">
                  <c:v>331.69486619100002</c:v>
                </c:pt>
                <c:pt idx="5">
                  <c:v>312.82331933299997</c:v>
                </c:pt>
              </c:numCache>
            </c:numRef>
          </c:val>
          <c:extLst>
            <c:ext xmlns:c16="http://schemas.microsoft.com/office/drawing/2014/chart" uri="{C3380CC4-5D6E-409C-BE32-E72D297353CC}">
              <c16:uniqueId val="{00000001-B91C-4274-839A-766C09A92289}"/>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Distribución!$DD$30:$DD$35</c:f>
              <c:numCache>
                <c:formatCode>_(* #,##0.00_);_(* \(#,##0.00\);_(* "-"??_);_(@_)</c:formatCode>
                <c:ptCount val="6"/>
                <c:pt idx="0">
                  <c:v>241.36492769679501</c:v>
                </c:pt>
                <c:pt idx="1">
                  <c:v>241.36492769679501</c:v>
                </c:pt>
                <c:pt idx="2">
                  <c:v>241.36492769679501</c:v>
                </c:pt>
                <c:pt idx="3">
                  <c:v>241.36492769679501</c:v>
                </c:pt>
                <c:pt idx="4">
                  <c:v>241.36492769679501</c:v>
                </c:pt>
                <c:pt idx="5">
                  <c:v>241.36492769679501</c:v>
                </c:pt>
              </c:numCache>
            </c:numRef>
          </c:val>
          <c:smooth val="0"/>
          <c:extLst>
            <c:ext xmlns:c16="http://schemas.microsoft.com/office/drawing/2014/chart" uri="{C3380CC4-5D6E-409C-BE32-E72D297353CC}">
              <c16:uniqueId val="{00000002-B91C-4274-839A-766C09A92289}"/>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6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60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Sin ADD NT1 - Dt - Ago/23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Distribución!$B$37:$B$40</c:f>
              <c:strCache>
                <c:ptCount val="4"/>
                <c:pt idx="0">
                  <c:v>DISPAC</c:v>
                </c:pt>
                <c:pt idx="1">
                  <c:v>ENERGUAVIARE</c:v>
                </c:pt>
                <c:pt idx="2">
                  <c:v>CARIBEMAR</c:v>
                </c:pt>
                <c:pt idx="3">
                  <c:v>AIRE</c:v>
                </c:pt>
              </c:strCache>
            </c:strRef>
          </c:cat>
          <c:val>
            <c:numRef>
              <c:f>Distribución!$DA$37:$DA$40</c:f>
              <c:numCache>
                <c:formatCode>0.00</c:formatCode>
                <c:ptCount val="4"/>
                <c:pt idx="0">
                  <c:v>185.77493000000001</c:v>
                </c:pt>
                <c:pt idx="1">
                  <c:v>204.63646</c:v>
                </c:pt>
                <c:pt idx="2">
                  <c:v>207.48117999999999</c:v>
                </c:pt>
                <c:pt idx="3">
                  <c:v>169.18929</c:v>
                </c:pt>
              </c:numCache>
            </c:numRef>
          </c:val>
          <c:extLst>
            <c:ext xmlns:c16="http://schemas.microsoft.com/office/drawing/2014/chart" uri="{C3380CC4-5D6E-409C-BE32-E72D297353CC}">
              <c16:uniqueId val="{00000000-C65F-4046-B518-5162839EDE7E}"/>
            </c:ext>
          </c:extLst>
        </c:ser>
        <c:dLbls>
          <c:showLegendKey val="0"/>
          <c:showVal val="0"/>
          <c:showCatName val="0"/>
          <c:showSerName val="0"/>
          <c:showPercent val="0"/>
          <c:showBubbleSize val="0"/>
        </c:dLbls>
        <c:gapWidth val="219"/>
        <c:axId val="628326624"/>
        <c:axId val="628326952"/>
      </c:bar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2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Centro NT1 - Dt Vs DtUN - Sep/23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Distribución!$B$8:$B$14</c:f>
              <c:strCache>
                <c:ptCount val="7"/>
                <c:pt idx="0">
                  <c:v>CENS</c:v>
                </c:pt>
                <c:pt idx="1">
                  <c:v>CHEC</c:v>
                </c:pt>
                <c:pt idx="2">
                  <c:v>EDEQ</c:v>
                </c:pt>
                <c:pt idx="3">
                  <c:v>EEP Pereira</c:v>
                </c:pt>
                <c:pt idx="4">
                  <c:v>EPM</c:v>
                </c:pt>
                <c:pt idx="5">
                  <c:v>ESSA</c:v>
                </c:pt>
                <c:pt idx="6">
                  <c:v>RUITOQUE</c:v>
                </c:pt>
              </c:strCache>
            </c:strRef>
          </c:cat>
          <c:val>
            <c:numRef>
              <c:f>Distribución!$DI$8:$DI$14</c:f>
              <c:numCache>
                <c:formatCode>0.00</c:formatCode>
                <c:ptCount val="7"/>
                <c:pt idx="0">
                  <c:v>287.88484105800001</c:v>
                </c:pt>
                <c:pt idx="1">
                  <c:v>352.49250644799997</c:v>
                </c:pt>
                <c:pt idx="2">
                  <c:v>356.94674618099998</c:v>
                </c:pt>
                <c:pt idx="3">
                  <c:v>211.16019443499999</c:v>
                </c:pt>
                <c:pt idx="4">
                  <c:v>267.26566319699998</c:v>
                </c:pt>
                <c:pt idx="5">
                  <c:v>356.263537703</c:v>
                </c:pt>
                <c:pt idx="6">
                  <c:v>537.27421368600005</c:v>
                </c:pt>
              </c:numCache>
            </c:numRef>
          </c:val>
          <c:extLst>
            <c:ext xmlns:c16="http://schemas.microsoft.com/office/drawing/2014/chart" uri="{C3380CC4-5D6E-409C-BE32-E72D297353CC}">
              <c16:uniqueId val="{00000000-18A6-465B-903F-7B4D4DC1FB04}"/>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Distribución!$DL$8:$DL$14</c:f>
              <c:numCache>
                <c:formatCode>_(* #,##0.00_);_(* \(#,##0.00\);_(* "-"??_);_(@_)</c:formatCode>
                <c:ptCount val="7"/>
                <c:pt idx="0">
                  <c:v>287.59994630049999</c:v>
                </c:pt>
                <c:pt idx="1">
                  <c:v>287.59994630049999</c:v>
                </c:pt>
                <c:pt idx="2">
                  <c:v>287.59994630049999</c:v>
                </c:pt>
                <c:pt idx="3">
                  <c:v>287.59994630049999</c:v>
                </c:pt>
                <c:pt idx="4">
                  <c:v>287.59994630049999</c:v>
                </c:pt>
                <c:pt idx="5">
                  <c:v>287.59994630049999</c:v>
                </c:pt>
                <c:pt idx="6">
                  <c:v>287.59994630049999</c:v>
                </c:pt>
              </c:numCache>
            </c:numRef>
          </c:val>
          <c:smooth val="0"/>
          <c:extLst>
            <c:ext xmlns:c16="http://schemas.microsoft.com/office/drawing/2014/chart" uri="{C3380CC4-5D6E-409C-BE32-E72D297353CC}">
              <c16:uniqueId val="{00000001-18A6-465B-903F-7B4D4DC1FB04}"/>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4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45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600" b="1"/>
              <a:t>ADD Occidente NT1 - Dt Vs DtUN - Sep/23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4"/>
              <c:layout>
                <c:manualLayout>
                  <c:x val="2.3176548544740867E-3"/>
                  <c:y val="-4.166666666666662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BBD-45C3-9276-2A954DBF650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Distribución!$B$16:$B$22</c:f>
              <c:strCache>
                <c:ptCount val="7"/>
                <c:pt idx="0">
                  <c:v>CEDENAR</c:v>
                </c:pt>
                <c:pt idx="1">
                  <c:v>CELSIA COLOMBIA Valle</c:v>
                </c:pt>
                <c:pt idx="2">
                  <c:v>CEO</c:v>
                </c:pt>
                <c:pt idx="3">
                  <c:v>CETSA</c:v>
                </c:pt>
                <c:pt idx="4">
                  <c:v>EEP Cartago</c:v>
                </c:pt>
                <c:pt idx="5">
                  <c:v>EMCALI</c:v>
                </c:pt>
                <c:pt idx="6">
                  <c:v>EMEESA</c:v>
                </c:pt>
              </c:strCache>
            </c:strRef>
          </c:cat>
          <c:val>
            <c:numRef>
              <c:f>Distribución!$DI$16:$DI$22</c:f>
              <c:numCache>
                <c:formatCode>0.00</c:formatCode>
                <c:ptCount val="7"/>
                <c:pt idx="0">
                  <c:v>219.858362277</c:v>
                </c:pt>
                <c:pt idx="1">
                  <c:v>365.35691510800001</c:v>
                </c:pt>
                <c:pt idx="2">
                  <c:v>425.85976578700001</c:v>
                </c:pt>
                <c:pt idx="3">
                  <c:v>231.97612485900001</c:v>
                </c:pt>
                <c:pt idx="4">
                  <c:v>224.58906228000001</c:v>
                </c:pt>
                <c:pt idx="5">
                  <c:v>173.19110944299999</c:v>
                </c:pt>
                <c:pt idx="6">
                  <c:v>255.51913566499999</c:v>
                </c:pt>
              </c:numCache>
            </c:numRef>
          </c:val>
          <c:extLst>
            <c:ext xmlns:c16="http://schemas.microsoft.com/office/drawing/2014/chart" uri="{C3380CC4-5D6E-409C-BE32-E72D297353CC}">
              <c16:uniqueId val="{00000001-0BBD-45C3-9276-2A954DBF6508}"/>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Distribución!$DL$16:$DL$22</c:f>
              <c:numCache>
                <c:formatCode>_(* #,##0.00_);_(* \(#,##0.00\);_(* "-"??_);_(@_)</c:formatCode>
                <c:ptCount val="7"/>
                <c:pt idx="0">
                  <c:v>258.13006534212502</c:v>
                </c:pt>
                <c:pt idx="1">
                  <c:v>258.13006534212502</c:v>
                </c:pt>
                <c:pt idx="2">
                  <c:v>258.13006534212502</c:v>
                </c:pt>
                <c:pt idx="3">
                  <c:v>258.13006534212502</c:v>
                </c:pt>
                <c:pt idx="4">
                  <c:v>258.13006534212502</c:v>
                </c:pt>
                <c:pt idx="5">
                  <c:v>258.13006534212502</c:v>
                </c:pt>
                <c:pt idx="6">
                  <c:v>258.13006534212502</c:v>
                </c:pt>
              </c:numCache>
            </c:numRef>
          </c:val>
          <c:smooth val="0"/>
          <c:extLst>
            <c:ext xmlns:c16="http://schemas.microsoft.com/office/drawing/2014/chart" uri="{C3380CC4-5D6E-409C-BE32-E72D297353CC}">
              <c16:uniqueId val="{00000002-0BBD-45C3-9276-2A954DBF6508}"/>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4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45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Oriente NT1 - Dt Vs DtUN - Sep/23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3"/>
              <c:layout>
                <c:manualLayout>
                  <c:x val="0"/>
                  <c:y val="-4.629629629629629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7C7-45D9-ADB1-45723C89B7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Distribución!$B$24:$B$28</c:f>
              <c:strCache>
                <c:ptCount val="5"/>
                <c:pt idx="0">
                  <c:v>CELSIA COLOMBIA Tolima</c:v>
                </c:pt>
                <c:pt idx="1">
                  <c:v>EBSA</c:v>
                </c:pt>
                <c:pt idx="2">
                  <c:v>ELECTROHUILA</c:v>
                </c:pt>
                <c:pt idx="3">
                  <c:v>ENEL COLOMBIA</c:v>
                </c:pt>
                <c:pt idx="4">
                  <c:v>ENELAR</c:v>
                </c:pt>
              </c:strCache>
            </c:strRef>
          </c:cat>
          <c:val>
            <c:numRef>
              <c:f>Distribución!$DI$24:$DI$28</c:f>
              <c:numCache>
                <c:formatCode>0.00</c:formatCode>
                <c:ptCount val="5"/>
                <c:pt idx="0">
                  <c:v>413.96230815600001</c:v>
                </c:pt>
                <c:pt idx="1">
                  <c:v>398.90534206299998</c:v>
                </c:pt>
                <c:pt idx="2">
                  <c:v>313.67183448999998</c:v>
                </c:pt>
                <c:pt idx="3">
                  <c:v>213.72364750700001</c:v>
                </c:pt>
                <c:pt idx="4">
                  <c:v>497.88060373500002</c:v>
                </c:pt>
              </c:numCache>
            </c:numRef>
          </c:val>
          <c:extLst>
            <c:ext xmlns:c16="http://schemas.microsoft.com/office/drawing/2014/chart" uri="{C3380CC4-5D6E-409C-BE32-E72D297353CC}">
              <c16:uniqueId val="{00000001-17C7-45D9-ADB1-45723C89B7B3}"/>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Distribución!$DL$24:$DL$28</c:f>
              <c:numCache>
                <c:formatCode>_(* #,##0.00_);_(* \(#,##0.00\);_(* "-"??_);_(@_)</c:formatCode>
                <c:ptCount val="5"/>
                <c:pt idx="0">
                  <c:v>250.007054705895</c:v>
                </c:pt>
                <c:pt idx="1">
                  <c:v>250.007054705895</c:v>
                </c:pt>
                <c:pt idx="2">
                  <c:v>250.007054705895</c:v>
                </c:pt>
                <c:pt idx="3">
                  <c:v>250.007054705895</c:v>
                </c:pt>
                <c:pt idx="4">
                  <c:v>250.007054705895</c:v>
                </c:pt>
              </c:numCache>
            </c:numRef>
          </c:val>
          <c:smooth val="0"/>
          <c:extLst>
            <c:ext xmlns:c16="http://schemas.microsoft.com/office/drawing/2014/chart" uri="{C3380CC4-5D6E-409C-BE32-E72D297353CC}">
              <c16:uniqueId val="{00000002-17C7-45D9-ADB1-45723C89B7B3}"/>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6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60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Sur NT1 - Dt Vs DtUN - Sep/23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0"/>
              <c:layout>
                <c:manualLayout>
                  <c:x val="-2.1244924076169966E-17"/>
                  <c:y val="-4.62962962962963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C58-48A4-96A4-7EB9E0E9A55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Distribución!$B$30:$B$35</c:f>
              <c:strCache>
                <c:ptCount val="6"/>
                <c:pt idx="0">
                  <c:v>EEBP</c:v>
                </c:pt>
                <c:pt idx="1">
                  <c:v>ELECTROCAQUETA</c:v>
                </c:pt>
                <c:pt idx="2">
                  <c:v>EMEVASI</c:v>
                </c:pt>
                <c:pt idx="3">
                  <c:v>EMSA</c:v>
                </c:pt>
                <c:pt idx="4">
                  <c:v>ENERCA</c:v>
                </c:pt>
                <c:pt idx="5">
                  <c:v>EEPUTUMAYO</c:v>
                </c:pt>
              </c:strCache>
            </c:strRef>
          </c:cat>
          <c:val>
            <c:numRef>
              <c:f>Distribución!$DI$30:$DI$35</c:f>
              <c:numCache>
                <c:formatCode>0.00</c:formatCode>
                <c:ptCount val="6"/>
                <c:pt idx="0">
                  <c:v>283.21947368000002</c:v>
                </c:pt>
                <c:pt idx="1">
                  <c:v>326.63448803599999</c:v>
                </c:pt>
                <c:pt idx="2">
                  <c:v>496.57017480000002</c:v>
                </c:pt>
                <c:pt idx="3">
                  <c:v>168.49765398100001</c:v>
                </c:pt>
                <c:pt idx="4">
                  <c:v>330.57312873699999</c:v>
                </c:pt>
                <c:pt idx="5">
                  <c:v>314.93099291800002</c:v>
                </c:pt>
              </c:numCache>
            </c:numRef>
          </c:val>
          <c:extLst>
            <c:ext xmlns:c16="http://schemas.microsoft.com/office/drawing/2014/chart" uri="{C3380CC4-5D6E-409C-BE32-E72D297353CC}">
              <c16:uniqueId val="{00000001-9C58-48A4-96A4-7EB9E0E9A55B}"/>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Distribución!$DL$30:$DL$35</c:f>
              <c:numCache>
                <c:formatCode>_(* #,##0.00_);_(* \(#,##0.00\);_(* "-"??_);_(@_)</c:formatCode>
                <c:ptCount val="6"/>
                <c:pt idx="0">
                  <c:v>236.10903287343001</c:v>
                </c:pt>
                <c:pt idx="1">
                  <c:v>236.10903287343001</c:v>
                </c:pt>
                <c:pt idx="2">
                  <c:v>236.10903287343001</c:v>
                </c:pt>
                <c:pt idx="3">
                  <c:v>236.10903287343001</c:v>
                </c:pt>
                <c:pt idx="4">
                  <c:v>236.10903287343001</c:v>
                </c:pt>
                <c:pt idx="5">
                  <c:v>236.10903287343001</c:v>
                </c:pt>
              </c:numCache>
            </c:numRef>
          </c:val>
          <c:smooth val="0"/>
          <c:extLst>
            <c:ext xmlns:c16="http://schemas.microsoft.com/office/drawing/2014/chart" uri="{C3380CC4-5D6E-409C-BE32-E72D297353CC}">
              <c16:uniqueId val="{00000002-9C58-48A4-96A4-7EB9E0E9A55B}"/>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6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60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Sin ADD NT1 - Dt - Sep/23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Distribución!$B$37:$B$40</c:f>
              <c:strCache>
                <c:ptCount val="4"/>
                <c:pt idx="0">
                  <c:v>DISPAC</c:v>
                </c:pt>
                <c:pt idx="1">
                  <c:v>ENERGUAVIARE</c:v>
                </c:pt>
                <c:pt idx="2">
                  <c:v>CARIBEMAR</c:v>
                </c:pt>
                <c:pt idx="3">
                  <c:v>AIRE</c:v>
                </c:pt>
              </c:strCache>
            </c:strRef>
          </c:cat>
          <c:val>
            <c:numRef>
              <c:f>Distribución!$DI$37:$DI$40</c:f>
              <c:numCache>
                <c:formatCode>0.00</c:formatCode>
                <c:ptCount val="4"/>
                <c:pt idx="0">
                  <c:v>185.14948000000001</c:v>
                </c:pt>
                <c:pt idx="1">
                  <c:v>204.37734</c:v>
                </c:pt>
                <c:pt idx="2">
                  <c:v>206.66363000000001</c:v>
                </c:pt>
                <c:pt idx="3">
                  <c:v>165.58729</c:v>
                </c:pt>
              </c:numCache>
            </c:numRef>
          </c:val>
          <c:extLst>
            <c:ext xmlns:c16="http://schemas.microsoft.com/office/drawing/2014/chart" uri="{C3380CC4-5D6E-409C-BE32-E72D297353CC}">
              <c16:uniqueId val="{00000000-6EE3-4AEC-8756-1DFC6E7AA398}"/>
            </c:ext>
          </c:extLst>
        </c:ser>
        <c:dLbls>
          <c:showLegendKey val="0"/>
          <c:showVal val="0"/>
          <c:showCatName val="0"/>
          <c:showSerName val="0"/>
          <c:showPercent val="0"/>
          <c:showBubbleSize val="0"/>
        </c:dLbls>
        <c:gapWidth val="219"/>
        <c:axId val="628326624"/>
        <c:axId val="628326952"/>
      </c:bar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2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Centro NT1 - Dt Vs DtUN - Oct/23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Distribución!$B$8:$B$14</c:f>
              <c:strCache>
                <c:ptCount val="7"/>
                <c:pt idx="0">
                  <c:v>CENS</c:v>
                </c:pt>
                <c:pt idx="1">
                  <c:v>CHEC</c:v>
                </c:pt>
                <c:pt idx="2">
                  <c:v>EDEQ</c:v>
                </c:pt>
                <c:pt idx="3">
                  <c:v>EEP Pereira</c:v>
                </c:pt>
                <c:pt idx="4">
                  <c:v>EPM</c:v>
                </c:pt>
                <c:pt idx="5">
                  <c:v>ESSA</c:v>
                </c:pt>
                <c:pt idx="6">
                  <c:v>RUITOQUE</c:v>
                </c:pt>
              </c:strCache>
            </c:strRef>
          </c:cat>
          <c:val>
            <c:numRef>
              <c:f>Distribución!$DQ$8:$DQ$14</c:f>
              <c:numCache>
                <c:formatCode>0.00</c:formatCode>
                <c:ptCount val="7"/>
                <c:pt idx="0">
                  <c:v>283.95129809899998</c:v>
                </c:pt>
                <c:pt idx="1">
                  <c:v>356.15853744600003</c:v>
                </c:pt>
                <c:pt idx="2">
                  <c:v>360.48939558699999</c:v>
                </c:pt>
                <c:pt idx="3">
                  <c:v>213.70451083699999</c:v>
                </c:pt>
                <c:pt idx="4">
                  <c:v>270.55983815799999</c:v>
                </c:pt>
                <c:pt idx="5">
                  <c:v>358.605857469</c:v>
                </c:pt>
                <c:pt idx="6">
                  <c:v>553.97919966500001</c:v>
                </c:pt>
              </c:numCache>
            </c:numRef>
          </c:val>
          <c:extLst>
            <c:ext xmlns:c16="http://schemas.microsoft.com/office/drawing/2014/chart" uri="{C3380CC4-5D6E-409C-BE32-E72D297353CC}">
              <c16:uniqueId val="{00000000-CDF3-4DBF-8B7F-B25C0826E707}"/>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Distribución!$DT$8:$DT$14</c:f>
              <c:numCache>
                <c:formatCode>_(* #,##0.00_);_(* \(#,##0.00\);_(* "-"??_);_(@_)</c:formatCode>
                <c:ptCount val="7"/>
                <c:pt idx="0">
                  <c:v>286.78962383747398</c:v>
                </c:pt>
                <c:pt idx="1">
                  <c:v>286.78962383747398</c:v>
                </c:pt>
                <c:pt idx="2">
                  <c:v>286.78962383747398</c:v>
                </c:pt>
                <c:pt idx="3">
                  <c:v>286.78962383747398</c:v>
                </c:pt>
                <c:pt idx="4">
                  <c:v>286.78962383747398</c:v>
                </c:pt>
                <c:pt idx="5">
                  <c:v>286.78962383747398</c:v>
                </c:pt>
                <c:pt idx="6">
                  <c:v>286.78962383747398</c:v>
                </c:pt>
              </c:numCache>
            </c:numRef>
          </c:val>
          <c:smooth val="0"/>
          <c:extLst>
            <c:ext xmlns:c16="http://schemas.microsoft.com/office/drawing/2014/chart" uri="{C3380CC4-5D6E-409C-BE32-E72D297353CC}">
              <c16:uniqueId val="{00000001-CDF3-4DBF-8B7F-B25C0826E707}"/>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4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45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600" b="1"/>
              <a:t>ADD Occidente NT1 - Dt Vs DtUN - Oct/23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4"/>
              <c:layout>
                <c:manualLayout>
                  <c:x val="2.3176548544740867E-3"/>
                  <c:y val="-4.166666666666662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EB6-4592-80CF-73187782C03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Distribución!$B$16:$B$22</c:f>
              <c:strCache>
                <c:ptCount val="7"/>
                <c:pt idx="0">
                  <c:v>CEDENAR</c:v>
                </c:pt>
                <c:pt idx="1">
                  <c:v>CELSIA COLOMBIA Valle</c:v>
                </c:pt>
                <c:pt idx="2">
                  <c:v>CEO</c:v>
                </c:pt>
                <c:pt idx="3">
                  <c:v>CETSA</c:v>
                </c:pt>
                <c:pt idx="4">
                  <c:v>EEP Cartago</c:v>
                </c:pt>
                <c:pt idx="5">
                  <c:v>EMCALI</c:v>
                </c:pt>
                <c:pt idx="6">
                  <c:v>EMEESA</c:v>
                </c:pt>
              </c:strCache>
            </c:strRef>
          </c:cat>
          <c:val>
            <c:numRef>
              <c:f>Distribución!$DQ$16:$DQ$22</c:f>
              <c:numCache>
                <c:formatCode>0.00</c:formatCode>
                <c:ptCount val="7"/>
                <c:pt idx="0">
                  <c:v>242.31563126899999</c:v>
                </c:pt>
                <c:pt idx="1">
                  <c:v>387.96116696299998</c:v>
                </c:pt>
                <c:pt idx="2">
                  <c:v>444.220532241</c:v>
                </c:pt>
                <c:pt idx="3">
                  <c:v>245.765592656</c:v>
                </c:pt>
                <c:pt idx="4">
                  <c:v>227.36538684600001</c:v>
                </c:pt>
                <c:pt idx="5">
                  <c:v>180.69801563600001</c:v>
                </c:pt>
                <c:pt idx="6">
                  <c:v>261.26746678299997</c:v>
                </c:pt>
              </c:numCache>
            </c:numRef>
          </c:val>
          <c:extLst>
            <c:ext xmlns:c16="http://schemas.microsoft.com/office/drawing/2014/chart" uri="{C3380CC4-5D6E-409C-BE32-E72D297353CC}">
              <c16:uniqueId val="{00000001-3EB6-4592-80CF-73187782C03E}"/>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Distribución!$DT$16:$DT$22</c:f>
              <c:numCache>
                <c:formatCode>_(* #,##0.00_);_(* \(#,##0.00\);_(* "-"??_);_(@_)</c:formatCode>
                <c:ptCount val="7"/>
                <c:pt idx="0">
                  <c:v>277.34301907370298</c:v>
                </c:pt>
                <c:pt idx="1">
                  <c:v>277.34301907370298</c:v>
                </c:pt>
                <c:pt idx="2">
                  <c:v>277.34301907370298</c:v>
                </c:pt>
                <c:pt idx="3">
                  <c:v>277.34301907370298</c:v>
                </c:pt>
                <c:pt idx="4">
                  <c:v>277.34301907370298</c:v>
                </c:pt>
                <c:pt idx="5">
                  <c:v>277.34301907370298</c:v>
                </c:pt>
                <c:pt idx="6">
                  <c:v>277.34301907370298</c:v>
                </c:pt>
              </c:numCache>
            </c:numRef>
          </c:val>
          <c:smooth val="0"/>
          <c:extLst>
            <c:ext xmlns:c16="http://schemas.microsoft.com/office/drawing/2014/chart" uri="{C3380CC4-5D6E-409C-BE32-E72D297353CC}">
              <c16:uniqueId val="{00000002-3EB6-4592-80CF-73187782C03E}"/>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4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45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Oriente NT1 - Dt Vs DtUN - Oct/23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3"/>
              <c:layout>
                <c:manualLayout>
                  <c:x val="0"/>
                  <c:y val="-4.629629629629629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CEA8-4927-B685-B11B0CDC059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Distribución!$B$24:$B$28</c:f>
              <c:strCache>
                <c:ptCount val="5"/>
                <c:pt idx="0">
                  <c:v>CELSIA COLOMBIA Tolima</c:v>
                </c:pt>
                <c:pt idx="1">
                  <c:v>EBSA</c:v>
                </c:pt>
                <c:pt idx="2">
                  <c:v>ELECTROHUILA</c:v>
                </c:pt>
                <c:pt idx="3">
                  <c:v>ENEL COLOMBIA</c:v>
                </c:pt>
                <c:pt idx="4">
                  <c:v>ENELAR</c:v>
                </c:pt>
              </c:strCache>
            </c:strRef>
          </c:cat>
          <c:val>
            <c:numRef>
              <c:f>Distribución!$DQ$24:$DQ$28</c:f>
              <c:numCache>
                <c:formatCode>0.00</c:formatCode>
                <c:ptCount val="5"/>
                <c:pt idx="0">
                  <c:v>441.49619536900002</c:v>
                </c:pt>
                <c:pt idx="1">
                  <c:v>417.07174647900001</c:v>
                </c:pt>
                <c:pt idx="2">
                  <c:v>316.67491331000002</c:v>
                </c:pt>
                <c:pt idx="3">
                  <c:v>223.79734794399999</c:v>
                </c:pt>
                <c:pt idx="4">
                  <c:v>521.62041988800001</c:v>
                </c:pt>
              </c:numCache>
            </c:numRef>
          </c:val>
          <c:extLst>
            <c:ext xmlns:c16="http://schemas.microsoft.com/office/drawing/2014/chart" uri="{C3380CC4-5D6E-409C-BE32-E72D297353CC}">
              <c16:uniqueId val="{00000001-CEA8-4927-B685-B11B0CDC0594}"/>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Distribución!$DT$24:$DT$28</c:f>
              <c:numCache>
                <c:formatCode>_(* #,##0.00_);_(* \(#,##0.00\);_(* "-"??_);_(@_)</c:formatCode>
                <c:ptCount val="5"/>
                <c:pt idx="0">
                  <c:v>263.05482470715498</c:v>
                </c:pt>
                <c:pt idx="1">
                  <c:v>263.05482470715498</c:v>
                </c:pt>
                <c:pt idx="2">
                  <c:v>263.05482470715498</c:v>
                </c:pt>
                <c:pt idx="3">
                  <c:v>263.05482470715498</c:v>
                </c:pt>
                <c:pt idx="4">
                  <c:v>263.05482470715498</c:v>
                </c:pt>
              </c:numCache>
            </c:numRef>
          </c:val>
          <c:smooth val="0"/>
          <c:extLst>
            <c:ext xmlns:c16="http://schemas.microsoft.com/office/drawing/2014/chart" uri="{C3380CC4-5D6E-409C-BE32-E72D297353CC}">
              <c16:uniqueId val="{00000002-CEA8-4927-B685-B11B0CDC0594}"/>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6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60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Sur NT1 - Dt Vs DtUN - Oct/23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0"/>
              <c:layout>
                <c:manualLayout>
                  <c:x val="-2.1244924076169966E-17"/>
                  <c:y val="-4.62962962962963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C4CD-4CF8-98F3-46F16DDA439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Distribución!$B$30:$B$35</c:f>
              <c:strCache>
                <c:ptCount val="6"/>
                <c:pt idx="0">
                  <c:v>EEBP</c:v>
                </c:pt>
                <c:pt idx="1">
                  <c:v>ELECTROCAQUETA</c:v>
                </c:pt>
                <c:pt idx="2">
                  <c:v>EMEVASI</c:v>
                </c:pt>
                <c:pt idx="3">
                  <c:v>EMSA</c:v>
                </c:pt>
                <c:pt idx="4">
                  <c:v>ENERCA</c:v>
                </c:pt>
                <c:pt idx="5">
                  <c:v>EEPUTUMAYO</c:v>
                </c:pt>
              </c:strCache>
            </c:strRef>
          </c:cat>
          <c:val>
            <c:numRef>
              <c:f>Distribución!$DQ$30:$DQ$35</c:f>
              <c:numCache>
                <c:formatCode>0.00</c:formatCode>
                <c:ptCount val="6"/>
                <c:pt idx="0">
                  <c:v>285.17850626500001</c:v>
                </c:pt>
                <c:pt idx="1">
                  <c:v>341.09868375799999</c:v>
                </c:pt>
                <c:pt idx="2">
                  <c:v>501.30878619999999</c:v>
                </c:pt>
                <c:pt idx="3">
                  <c:v>170.958709809</c:v>
                </c:pt>
                <c:pt idx="4">
                  <c:v>330.97775566299998</c:v>
                </c:pt>
                <c:pt idx="5">
                  <c:v>318.37866494500003</c:v>
                </c:pt>
              </c:numCache>
            </c:numRef>
          </c:val>
          <c:extLst>
            <c:ext xmlns:c16="http://schemas.microsoft.com/office/drawing/2014/chart" uri="{C3380CC4-5D6E-409C-BE32-E72D297353CC}">
              <c16:uniqueId val="{00000001-C4CD-4CF8-98F3-46F16DDA4396}"/>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Distribución!$DT$30:$DT$35</c:f>
              <c:numCache>
                <c:formatCode>_(* #,##0.00_);_(* \(#,##0.00\);_(* "-"??_);_(@_)</c:formatCode>
                <c:ptCount val="6"/>
                <c:pt idx="0">
                  <c:v>238.78882883670599</c:v>
                </c:pt>
                <c:pt idx="1">
                  <c:v>238.78882883670599</c:v>
                </c:pt>
                <c:pt idx="2">
                  <c:v>238.78882883670599</c:v>
                </c:pt>
                <c:pt idx="3">
                  <c:v>238.78882883670599</c:v>
                </c:pt>
                <c:pt idx="4">
                  <c:v>238.78882883670599</c:v>
                </c:pt>
                <c:pt idx="5">
                  <c:v>238.78882883670599</c:v>
                </c:pt>
              </c:numCache>
            </c:numRef>
          </c:val>
          <c:smooth val="0"/>
          <c:extLst>
            <c:ext xmlns:c16="http://schemas.microsoft.com/office/drawing/2014/chart" uri="{C3380CC4-5D6E-409C-BE32-E72D297353CC}">
              <c16:uniqueId val="{00000002-C4CD-4CF8-98F3-46F16DDA4396}"/>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6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60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Sin ADD NT1 - Dt - Oct/23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Distribución!$B$37:$B$40</c:f>
              <c:strCache>
                <c:ptCount val="4"/>
                <c:pt idx="0">
                  <c:v>DISPAC</c:v>
                </c:pt>
                <c:pt idx="1">
                  <c:v>ENERGUAVIARE</c:v>
                </c:pt>
                <c:pt idx="2">
                  <c:v>CARIBEMAR</c:v>
                </c:pt>
                <c:pt idx="3">
                  <c:v>AIRE</c:v>
                </c:pt>
              </c:strCache>
            </c:strRef>
          </c:cat>
          <c:val>
            <c:numRef>
              <c:f>Distribución!$DQ$37:$DQ$40</c:f>
              <c:numCache>
                <c:formatCode>0.00</c:formatCode>
                <c:ptCount val="4"/>
                <c:pt idx="0">
                  <c:v>192.94058000000001</c:v>
                </c:pt>
                <c:pt idx="1">
                  <c:v>206.37513000000001</c:v>
                </c:pt>
                <c:pt idx="2">
                  <c:v>208.19442000000001</c:v>
                </c:pt>
                <c:pt idx="3">
                  <c:v>170.45582999999999</c:v>
                </c:pt>
              </c:numCache>
            </c:numRef>
          </c:val>
          <c:extLst>
            <c:ext xmlns:c16="http://schemas.microsoft.com/office/drawing/2014/chart" uri="{C3380CC4-5D6E-409C-BE32-E72D297353CC}">
              <c16:uniqueId val="{00000000-746D-4A38-A54B-8F45177E27B5}"/>
            </c:ext>
          </c:extLst>
        </c:ser>
        <c:dLbls>
          <c:showLegendKey val="0"/>
          <c:showVal val="0"/>
          <c:showCatName val="0"/>
          <c:showSerName val="0"/>
          <c:showPercent val="0"/>
          <c:showBubbleSize val="0"/>
        </c:dLbls>
        <c:gapWidth val="219"/>
        <c:axId val="628326624"/>
        <c:axId val="628326952"/>
      </c:bar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2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Centro NT1 - Dt Vs DtUN - Nov/23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Distribución!$B$8:$B$14</c:f>
              <c:strCache>
                <c:ptCount val="7"/>
                <c:pt idx="0">
                  <c:v>CENS</c:v>
                </c:pt>
                <c:pt idx="1">
                  <c:v>CHEC</c:v>
                </c:pt>
                <c:pt idx="2">
                  <c:v>EDEQ</c:v>
                </c:pt>
                <c:pt idx="3">
                  <c:v>EEP Pereira</c:v>
                </c:pt>
                <c:pt idx="4">
                  <c:v>EPM</c:v>
                </c:pt>
                <c:pt idx="5">
                  <c:v>ESSA</c:v>
                </c:pt>
                <c:pt idx="6">
                  <c:v>RUITOQUE</c:v>
                </c:pt>
              </c:strCache>
            </c:strRef>
          </c:cat>
          <c:val>
            <c:numRef>
              <c:f>Distribución!$DY$8:$DY$14</c:f>
              <c:numCache>
                <c:formatCode>0.00</c:formatCode>
                <c:ptCount val="7"/>
                <c:pt idx="0">
                  <c:v>281.940949155</c:v>
                </c:pt>
                <c:pt idx="1">
                  <c:v>354.76439226399998</c:v>
                </c:pt>
                <c:pt idx="2">
                  <c:v>368.55930554000003</c:v>
                </c:pt>
                <c:pt idx="3">
                  <c:v>212.46219219299999</c:v>
                </c:pt>
                <c:pt idx="4">
                  <c:v>269.62369946500002</c:v>
                </c:pt>
                <c:pt idx="5">
                  <c:v>355.66641733699998</c:v>
                </c:pt>
                <c:pt idx="6">
                  <c:v>547.44171095000002</c:v>
                </c:pt>
              </c:numCache>
            </c:numRef>
          </c:val>
          <c:extLst>
            <c:ext xmlns:c16="http://schemas.microsoft.com/office/drawing/2014/chart" uri="{C3380CC4-5D6E-409C-BE32-E72D297353CC}">
              <c16:uniqueId val="{00000000-DE48-4CDC-9275-53E732AB63C2}"/>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Distribución!$EB$8:$EB$14</c:f>
              <c:numCache>
                <c:formatCode>_(* #,##0.00_);_(* \(#,##0.00\);_(* "-"??_);_(@_)</c:formatCode>
                <c:ptCount val="7"/>
                <c:pt idx="0">
                  <c:v>298.08349306906098</c:v>
                </c:pt>
                <c:pt idx="1">
                  <c:v>298.08349306906098</c:v>
                </c:pt>
                <c:pt idx="2">
                  <c:v>298.08349306906098</c:v>
                </c:pt>
                <c:pt idx="3">
                  <c:v>298.08349306906098</c:v>
                </c:pt>
                <c:pt idx="4">
                  <c:v>298.08349306906098</c:v>
                </c:pt>
                <c:pt idx="5">
                  <c:v>298.08349306906098</c:v>
                </c:pt>
                <c:pt idx="6">
                  <c:v>298.08349306906098</c:v>
                </c:pt>
              </c:numCache>
            </c:numRef>
          </c:val>
          <c:smooth val="0"/>
          <c:extLst>
            <c:ext xmlns:c16="http://schemas.microsoft.com/office/drawing/2014/chart" uri="{C3380CC4-5D6E-409C-BE32-E72D297353CC}">
              <c16:uniqueId val="{00000001-DE48-4CDC-9275-53E732AB63C2}"/>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4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45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600" b="1"/>
              <a:t>ADD Occidente NT1 - Dt Vs DtUN - Nov/23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4"/>
              <c:layout>
                <c:manualLayout>
                  <c:x val="2.3176548544740867E-3"/>
                  <c:y val="-4.166666666666662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3C0-4019-9A62-5B97739A312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Distribución!$B$16:$B$22</c:f>
              <c:strCache>
                <c:ptCount val="7"/>
                <c:pt idx="0">
                  <c:v>CEDENAR</c:v>
                </c:pt>
                <c:pt idx="1">
                  <c:v>CELSIA COLOMBIA Valle</c:v>
                </c:pt>
                <c:pt idx="2">
                  <c:v>CEO</c:v>
                </c:pt>
                <c:pt idx="3">
                  <c:v>CETSA</c:v>
                </c:pt>
                <c:pt idx="4">
                  <c:v>EEP Cartago</c:v>
                </c:pt>
                <c:pt idx="5">
                  <c:v>EMCALI</c:v>
                </c:pt>
                <c:pt idx="6">
                  <c:v>EMEESA</c:v>
                </c:pt>
              </c:strCache>
            </c:strRef>
          </c:cat>
          <c:val>
            <c:numRef>
              <c:f>Distribución!$DY$16:$DY$22</c:f>
              <c:numCache>
                <c:formatCode>0.00</c:formatCode>
                <c:ptCount val="7"/>
                <c:pt idx="0">
                  <c:v>241.60777363299999</c:v>
                </c:pt>
                <c:pt idx="1">
                  <c:v>385.62482118100002</c:v>
                </c:pt>
                <c:pt idx="2">
                  <c:v>443.18028721000002</c:v>
                </c:pt>
                <c:pt idx="3">
                  <c:v>243.81907491800001</c:v>
                </c:pt>
                <c:pt idx="4">
                  <c:v>226.212181517</c:v>
                </c:pt>
                <c:pt idx="5">
                  <c:v>179.38111778199999</c:v>
                </c:pt>
                <c:pt idx="6">
                  <c:v>261.72798099400001</c:v>
                </c:pt>
              </c:numCache>
            </c:numRef>
          </c:val>
          <c:extLst>
            <c:ext xmlns:c16="http://schemas.microsoft.com/office/drawing/2014/chart" uri="{C3380CC4-5D6E-409C-BE32-E72D297353CC}">
              <c16:uniqueId val="{00000001-93C0-4019-9A62-5B97739A312A}"/>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Distribución!$EB$16:$EB$22</c:f>
              <c:numCache>
                <c:formatCode>_(* #,##0.00_);_(* \(#,##0.00\);_(* "-"??_);_(@_)</c:formatCode>
                <c:ptCount val="7"/>
                <c:pt idx="0">
                  <c:v>276.74700237136602</c:v>
                </c:pt>
                <c:pt idx="1">
                  <c:v>276.74700237136602</c:v>
                </c:pt>
                <c:pt idx="2">
                  <c:v>276.74700237136602</c:v>
                </c:pt>
                <c:pt idx="3">
                  <c:v>276.74700237136602</c:v>
                </c:pt>
                <c:pt idx="4">
                  <c:v>276.74700237136602</c:v>
                </c:pt>
                <c:pt idx="5">
                  <c:v>276.74700237136602</c:v>
                </c:pt>
                <c:pt idx="6">
                  <c:v>276.74700237136602</c:v>
                </c:pt>
              </c:numCache>
            </c:numRef>
          </c:val>
          <c:smooth val="0"/>
          <c:extLst>
            <c:ext xmlns:c16="http://schemas.microsoft.com/office/drawing/2014/chart" uri="{C3380CC4-5D6E-409C-BE32-E72D297353CC}">
              <c16:uniqueId val="{00000002-93C0-4019-9A62-5B97739A312A}"/>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4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45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Oriente NT1 - Dt Vs DtUN - Nov/23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3"/>
              <c:layout>
                <c:manualLayout>
                  <c:x val="0"/>
                  <c:y val="-4.629629629629629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144-4899-9A38-DE75CB5EBC4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Distribución!$B$24:$B$28</c:f>
              <c:strCache>
                <c:ptCount val="5"/>
                <c:pt idx="0">
                  <c:v>CELSIA COLOMBIA Tolima</c:v>
                </c:pt>
                <c:pt idx="1">
                  <c:v>EBSA</c:v>
                </c:pt>
                <c:pt idx="2">
                  <c:v>ELECTROHUILA</c:v>
                </c:pt>
                <c:pt idx="3">
                  <c:v>ENEL COLOMBIA</c:v>
                </c:pt>
                <c:pt idx="4">
                  <c:v>ENELAR</c:v>
                </c:pt>
              </c:strCache>
            </c:strRef>
          </c:cat>
          <c:val>
            <c:numRef>
              <c:f>Distribución!$DY$24:$DY$28</c:f>
              <c:numCache>
                <c:formatCode>0.00</c:formatCode>
                <c:ptCount val="5"/>
                <c:pt idx="0">
                  <c:v>440.40811275200002</c:v>
                </c:pt>
                <c:pt idx="1">
                  <c:v>417.118284765</c:v>
                </c:pt>
                <c:pt idx="2">
                  <c:v>315.38996577900002</c:v>
                </c:pt>
                <c:pt idx="3">
                  <c:v>223.46342610299999</c:v>
                </c:pt>
                <c:pt idx="4">
                  <c:v>517.24777750199996</c:v>
                </c:pt>
              </c:numCache>
            </c:numRef>
          </c:val>
          <c:extLst>
            <c:ext xmlns:c16="http://schemas.microsoft.com/office/drawing/2014/chart" uri="{C3380CC4-5D6E-409C-BE32-E72D297353CC}">
              <c16:uniqueId val="{00000001-D144-4899-9A38-DE75CB5EBC45}"/>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Distribución!$EB$24:$EB$28</c:f>
              <c:numCache>
                <c:formatCode>_(* #,##0.00_);_(* \(#,##0.00\);_(* "-"??_);_(@_)</c:formatCode>
                <c:ptCount val="5"/>
                <c:pt idx="0">
                  <c:v>261.68180575081601</c:v>
                </c:pt>
                <c:pt idx="1">
                  <c:v>261.68180575081601</c:v>
                </c:pt>
                <c:pt idx="2">
                  <c:v>261.68180575081601</c:v>
                </c:pt>
                <c:pt idx="3">
                  <c:v>261.68180575081601</c:v>
                </c:pt>
                <c:pt idx="4">
                  <c:v>261.68180575081601</c:v>
                </c:pt>
              </c:numCache>
            </c:numRef>
          </c:val>
          <c:smooth val="0"/>
          <c:extLst>
            <c:ext xmlns:c16="http://schemas.microsoft.com/office/drawing/2014/chart" uri="{C3380CC4-5D6E-409C-BE32-E72D297353CC}">
              <c16:uniqueId val="{00000002-D144-4899-9A38-DE75CB5EBC45}"/>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6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60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ADD Sur NT1 - Dt Vs DtUN - Nov/23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dLbl>
              <c:idx val="0"/>
              <c:layout>
                <c:manualLayout>
                  <c:x val="-2.1244924076169966E-17"/>
                  <c:y val="-4.62962962962963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BB5-41D0-A34E-188C324DFA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Distribución!$B$30:$B$35</c:f>
              <c:strCache>
                <c:ptCount val="6"/>
                <c:pt idx="0">
                  <c:v>EEBP</c:v>
                </c:pt>
                <c:pt idx="1">
                  <c:v>ELECTROCAQUETA</c:v>
                </c:pt>
                <c:pt idx="2">
                  <c:v>EMEVASI</c:v>
                </c:pt>
                <c:pt idx="3">
                  <c:v>EMSA</c:v>
                </c:pt>
                <c:pt idx="4">
                  <c:v>ENERCA</c:v>
                </c:pt>
                <c:pt idx="5">
                  <c:v>EEPUTUMAYO</c:v>
                </c:pt>
              </c:strCache>
            </c:strRef>
          </c:cat>
          <c:val>
            <c:numRef>
              <c:f>Distribución!$DY$30:$DY$35</c:f>
              <c:numCache>
                <c:formatCode>0.00</c:formatCode>
                <c:ptCount val="6"/>
                <c:pt idx="0">
                  <c:v>282.83124566100003</c:v>
                </c:pt>
                <c:pt idx="1">
                  <c:v>338.29942164800002</c:v>
                </c:pt>
                <c:pt idx="2">
                  <c:v>507.08752490000001</c:v>
                </c:pt>
                <c:pt idx="3">
                  <c:v>204.77851368399999</c:v>
                </c:pt>
                <c:pt idx="4">
                  <c:v>326.63678848500001</c:v>
                </c:pt>
                <c:pt idx="5">
                  <c:v>316.03331230999999</c:v>
                </c:pt>
              </c:numCache>
            </c:numRef>
          </c:val>
          <c:extLst>
            <c:ext xmlns:c16="http://schemas.microsoft.com/office/drawing/2014/chart" uri="{C3380CC4-5D6E-409C-BE32-E72D297353CC}">
              <c16:uniqueId val="{00000001-5BB5-41D0-A34E-188C324DFABA}"/>
            </c:ext>
          </c:extLst>
        </c:ser>
        <c:dLbls>
          <c:showLegendKey val="0"/>
          <c:showVal val="0"/>
          <c:showCatName val="0"/>
          <c:showSerName val="0"/>
          <c:showPercent val="0"/>
          <c:showBubbleSize val="0"/>
        </c:dLbls>
        <c:gapWidth val="219"/>
        <c:axId val="628326624"/>
        <c:axId val="628326952"/>
      </c:barChart>
      <c:lineChart>
        <c:grouping val="standard"/>
        <c:varyColors val="0"/>
        <c:ser>
          <c:idx val="1"/>
          <c:order val="1"/>
          <c:tx>
            <c:strRef>
              <c:f>Distribución!$A$44</c:f>
              <c:strCache>
                <c:ptCount val="1"/>
                <c:pt idx="0">
                  <c:v>DtUN</c:v>
                </c:pt>
              </c:strCache>
            </c:strRef>
          </c:tx>
          <c:spPr>
            <a:ln w="28575" cap="rnd">
              <a:solidFill>
                <a:schemeClr val="accent2"/>
              </a:solidFill>
              <a:round/>
            </a:ln>
            <a:effectLst/>
          </c:spPr>
          <c:marker>
            <c:symbol val="none"/>
          </c:marker>
          <c:cat>
            <c:strRef>
              <c:f>Distribución!$B$8:$B$14</c:f>
              <c:strCache>
                <c:ptCount val="7"/>
                <c:pt idx="0">
                  <c:v>CENS</c:v>
                </c:pt>
                <c:pt idx="1">
                  <c:v>CHEC</c:v>
                </c:pt>
                <c:pt idx="2">
                  <c:v>EDEQ</c:v>
                </c:pt>
                <c:pt idx="3">
                  <c:v>EEP Pereira</c:v>
                </c:pt>
                <c:pt idx="4">
                  <c:v>EPM</c:v>
                </c:pt>
                <c:pt idx="5">
                  <c:v>ESSA</c:v>
                </c:pt>
                <c:pt idx="6">
                  <c:v>RUITOQUE</c:v>
                </c:pt>
              </c:strCache>
            </c:strRef>
          </c:cat>
          <c:val>
            <c:numRef>
              <c:f>Distribución!$EB$30:$EB$35</c:f>
              <c:numCache>
                <c:formatCode>_(* #,##0.00_);_(* \(#,##0.00\);_(* "-"??_);_(@_)</c:formatCode>
                <c:ptCount val="6"/>
                <c:pt idx="0">
                  <c:v>265.01788053475099</c:v>
                </c:pt>
                <c:pt idx="1">
                  <c:v>265.01788053475099</c:v>
                </c:pt>
                <c:pt idx="2">
                  <c:v>265.01788053475099</c:v>
                </c:pt>
                <c:pt idx="3">
                  <c:v>265.01788053475099</c:v>
                </c:pt>
                <c:pt idx="4">
                  <c:v>265.01788053475099</c:v>
                </c:pt>
                <c:pt idx="5">
                  <c:v>265.01788053475099</c:v>
                </c:pt>
              </c:numCache>
            </c:numRef>
          </c:val>
          <c:smooth val="0"/>
          <c:extLst>
            <c:ext xmlns:c16="http://schemas.microsoft.com/office/drawing/2014/chart" uri="{C3380CC4-5D6E-409C-BE32-E72D297353CC}">
              <c16:uniqueId val="{00000002-5BB5-41D0-A34E-188C324DFABA}"/>
            </c:ext>
          </c:extLst>
        </c:ser>
        <c:dLbls>
          <c:showLegendKey val="0"/>
          <c:showVal val="0"/>
          <c:showCatName val="0"/>
          <c:showSerName val="0"/>
          <c:showPercent val="0"/>
          <c:showBubbleSize val="0"/>
        </c:dLbls>
        <c:marker val="1"/>
        <c:smooth val="0"/>
        <c:axId val="628547720"/>
        <c:axId val="628325640"/>
      </c:line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6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valAx>
        <c:axId val="628325640"/>
        <c:scaling>
          <c:orientation val="minMax"/>
          <c:max val="600"/>
          <c:min val="100"/>
        </c:scaling>
        <c:delete val="0"/>
        <c:axPos val="r"/>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628547720"/>
        <c:crosses val="max"/>
        <c:crossBetween val="between"/>
      </c:valAx>
      <c:catAx>
        <c:axId val="628547720"/>
        <c:scaling>
          <c:orientation val="minMax"/>
        </c:scaling>
        <c:delete val="1"/>
        <c:axPos val="b"/>
        <c:numFmt formatCode="General" sourceLinked="1"/>
        <c:majorTickMark val="out"/>
        <c:minorTickMark val="none"/>
        <c:tickLblPos val="nextTo"/>
        <c:crossAx val="628325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419" sz="1800" b="1"/>
              <a:t>Sin ADD NT1 - Dt - Nov/23</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Distribución!$A$43</c:f>
              <c:strCache>
                <c:ptCount val="1"/>
                <c:pt idx="0">
                  <c:v>Dt NT1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Distribución!$B$37:$B$40</c:f>
              <c:strCache>
                <c:ptCount val="4"/>
                <c:pt idx="0">
                  <c:v>DISPAC</c:v>
                </c:pt>
                <c:pt idx="1">
                  <c:v>ENERGUAVIARE</c:v>
                </c:pt>
                <c:pt idx="2">
                  <c:v>CARIBEMAR</c:v>
                </c:pt>
                <c:pt idx="3">
                  <c:v>AIRE</c:v>
                </c:pt>
              </c:strCache>
            </c:strRef>
          </c:cat>
          <c:val>
            <c:numRef>
              <c:f>Distribución!$DY$37:$DY$40</c:f>
              <c:numCache>
                <c:formatCode>0.00</c:formatCode>
                <c:ptCount val="4"/>
                <c:pt idx="0">
                  <c:v>190.84486315800001</c:v>
                </c:pt>
                <c:pt idx="1">
                  <c:v>204.04644501600001</c:v>
                </c:pt>
                <c:pt idx="2">
                  <c:v>207.68240885200001</c:v>
                </c:pt>
                <c:pt idx="3">
                  <c:v>171.378370692</c:v>
                </c:pt>
              </c:numCache>
            </c:numRef>
          </c:val>
          <c:extLst>
            <c:ext xmlns:c16="http://schemas.microsoft.com/office/drawing/2014/chart" uri="{C3380CC4-5D6E-409C-BE32-E72D297353CC}">
              <c16:uniqueId val="{00000000-4D31-4841-A218-994C4BBC9BFB}"/>
            </c:ext>
          </c:extLst>
        </c:ser>
        <c:dLbls>
          <c:showLegendKey val="0"/>
          <c:showVal val="0"/>
          <c:showCatName val="0"/>
          <c:showSerName val="0"/>
          <c:showPercent val="0"/>
          <c:showBubbleSize val="0"/>
        </c:dLbls>
        <c:gapWidth val="219"/>
        <c:axId val="628326624"/>
        <c:axId val="628326952"/>
      </c:barChart>
      <c:catAx>
        <c:axId val="62832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952"/>
        <c:crosses val="autoZero"/>
        <c:auto val="1"/>
        <c:lblAlgn val="ctr"/>
        <c:lblOffset val="100"/>
        <c:noMultiLvlLbl val="0"/>
      </c:catAx>
      <c:valAx>
        <c:axId val="628326952"/>
        <c:scaling>
          <c:orientation val="minMax"/>
          <c:max val="25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28326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s-CO"/>
    </a:p>
  </c:tx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s-419" b="1"/>
              <a:t>Evolución DtUN ADD CENTRO NT1 Prop. OR</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lineChart>
        <c:grouping val="standard"/>
        <c:varyColors val="0"/>
        <c:ser>
          <c:idx val="0"/>
          <c:order val="0"/>
          <c:tx>
            <c:strRef>
              <c:f>'Evolución ADD'!$B$4</c:f>
              <c:strCache>
                <c:ptCount val="1"/>
                <c:pt idx="0">
                  <c:v>DtUN_015</c:v>
                </c:pt>
              </c:strCache>
            </c:strRef>
          </c:tx>
          <c:spPr>
            <a:ln w="28575" cap="rnd">
              <a:solidFill>
                <a:schemeClr val="accent1"/>
              </a:solidFill>
              <a:round/>
            </a:ln>
            <a:effectLst/>
          </c:spPr>
          <c:marker>
            <c:symbol val="none"/>
          </c:marker>
          <c:cat>
            <c:numRef>
              <c:f>'Evolución ADD'!$C$3:$Q$3</c:f>
              <c:numCache>
                <c:formatCode>mmm\-yy</c:formatCode>
                <c:ptCount val="15"/>
                <c:pt idx="0">
                  <c:v>44805</c:v>
                </c:pt>
                <c:pt idx="1">
                  <c:v>44835</c:v>
                </c:pt>
                <c:pt idx="2">
                  <c:v>44866</c:v>
                </c:pt>
                <c:pt idx="3">
                  <c:v>44896</c:v>
                </c:pt>
                <c:pt idx="4">
                  <c:v>44927</c:v>
                </c:pt>
                <c:pt idx="5">
                  <c:v>44958</c:v>
                </c:pt>
                <c:pt idx="6">
                  <c:v>44986</c:v>
                </c:pt>
                <c:pt idx="7">
                  <c:v>45017</c:v>
                </c:pt>
                <c:pt idx="8">
                  <c:v>45047</c:v>
                </c:pt>
                <c:pt idx="9">
                  <c:v>45078</c:v>
                </c:pt>
                <c:pt idx="10">
                  <c:v>45108</c:v>
                </c:pt>
                <c:pt idx="11">
                  <c:v>45139</c:v>
                </c:pt>
                <c:pt idx="12">
                  <c:v>45170</c:v>
                </c:pt>
                <c:pt idx="13">
                  <c:v>45200</c:v>
                </c:pt>
                <c:pt idx="14">
                  <c:v>45231</c:v>
                </c:pt>
              </c:numCache>
            </c:numRef>
          </c:cat>
          <c:val>
            <c:numRef>
              <c:f>'Evolución ADD'!$C$4:$Q$4</c:f>
              <c:numCache>
                <c:formatCode>#,##0.00</c:formatCode>
                <c:ptCount val="15"/>
                <c:pt idx="0">
                  <c:v>314.85679895590903</c:v>
                </c:pt>
                <c:pt idx="1">
                  <c:v>304.21860618699498</c:v>
                </c:pt>
              </c:numCache>
            </c:numRef>
          </c:val>
          <c:smooth val="0"/>
          <c:extLst>
            <c:ext xmlns:c16="http://schemas.microsoft.com/office/drawing/2014/chart" uri="{C3380CC4-5D6E-409C-BE32-E72D297353CC}">
              <c16:uniqueId val="{00000002-D7B7-4CF0-B3B0-CED1D99BA6F2}"/>
            </c:ext>
          </c:extLst>
        </c:ser>
        <c:ser>
          <c:idx val="1"/>
          <c:order val="1"/>
          <c:tx>
            <c:strRef>
              <c:f>'Evolución ADD'!$B$5</c:f>
              <c:strCache>
                <c:ptCount val="1"/>
                <c:pt idx="0">
                  <c:v>DtUN_031</c:v>
                </c:pt>
              </c:strCache>
            </c:strRef>
          </c:tx>
          <c:spPr>
            <a:ln w="28575" cap="rnd">
              <a:solidFill>
                <a:schemeClr val="accent2"/>
              </a:solidFill>
              <a:round/>
            </a:ln>
            <a:effectLst/>
          </c:spPr>
          <c:marker>
            <c:symbol val="none"/>
          </c:marker>
          <c:cat>
            <c:numRef>
              <c:f>'Evolución ADD'!$C$3:$Q$3</c:f>
              <c:numCache>
                <c:formatCode>mmm\-yy</c:formatCode>
                <c:ptCount val="15"/>
                <c:pt idx="0">
                  <c:v>44805</c:v>
                </c:pt>
                <c:pt idx="1">
                  <c:v>44835</c:v>
                </c:pt>
                <c:pt idx="2">
                  <c:v>44866</c:v>
                </c:pt>
                <c:pt idx="3">
                  <c:v>44896</c:v>
                </c:pt>
                <c:pt idx="4">
                  <c:v>44927</c:v>
                </c:pt>
                <c:pt idx="5">
                  <c:v>44958</c:v>
                </c:pt>
                <c:pt idx="6">
                  <c:v>44986</c:v>
                </c:pt>
                <c:pt idx="7">
                  <c:v>45017</c:v>
                </c:pt>
                <c:pt idx="8">
                  <c:v>45047</c:v>
                </c:pt>
                <c:pt idx="9">
                  <c:v>45078</c:v>
                </c:pt>
                <c:pt idx="10">
                  <c:v>45108</c:v>
                </c:pt>
                <c:pt idx="11">
                  <c:v>45139</c:v>
                </c:pt>
                <c:pt idx="12">
                  <c:v>45170</c:v>
                </c:pt>
                <c:pt idx="13">
                  <c:v>45200</c:v>
                </c:pt>
                <c:pt idx="14">
                  <c:v>45231</c:v>
                </c:pt>
              </c:numCache>
            </c:numRef>
          </c:cat>
          <c:val>
            <c:numRef>
              <c:f>'Evolución ADD'!$C$5:$Q$5</c:f>
              <c:numCache>
                <c:formatCode>#,##0.00</c:formatCode>
                <c:ptCount val="15"/>
                <c:pt idx="0">
                  <c:v>314.85679895590903</c:v>
                </c:pt>
                <c:pt idx="1">
                  <c:v>303.00203910616699</c:v>
                </c:pt>
                <c:pt idx="2">
                  <c:v>305.30573295618399</c:v>
                </c:pt>
                <c:pt idx="3">
                  <c:v>307.60601214366301</c:v>
                </c:pt>
                <c:pt idx="4">
                  <c:v>289.27469750544998</c:v>
                </c:pt>
                <c:pt idx="5">
                  <c:v>294.99445682160399</c:v>
                </c:pt>
                <c:pt idx="6">
                  <c:v>315.33621154186199</c:v>
                </c:pt>
                <c:pt idx="7">
                  <c:v>315.25500785055402</c:v>
                </c:pt>
                <c:pt idx="8">
                  <c:v>300.59380382682099</c:v>
                </c:pt>
                <c:pt idx="9">
                  <c:v>290.15034400535302</c:v>
                </c:pt>
                <c:pt idx="10">
                  <c:v>300.03825872679801</c:v>
                </c:pt>
                <c:pt idx="11">
                  <c:v>299.02210028046301</c:v>
                </c:pt>
                <c:pt idx="12">
                  <c:v>287.59994630049999</c:v>
                </c:pt>
                <c:pt idx="13">
                  <c:v>286.78962383747398</c:v>
                </c:pt>
                <c:pt idx="14">
                  <c:v>298.08349306906098</c:v>
                </c:pt>
              </c:numCache>
            </c:numRef>
          </c:val>
          <c:smooth val="0"/>
          <c:extLst>
            <c:ext xmlns:c16="http://schemas.microsoft.com/office/drawing/2014/chart" uri="{C3380CC4-5D6E-409C-BE32-E72D297353CC}">
              <c16:uniqueId val="{00000003-D7B7-4CF0-B3B0-CED1D99BA6F2}"/>
            </c:ext>
          </c:extLst>
        </c:ser>
        <c:dLbls>
          <c:showLegendKey val="0"/>
          <c:showVal val="0"/>
          <c:showCatName val="0"/>
          <c:showSerName val="0"/>
          <c:showPercent val="0"/>
          <c:showBubbleSize val="0"/>
        </c:dLbls>
        <c:smooth val="0"/>
        <c:axId val="654841824"/>
        <c:axId val="654840840"/>
      </c:lineChart>
      <c:dateAx>
        <c:axId val="6548418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54840840"/>
        <c:crosses val="autoZero"/>
        <c:auto val="1"/>
        <c:lblOffset val="100"/>
        <c:baseTimeUnit val="months"/>
      </c:dateAx>
      <c:valAx>
        <c:axId val="654840840"/>
        <c:scaling>
          <c:orientation val="minMax"/>
          <c:max val="320"/>
          <c:min val="2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54841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s-419" b="1"/>
              <a:t>Evolución DtUN ADD OCCIDENTE NT1 Prop. OR</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lineChart>
        <c:grouping val="standard"/>
        <c:varyColors val="0"/>
        <c:ser>
          <c:idx val="0"/>
          <c:order val="0"/>
          <c:tx>
            <c:strRef>
              <c:f>'Evolución ADD'!$B$4</c:f>
              <c:strCache>
                <c:ptCount val="1"/>
                <c:pt idx="0">
                  <c:v>DtUN_015</c:v>
                </c:pt>
              </c:strCache>
            </c:strRef>
          </c:tx>
          <c:spPr>
            <a:ln w="28575" cap="rnd">
              <a:solidFill>
                <a:schemeClr val="accent1"/>
              </a:solidFill>
              <a:round/>
            </a:ln>
            <a:effectLst/>
          </c:spPr>
          <c:marker>
            <c:symbol val="none"/>
          </c:marker>
          <c:cat>
            <c:numRef>
              <c:f>'Evolución ADD'!$C$3:$O$3</c:f>
              <c:numCache>
                <c:formatCode>mmm\-yy</c:formatCode>
                <c:ptCount val="13"/>
                <c:pt idx="0">
                  <c:v>44805</c:v>
                </c:pt>
                <c:pt idx="1">
                  <c:v>44835</c:v>
                </c:pt>
                <c:pt idx="2">
                  <c:v>44866</c:v>
                </c:pt>
                <c:pt idx="3">
                  <c:v>44896</c:v>
                </c:pt>
                <c:pt idx="4">
                  <c:v>44927</c:v>
                </c:pt>
                <c:pt idx="5">
                  <c:v>44958</c:v>
                </c:pt>
                <c:pt idx="6">
                  <c:v>44986</c:v>
                </c:pt>
                <c:pt idx="7">
                  <c:v>45017</c:v>
                </c:pt>
                <c:pt idx="8">
                  <c:v>45047</c:v>
                </c:pt>
                <c:pt idx="9">
                  <c:v>45078</c:v>
                </c:pt>
                <c:pt idx="10">
                  <c:v>45108</c:v>
                </c:pt>
                <c:pt idx="11">
                  <c:v>45139</c:v>
                </c:pt>
                <c:pt idx="12">
                  <c:v>45170</c:v>
                </c:pt>
              </c:numCache>
            </c:numRef>
          </c:cat>
          <c:val>
            <c:numRef>
              <c:f>'Evolución ADD'!$C$7:$Q$7</c:f>
              <c:numCache>
                <c:formatCode>#,##0.00</c:formatCode>
                <c:ptCount val="15"/>
                <c:pt idx="0">
                  <c:v>270.77573770503199</c:v>
                </c:pt>
                <c:pt idx="1">
                  <c:v>278.91866351652999</c:v>
                </c:pt>
              </c:numCache>
            </c:numRef>
          </c:val>
          <c:smooth val="0"/>
          <c:extLst>
            <c:ext xmlns:c16="http://schemas.microsoft.com/office/drawing/2014/chart" uri="{C3380CC4-5D6E-409C-BE32-E72D297353CC}">
              <c16:uniqueId val="{00000000-2031-47A3-824E-76059A6244D4}"/>
            </c:ext>
          </c:extLst>
        </c:ser>
        <c:ser>
          <c:idx val="1"/>
          <c:order val="1"/>
          <c:tx>
            <c:strRef>
              <c:f>'Evolución ADD'!$B$5</c:f>
              <c:strCache>
                <c:ptCount val="1"/>
                <c:pt idx="0">
                  <c:v>DtUN_031</c:v>
                </c:pt>
              </c:strCache>
            </c:strRef>
          </c:tx>
          <c:spPr>
            <a:ln w="28575" cap="rnd">
              <a:solidFill>
                <a:schemeClr val="accent2"/>
              </a:solidFill>
              <a:round/>
            </a:ln>
            <a:effectLst/>
          </c:spPr>
          <c:marker>
            <c:symbol val="none"/>
          </c:marker>
          <c:cat>
            <c:numRef>
              <c:f>'Evolución ADD'!$C$3:$O$3</c:f>
              <c:numCache>
                <c:formatCode>mmm\-yy</c:formatCode>
                <c:ptCount val="13"/>
                <c:pt idx="0">
                  <c:v>44805</c:v>
                </c:pt>
                <c:pt idx="1">
                  <c:v>44835</c:v>
                </c:pt>
                <c:pt idx="2">
                  <c:v>44866</c:v>
                </c:pt>
                <c:pt idx="3">
                  <c:v>44896</c:v>
                </c:pt>
                <c:pt idx="4">
                  <c:v>44927</c:v>
                </c:pt>
                <c:pt idx="5">
                  <c:v>44958</c:v>
                </c:pt>
                <c:pt idx="6">
                  <c:v>44986</c:v>
                </c:pt>
                <c:pt idx="7">
                  <c:v>45017</c:v>
                </c:pt>
                <c:pt idx="8">
                  <c:v>45047</c:v>
                </c:pt>
                <c:pt idx="9">
                  <c:v>45078</c:v>
                </c:pt>
                <c:pt idx="10">
                  <c:v>45108</c:v>
                </c:pt>
                <c:pt idx="11">
                  <c:v>45139</c:v>
                </c:pt>
                <c:pt idx="12">
                  <c:v>45170</c:v>
                </c:pt>
              </c:numCache>
            </c:numRef>
          </c:cat>
          <c:val>
            <c:numRef>
              <c:f>'Evolución ADD'!$C$8:$Q$8</c:f>
              <c:numCache>
                <c:formatCode>#,##0.00</c:formatCode>
                <c:ptCount val="15"/>
                <c:pt idx="0">
                  <c:v>270.77573770503199</c:v>
                </c:pt>
                <c:pt idx="1">
                  <c:v>263.03372975120197</c:v>
                </c:pt>
                <c:pt idx="2">
                  <c:v>270.16759647002601</c:v>
                </c:pt>
                <c:pt idx="3">
                  <c:v>271.49223952911899</c:v>
                </c:pt>
                <c:pt idx="4">
                  <c:v>268.31979965189799</c:v>
                </c:pt>
                <c:pt idx="5">
                  <c:v>276.70011712763801</c:v>
                </c:pt>
                <c:pt idx="6">
                  <c:v>279.31345869137198</c:v>
                </c:pt>
                <c:pt idx="7">
                  <c:v>266.48130742213402</c:v>
                </c:pt>
                <c:pt idx="8">
                  <c:v>262.11581442849598</c:v>
                </c:pt>
                <c:pt idx="9">
                  <c:v>263.88393237386299</c:v>
                </c:pt>
                <c:pt idx="10">
                  <c:v>267.65674164925298</c:v>
                </c:pt>
                <c:pt idx="11">
                  <c:v>259.74588166671498</c:v>
                </c:pt>
                <c:pt idx="12">
                  <c:v>258.13006534212502</c:v>
                </c:pt>
                <c:pt idx="13">
                  <c:v>277.34301907370298</c:v>
                </c:pt>
                <c:pt idx="14">
                  <c:v>276.74700237136602</c:v>
                </c:pt>
              </c:numCache>
            </c:numRef>
          </c:val>
          <c:smooth val="0"/>
          <c:extLst>
            <c:ext xmlns:c16="http://schemas.microsoft.com/office/drawing/2014/chart" uri="{C3380CC4-5D6E-409C-BE32-E72D297353CC}">
              <c16:uniqueId val="{00000001-2031-47A3-824E-76059A6244D4}"/>
            </c:ext>
          </c:extLst>
        </c:ser>
        <c:dLbls>
          <c:showLegendKey val="0"/>
          <c:showVal val="0"/>
          <c:showCatName val="0"/>
          <c:showSerName val="0"/>
          <c:showPercent val="0"/>
          <c:showBubbleSize val="0"/>
        </c:dLbls>
        <c:smooth val="0"/>
        <c:axId val="654841824"/>
        <c:axId val="654840840"/>
      </c:lineChart>
      <c:dateAx>
        <c:axId val="6548418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54840840"/>
        <c:crosses val="autoZero"/>
        <c:auto val="1"/>
        <c:lblOffset val="100"/>
        <c:baseTimeUnit val="months"/>
      </c:dateAx>
      <c:valAx>
        <c:axId val="654840840"/>
        <c:scaling>
          <c:orientation val="minMax"/>
          <c:max val="300"/>
          <c:min val="25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54841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s-419" b="1"/>
              <a:t>Evolución DtUN ADD ORIENTE NT1 Prop. OR</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lineChart>
        <c:grouping val="standard"/>
        <c:varyColors val="0"/>
        <c:ser>
          <c:idx val="0"/>
          <c:order val="0"/>
          <c:tx>
            <c:strRef>
              <c:f>'Evolución ADD'!$B$4</c:f>
              <c:strCache>
                <c:ptCount val="1"/>
                <c:pt idx="0">
                  <c:v>DtUN_015</c:v>
                </c:pt>
              </c:strCache>
            </c:strRef>
          </c:tx>
          <c:spPr>
            <a:ln w="28575" cap="rnd">
              <a:solidFill>
                <a:schemeClr val="accent1"/>
              </a:solidFill>
              <a:round/>
            </a:ln>
            <a:effectLst/>
          </c:spPr>
          <c:marker>
            <c:symbol val="none"/>
          </c:marker>
          <c:cat>
            <c:numRef>
              <c:f>'Evolución ADD'!$C$3:$O$3</c:f>
              <c:numCache>
                <c:formatCode>mmm\-yy</c:formatCode>
                <c:ptCount val="13"/>
                <c:pt idx="0">
                  <c:v>44805</c:v>
                </c:pt>
                <c:pt idx="1">
                  <c:v>44835</c:v>
                </c:pt>
                <c:pt idx="2">
                  <c:v>44866</c:v>
                </c:pt>
                <c:pt idx="3">
                  <c:v>44896</c:v>
                </c:pt>
                <c:pt idx="4">
                  <c:v>44927</c:v>
                </c:pt>
                <c:pt idx="5">
                  <c:v>44958</c:v>
                </c:pt>
                <c:pt idx="6">
                  <c:v>44986</c:v>
                </c:pt>
                <c:pt idx="7">
                  <c:v>45017</c:v>
                </c:pt>
                <c:pt idx="8">
                  <c:v>45047</c:v>
                </c:pt>
                <c:pt idx="9">
                  <c:v>45078</c:v>
                </c:pt>
                <c:pt idx="10">
                  <c:v>45108</c:v>
                </c:pt>
                <c:pt idx="11">
                  <c:v>45139</c:v>
                </c:pt>
                <c:pt idx="12">
                  <c:v>45170</c:v>
                </c:pt>
              </c:numCache>
            </c:numRef>
          </c:cat>
          <c:val>
            <c:numRef>
              <c:f>'Evolución ADD'!$C$10:$Q$10</c:f>
              <c:numCache>
                <c:formatCode>#,##0.00</c:formatCode>
                <c:ptCount val="15"/>
                <c:pt idx="0">
                  <c:v>259.87836188394499</c:v>
                </c:pt>
                <c:pt idx="1">
                  <c:v>259.87836188394499</c:v>
                </c:pt>
              </c:numCache>
            </c:numRef>
          </c:val>
          <c:smooth val="0"/>
          <c:extLst>
            <c:ext xmlns:c16="http://schemas.microsoft.com/office/drawing/2014/chart" uri="{C3380CC4-5D6E-409C-BE32-E72D297353CC}">
              <c16:uniqueId val="{00000000-209B-438D-BD2B-A2C3CDCA2D5C}"/>
            </c:ext>
          </c:extLst>
        </c:ser>
        <c:ser>
          <c:idx val="1"/>
          <c:order val="1"/>
          <c:tx>
            <c:strRef>
              <c:f>'Evolución ADD'!$B$5</c:f>
              <c:strCache>
                <c:ptCount val="1"/>
                <c:pt idx="0">
                  <c:v>DtUN_031</c:v>
                </c:pt>
              </c:strCache>
            </c:strRef>
          </c:tx>
          <c:spPr>
            <a:ln w="28575" cap="rnd">
              <a:solidFill>
                <a:schemeClr val="accent2"/>
              </a:solidFill>
              <a:round/>
            </a:ln>
            <a:effectLst/>
          </c:spPr>
          <c:marker>
            <c:symbol val="none"/>
          </c:marker>
          <c:cat>
            <c:numRef>
              <c:f>'Evolución ADD'!$C$3:$O$3</c:f>
              <c:numCache>
                <c:formatCode>mmm\-yy</c:formatCode>
                <c:ptCount val="13"/>
                <c:pt idx="0">
                  <c:v>44805</c:v>
                </c:pt>
                <c:pt idx="1">
                  <c:v>44835</c:v>
                </c:pt>
                <c:pt idx="2">
                  <c:v>44866</c:v>
                </c:pt>
                <c:pt idx="3">
                  <c:v>44896</c:v>
                </c:pt>
                <c:pt idx="4">
                  <c:v>44927</c:v>
                </c:pt>
                <c:pt idx="5">
                  <c:v>44958</c:v>
                </c:pt>
                <c:pt idx="6">
                  <c:v>44986</c:v>
                </c:pt>
                <c:pt idx="7">
                  <c:v>45017</c:v>
                </c:pt>
                <c:pt idx="8">
                  <c:v>45047</c:v>
                </c:pt>
                <c:pt idx="9">
                  <c:v>45078</c:v>
                </c:pt>
                <c:pt idx="10">
                  <c:v>45108</c:v>
                </c:pt>
                <c:pt idx="11">
                  <c:v>45139</c:v>
                </c:pt>
                <c:pt idx="12">
                  <c:v>45170</c:v>
                </c:pt>
              </c:numCache>
            </c:numRef>
          </c:cat>
          <c:val>
            <c:numRef>
              <c:f>'Evolución ADD'!$C$11:$Q$11</c:f>
              <c:numCache>
                <c:formatCode>#,##0.00</c:formatCode>
                <c:ptCount val="15"/>
                <c:pt idx="0">
                  <c:v>259.87836188394499</c:v>
                </c:pt>
                <c:pt idx="1">
                  <c:v>251.483003085756</c:v>
                </c:pt>
                <c:pt idx="2">
                  <c:v>258.42640826072699</c:v>
                </c:pt>
                <c:pt idx="3">
                  <c:v>241.93571</c:v>
                </c:pt>
                <c:pt idx="4">
                  <c:v>244.90431282057901</c:v>
                </c:pt>
                <c:pt idx="5">
                  <c:v>248.755771513008</c:v>
                </c:pt>
                <c:pt idx="6">
                  <c:v>265.99418651899401</c:v>
                </c:pt>
                <c:pt idx="7">
                  <c:v>263.17768120407698</c:v>
                </c:pt>
                <c:pt idx="8">
                  <c:v>253.40091514906501</c:v>
                </c:pt>
                <c:pt idx="9">
                  <c:v>254.33046851468399</c:v>
                </c:pt>
                <c:pt idx="10">
                  <c:v>258.28024712613802</c:v>
                </c:pt>
                <c:pt idx="11">
                  <c:v>252.14284151762001</c:v>
                </c:pt>
                <c:pt idx="12">
                  <c:v>250.007054705895</c:v>
                </c:pt>
                <c:pt idx="13">
                  <c:v>263.05482470715498</c:v>
                </c:pt>
                <c:pt idx="14">
                  <c:v>261.68180575081601</c:v>
                </c:pt>
              </c:numCache>
            </c:numRef>
          </c:val>
          <c:smooth val="0"/>
          <c:extLst>
            <c:ext xmlns:c16="http://schemas.microsoft.com/office/drawing/2014/chart" uri="{C3380CC4-5D6E-409C-BE32-E72D297353CC}">
              <c16:uniqueId val="{00000001-209B-438D-BD2B-A2C3CDCA2D5C}"/>
            </c:ext>
          </c:extLst>
        </c:ser>
        <c:dLbls>
          <c:showLegendKey val="0"/>
          <c:showVal val="0"/>
          <c:showCatName val="0"/>
          <c:showSerName val="0"/>
          <c:showPercent val="0"/>
          <c:showBubbleSize val="0"/>
        </c:dLbls>
        <c:smooth val="0"/>
        <c:axId val="654841824"/>
        <c:axId val="654840840"/>
      </c:lineChart>
      <c:dateAx>
        <c:axId val="6548418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54840840"/>
        <c:crosses val="autoZero"/>
        <c:auto val="1"/>
        <c:lblOffset val="100"/>
        <c:baseTimeUnit val="months"/>
      </c:dateAx>
      <c:valAx>
        <c:axId val="654840840"/>
        <c:scaling>
          <c:orientation val="minMax"/>
          <c:max val="270"/>
          <c:min val="24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54841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s-419" b="1"/>
              <a:t>Evolución DtUN ADD SUR NT1 Prop. OR</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lineChart>
        <c:grouping val="standard"/>
        <c:varyColors val="0"/>
        <c:ser>
          <c:idx val="0"/>
          <c:order val="0"/>
          <c:tx>
            <c:strRef>
              <c:f>'Evolución ADD'!$B$4</c:f>
              <c:strCache>
                <c:ptCount val="1"/>
                <c:pt idx="0">
                  <c:v>DtUN_015</c:v>
                </c:pt>
              </c:strCache>
            </c:strRef>
          </c:tx>
          <c:spPr>
            <a:ln w="28575" cap="rnd">
              <a:solidFill>
                <a:schemeClr val="accent1"/>
              </a:solidFill>
              <a:round/>
            </a:ln>
            <a:effectLst/>
          </c:spPr>
          <c:marker>
            <c:symbol val="none"/>
          </c:marker>
          <c:cat>
            <c:numRef>
              <c:f>'Evolución ADD'!$C$3:$O$3</c:f>
              <c:numCache>
                <c:formatCode>mmm\-yy</c:formatCode>
                <c:ptCount val="13"/>
                <c:pt idx="0">
                  <c:v>44805</c:v>
                </c:pt>
                <c:pt idx="1">
                  <c:v>44835</c:v>
                </c:pt>
                <c:pt idx="2">
                  <c:v>44866</c:v>
                </c:pt>
                <c:pt idx="3">
                  <c:v>44896</c:v>
                </c:pt>
                <c:pt idx="4">
                  <c:v>44927</c:v>
                </c:pt>
                <c:pt idx="5">
                  <c:v>44958</c:v>
                </c:pt>
                <c:pt idx="6">
                  <c:v>44986</c:v>
                </c:pt>
                <c:pt idx="7">
                  <c:v>45017</c:v>
                </c:pt>
                <c:pt idx="8">
                  <c:v>45047</c:v>
                </c:pt>
                <c:pt idx="9">
                  <c:v>45078</c:v>
                </c:pt>
                <c:pt idx="10">
                  <c:v>45108</c:v>
                </c:pt>
                <c:pt idx="11">
                  <c:v>45139</c:v>
                </c:pt>
                <c:pt idx="12">
                  <c:v>45170</c:v>
                </c:pt>
              </c:numCache>
            </c:numRef>
          </c:cat>
          <c:val>
            <c:numRef>
              <c:f>'Evolución ADD'!$C$13:$Q$13</c:f>
              <c:numCache>
                <c:formatCode>#,##0.00</c:formatCode>
                <c:ptCount val="15"/>
                <c:pt idx="0">
                  <c:v>306.795723944119</c:v>
                </c:pt>
                <c:pt idx="1">
                  <c:v>308.62681930985798</c:v>
                </c:pt>
              </c:numCache>
            </c:numRef>
          </c:val>
          <c:smooth val="0"/>
          <c:extLst>
            <c:ext xmlns:c16="http://schemas.microsoft.com/office/drawing/2014/chart" uri="{C3380CC4-5D6E-409C-BE32-E72D297353CC}">
              <c16:uniqueId val="{00000000-413A-4727-930E-9A0305919642}"/>
            </c:ext>
          </c:extLst>
        </c:ser>
        <c:ser>
          <c:idx val="1"/>
          <c:order val="1"/>
          <c:tx>
            <c:strRef>
              <c:f>'Evolución ADD'!$B$5</c:f>
              <c:strCache>
                <c:ptCount val="1"/>
                <c:pt idx="0">
                  <c:v>DtUN_031</c:v>
                </c:pt>
              </c:strCache>
            </c:strRef>
          </c:tx>
          <c:spPr>
            <a:ln w="28575" cap="rnd">
              <a:solidFill>
                <a:schemeClr val="accent2"/>
              </a:solidFill>
              <a:round/>
            </a:ln>
            <a:effectLst/>
          </c:spPr>
          <c:marker>
            <c:symbol val="none"/>
          </c:marker>
          <c:cat>
            <c:numRef>
              <c:f>'Evolución ADD'!$C$3:$O$3</c:f>
              <c:numCache>
                <c:formatCode>mmm\-yy</c:formatCode>
                <c:ptCount val="13"/>
                <c:pt idx="0">
                  <c:v>44805</c:v>
                </c:pt>
                <c:pt idx="1">
                  <c:v>44835</c:v>
                </c:pt>
                <c:pt idx="2">
                  <c:v>44866</c:v>
                </c:pt>
                <c:pt idx="3">
                  <c:v>44896</c:v>
                </c:pt>
                <c:pt idx="4">
                  <c:v>44927</c:v>
                </c:pt>
                <c:pt idx="5">
                  <c:v>44958</c:v>
                </c:pt>
                <c:pt idx="6">
                  <c:v>44986</c:v>
                </c:pt>
                <c:pt idx="7">
                  <c:v>45017</c:v>
                </c:pt>
                <c:pt idx="8">
                  <c:v>45047</c:v>
                </c:pt>
                <c:pt idx="9">
                  <c:v>45078</c:v>
                </c:pt>
                <c:pt idx="10">
                  <c:v>45108</c:v>
                </c:pt>
                <c:pt idx="11">
                  <c:v>45139</c:v>
                </c:pt>
                <c:pt idx="12">
                  <c:v>45170</c:v>
                </c:pt>
              </c:numCache>
            </c:numRef>
          </c:cat>
          <c:val>
            <c:numRef>
              <c:f>'Evolución ADD'!$C$14:$Q$14</c:f>
              <c:numCache>
                <c:formatCode>#,##0.00</c:formatCode>
                <c:ptCount val="15"/>
                <c:pt idx="0">
                  <c:v>306.795723944119</c:v>
                </c:pt>
                <c:pt idx="1">
                  <c:v>305.38060216829501</c:v>
                </c:pt>
                <c:pt idx="2">
                  <c:v>299.89280255693501</c:v>
                </c:pt>
                <c:pt idx="3">
                  <c:v>305.12960977492202</c:v>
                </c:pt>
                <c:pt idx="4">
                  <c:v>297.05294573708801</c:v>
                </c:pt>
                <c:pt idx="5">
                  <c:v>297.04940485099303</c:v>
                </c:pt>
                <c:pt idx="6">
                  <c:v>294.52007340809701</c:v>
                </c:pt>
                <c:pt idx="7">
                  <c:v>287.26358564057603</c:v>
                </c:pt>
                <c:pt idx="8">
                  <c:v>285.14313470253802</c:v>
                </c:pt>
                <c:pt idx="9">
                  <c:v>242.597800826368</c:v>
                </c:pt>
                <c:pt idx="10">
                  <c:v>243.34892510445999</c:v>
                </c:pt>
                <c:pt idx="11">
                  <c:v>241.36492769679501</c:v>
                </c:pt>
                <c:pt idx="12">
                  <c:v>236.10903287343001</c:v>
                </c:pt>
                <c:pt idx="13">
                  <c:v>238.78882883670599</c:v>
                </c:pt>
                <c:pt idx="14">
                  <c:v>265.01788053475099</c:v>
                </c:pt>
              </c:numCache>
            </c:numRef>
          </c:val>
          <c:smooth val="0"/>
          <c:extLst>
            <c:ext xmlns:c16="http://schemas.microsoft.com/office/drawing/2014/chart" uri="{C3380CC4-5D6E-409C-BE32-E72D297353CC}">
              <c16:uniqueId val="{00000001-413A-4727-930E-9A0305919642}"/>
            </c:ext>
          </c:extLst>
        </c:ser>
        <c:dLbls>
          <c:showLegendKey val="0"/>
          <c:showVal val="0"/>
          <c:showCatName val="0"/>
          <c:showSerName val="0"/>
          <c:showPercent val="0"/>
          <c:showBubbleSize val="0"/>
        </c:dLbls>
        <c:smooth val="0"/>
        <c:axId val="654841824"/>
        <c:axId val="654840840"/>
      </c:lineChart>
      <c:dateAx>
        <c:axId val="6548418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54840840"/>
        <c:crosses val="autoZero"/>
        <c:auto val="1"/>
        <c:lblOffset val="100"/>
        <c:baseTimeUnit val="months"/>
      </c:dateAx>
      <c:valAx>
        <c:axId val="654840840"/>
        <c:scaling>
          <c:orientation val="minMax"/>
          <c:max val="315"/>
          <c:min val="24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s-419" sz="1100" b="1"/>
                  <a:t>$/kWh</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CO"/>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crossAx val="654841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Reversed" id="26">
  <a:schemeClr val="accent6"/>
</cs:colorStyle>
</file>

<file path=xl/charts/colors4.xml><?xml version="1.0" encoding="utf-8"?>
<cs:colorStyle xmlns:cs="http://schemas.microsoft.com/office/drawing/2012/chartStyle" xmlns:a="http://schemas.openxmlformats.org/drawingml/2006/main" meth="withinLinearReversed" id="26">
  <a:schemeClr val="accent6"/>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Reversed" id="26">
  <a:schemeClr val="accent6"/>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Reversed" id="26">
  <a:schemeClr val="accent6"/>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withinLinearReversed" id="26">
  <a:schemeClr val="accent6"/>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withinLinearReversed" id="26">
  <a:schemeClr val="accent6"/>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withinLinearReversed" id="26">
  <a:schemeClr val="accent6"/>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withinLinearReversed" id="26">
  <a:schemeClr val="accent6"/>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withinLinearReversed" id="26">
  <a:schemeClr val="accent6"/>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withinLinearReversed" id="26">
  <a:schemeClr val="accent6"/>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withinLinearReversed" id="26">
  <a:schemeClr val="accent6"/>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withinLinearReversed" id="26">
  <a:schemeClr val="accent6"/>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withinLinearReversed" id="26">
  <a:schemeClr val="accent6"/>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withinLinearReversed" id="26">
  <a:schemeClr val="accent6"/>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withinLinearReversed" id="26">
  <a:schemeClr val="accent6"/>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withinLinearReversed" id="26">
  <a:schemeClr val="accent6"/>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withinLinearReversed" id="26">
  <a:schemeClr val="accent6"/>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withinLinearReversed" id="26">
  <a:schemeClr val="accent6"/>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withinLinearReversed" id="26">
  <a:schemeClr val="accent6"/>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withinLinearReversed" id="26">
  <a:schemeClr val="accent6"/>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withinLinearReversed" id="26">
  <a:schemeClr val="accent6"/>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withinLinearReversed" id="26">
  <a:schemeClr val="accent6"/>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withinLinearReversed" id="26">
  <a:schemeClr val="accent6"/>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withinLinearReversed" id="26">
  <a:schemeClr val="accent6"/>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withinLinearReversed" id="26">
  <a:schemeClr val="accent6"/>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withinLinearReversed" id="26">
  <a:schemeClr val="accent6"/>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withinLinearReversed" id="26">
  <a:schemeClr val="accent6"/>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withinLinearReversed" id="26">
  <a:schemeClr val="accent6"/>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withinLinearReversed" id="26">
  <a:schemeClr val="accent6"/>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6.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8.svg"/><Relationship Id="rId5" Type="http://schemas.openxmlformats.org/officeDocument/2006/relationships/image" Target="../media/image7.png"/><Relationship Id="rId4" Type="http://schemas.openxmlformats.org/officeDocument/2006/relationships/hyperlink" Target="https://scl.cedenar.com.co/Out/Tarifas/Tarifas.aspx"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image" Target="../media/image8.svg"/><Relationship Id="rId5" Type="http://schemas.openxmlformats.org/officeDocument/2006/relationships/image" Target="../media/image8.png"/><Relationship Id="rId4" Type="http://schemas.openxmlformats.org/officeDocument/2006/relationships/hyperlink" Target="https://www.celsia.com/es/informacion-regulatoria-y-res-creg-080/tarifas/" TargetMode="External"/></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image" Target="../media/image8.svg"/><Relationship Id="rId5" Type="http://schemas.openxmlformats.org/officeDocument/2006/relationships/image" Target="../media/image9.png"/><Relationship Id="rId4" Type="http://schemas.openxmlformats.org/officeDocument/2006/relationships/hyperlink" Target="https://www.celsia.com/es/informacion-regulatoria-y-res-creg-080/tarifas/" TargetMode="External"/></Relationships>
</file>

<file path=xl/drawings/_rels/drawing7.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6" Type="http://schemas.openxmlformats.org/officeDocument/2006/relationships/image" Target="../media/image8.svg"/><Relationship Id="rId5" Type="http://schemas.openxmlformats.org/officeDocument/2006/relationships/image" Target="../media/image10.png"/><Relationship Id="rId4" Type="http://schemas.openxmlformats.org/officeDocument/2006/relationships/hyperlink" Target="https://www.cens.com.co/clientes-y-usuarios/tarifas-de-energia#2022-790" TargetMode="External"/></Relationships>
</file>

<file path=xl/drawings/_rels/drawing8.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image" Target="../media/image8.svg"/><Relationship Id="rId5" Type="http://schemas.openxmlformats.org/officeDocument/2006/relationships/image" Target="../media/image11.png"/><Relationship Id="rId4" Type="http://schemas.openxmlformats.org/officeDocument/2006/relationships/hyperlink" Target="https://www.ceoesp.com.co/tarifas"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 Id="rId6" Type="http://schemas.openxmlformats.org/officeDocument/2006/relationships/image" Target="../media/image8.svg"/><Relationship Id="rId5" Type="http://schemas.openxmlformats.org/officeDocument/2006/relationships/image" Target="../media/image12.png"/><Relationship Id="rId4" Type="http://schemas.openxmlformats.org/officeDocument/2006/relationships/hyperlink" Target="https://www.celsia.com/es/informacion-regulatoria-y-res-creg-080/tarifas/" TargetMode="External"/></Relationships>
</file>

<file path=xl/drawings/_rels/drawing10.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image" Target="../media/image8.svg"/><Relationship Id="rId5" Type="http://schemas.openxmlformats.org/officeDocument/2006/relationships/image" Target="../media/image13.png"/><Relationship Id="rId4" Type="http://schemas.openxmlformats.org/officeDocument/2006/relationships/hyperlink" Target="https://www.chec.com.co/Home/Transparencia/Planeaci%C3%B3n-presupuestos-e-informes/Publicaciones-de-Tarifas" TargetMode="External"/></Relationships>
</file>

<file path=xl/drawings/_rels/drawing11.xml.rels><?xml version="1.0" encoding="UTF-8" standalone="yes"?>
<Relationships xmlns="http://schemas.openxmlformats.org/package/2006/relationships"><Relationship Id="rId3" Type="http://schemas.openxmlformats.org/officeDocument/2006/relationships/chart" Target="../charts/chart24.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image" Target="../media/image8.svg"/><Relationship Id="rId5" Type="http://schemas.openxmlformats.org/officeDocument/2006/relationships/image" Target="../media/image14.png"/><Relationship Id="rId4" Type="http://schemas.openxmlformats.org/officeDocument/2006/relationships/hyperlink" Target="https://www.enel.com.co/es/personas/tarifas-energia-enel-codensa.html" TargetMode="External"/></Relationships>
</file>

<file path=xl/drawings/_rels/drawing12.xml.rels><?xml version="1.0" encoding="UTF-8" standalone="yes"?>
<Relationships xmlns="http://schemas.openxmlformats.org/package/2006/relationships"><Relationship Id="rId3" Type="http://schemas.openxmlformats.org/officeDocument/2006/relationships/chart" Target="../charts/chart27.xml"/><Relationship Id="rId2" Type="http://schemas.openxmlformats.org/officeDocument/2006/relationships/chart" Target="../charts/chart26.xml"/><Relationship Id="rId1" Type="http://schemas.openxmlformats.org/officeDocument/2006/relationships/chart" Target="../charts/chart25.xml"/><Relationship Id="rId6" Type="http://schemas.openxmlformats.org/officeDocument/2006/relationships/image" Target="../media/image8.svg"/><Relationship Id="rId5" Type="http://schemas.openxmlformats.org/officeDocument/2006/relationships/image" Target="../media/image9.png"/><Relationship Id="rId4" Type="http://schemas.openxmlformats.org/officeDocument/2006/relationships/hyperlink" Target="https://dispac.com.co/atencion-al-cliente/tarifas/" TargetMode="External"/></Relationships>
</file>

<file path=xl/drawings/_rels/drawing13.xml.rels><?xml version="1.0" encoding="UTF-8" standalone="yes"?>
<Relationships xmlns="http://schemas.openxmlformats.org/package/2006/relationships"><Relationship Id="rId3" Type="http://schemas.openxmlformats.org/officeDocument/2006/relationships/chart" Target="../charts/chart30.xml"/><Relationship Id="rId2" Type="http://schemas.openxmlformats.org/officeDocument/2006/relationships/chart" Target="../charts/chart29.xml"/><Relationship Id="rId1" Type="http://schemas.openxmlformats.org/officeDocument/2006/relationships/chart" Target="../charts/chart28.xml"/><Relationship Id="rId6" Type="http://schemas.openxmlformats.org/officeDocument/2006/relationships/image" Target="../media/image8.svg"/><Relationship Id="rId5" Type="http://schemas.openxmlformats.org/officeDocument/2006/relationships/image" Target="../media/image7.png"/><Relationship Id="rId4" Type="http://schemas.openxmlformats.org/officeDocument/2006/relationships/hyperlink" Target="https://www.ebsa.com.co/sitio/tarifas_del_mes" TargetMode="External"/></Relationships>
</file>

<file path=xl/drawings/_rels/drawing14.xml.rels><?xml version="1.0" encoding="UTF-8" standalone="yes"?>
<Relationships xmlns="http://schemas.openxmlformats.org/package/2006/relationships"><Relationship Id="rId3" Type="http://schemas.openxmlformats.org/officeDocument/2006/relationships/chart" Target="../charts/chart33.xml"/><Relationship Id="rId2" Type="http://schemas.openxmlformats.org/officeDocument/2006/relationships/chart" Target="../charts/chart32.xml"/><Relationship Id="rId1" Type="http://schemas.openxmlformats.org/officeDocument/2006/relationships/chart" Target="../charts/chart31.xml"/><Relationship Id="rId6" Type="http://schemas.openxmlformats.org/officeDocument/2006/relationships/image" Target="../media/image8.svg"/><Relationship Id="rId5" Type="http://schemas.openxmlformats.org/officeDocument/2006/relationships/image" Target="../media/image15.png"/><Relationship Id="rId4" Type="http://schemas.openxmlformats.org/officeDocument/2006/relationships/hyperlink" Target="https://www.edeq.com.co/clientes-y-usuarios/tarifas/tarifas-de-energia" TargetMode="External"/></Relationships>
</file>

<file path=xl/drawings/_rels/drawing15.xml.rels><?xml version="1.0" encoding="UTF-8" standalone="yes"?>
<Relationships xmlns="http://schemas.openxmlformats.org/package/2006/relationships"><Relationship Id="rId3" Type="http://schemas.openxmlformats.org/officeDocument/2006/relationships/chart" Target="../charts/chart36.xml"/><Relationship Id="rId2" Type="http://schemas.openxmlformats.org/officeDocument/2006/relationships/chart" Target="../charts/chart35.xml"/><Relationship Id="rId1" Type="http://schemas.openxmlformats.org/officeDocument/2006/relationships/chart" Target="../charts/chart34.xml"/><Relationship Id="rId6" Type="http://schemas.openxmlformats.org/officeDocument/2006/relationships/image" Target="../media/image8.svg"/><Relationship Id="rId5" Type="http://schemas.openxmlformats.org/officeDocument/2006/relationships/image" Target="../media/image16.png"/><Relationship Id="rId4" Type="http://schemas.openxmlformats.org/officeDocument/2006/relationships/hyperlink" Target="https://energiaputumayo.com/consultar-tarifas/" TargetMode="External"/></Relationships>
</file>

<file path=xl/drawings/_rels/drawing16.xml.rels><?xml version="1.0" encoding="UTF-8" standalone="yes"?>
<Relationships xmlns="http://schemas.openxmlformats.org/package/2006/relationships"><Relationship Id="rId3" Type="http://schemas.openxmlformats.org/officeDocument/2006/relationships/chart" Target="../charts/chart39.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image" Target="../media/image8.svg"/><Relationship Id="rId5" Type="http://schemas.openxmlformats.org/officeDocument/2006/relationships/image" Target="../media/image17.png"/><Relationship Id="rId4" Type="http://schemas.openxmlformats.org/officeDocument/2006/relationships/hyperlink" Target="https://eebpsa.com.co/atencion-al-usuario/" TargetMode="External"/></Relationships>
</file>

<file path=xl/drawings/_rels/drawing17.xml.rels><?xml version="1.0" encoding="UTF-8" standalone="yes"?>
<Relationships xmlns="http://schemas.openxmlformats.org/package/2006/relationships"><Relationship Id="rId3" Type="http://schemas.openxmlformats.org/officeDocument/2006/relationships/chart" Target="../charts/chart42.xml"/><Relationship Id="rId2" Type="http://schemas.openxmlformats.org/officeDocument/2006/relationships/chart" Target="../charts/chart41.xml"/><Relationship Id="rId1" Type="http://schemas.openxmlformats.org/officeDocument/2006/relationships/chart" Target="../charts/chart40.xml"/><Relationship Id="rId6" Type="http://schemas.openxmlformats.org/officeDocument/2006/relationships/image" Target="../media/image8.svg"/><Relationship Id="rId5" Type="http://schemas.openxmlformats.org/officeDocument/2006/relationships/image" Target="../media/image10.png"/><Relationship Id="rId4" Type="http://schemas.openxmlformats.org/officeDocument/2006/relationships/hyperlink" Target="https://www.eep.com.co/es/igs_documentos/listado/250/" TargetMode="External"/></Relationships>
</file>

<file path=xl/drawings/_rels/drawing18.xml.rels><?xml version="1.0" encoding="UTF-8" standalone="yes"?>
<Relationships xmlns="http://schemas.openxmlformats.org/package/2006/relationships"><Relationship Id="rId3" Type="http://schemas.openxmlformats.org/officeDocument/2006/relationships/chart" Target="../charts/chart45.xml"/><Relationship Id="rId2" Type="http://schemas.openxmlformats.org/officeDocument/2006/relationships/chart" Target="../charts/chart44.xml"/><Relationship Id="rId1" Type="http://schemas.openxmlformats.org/officeDocument/2006/relationships/chart" Target="../charts/chart43.xml"/><Relationship Id="rId6" Type="http://schemas.openxmlformats.org/officeDocument/2006/relationships/image" Target="../media/image8.svg"/><Relationship Id="rId5" Type="http://schemas.openxmlformats.org/officeDocument/2006/relationships/image" Target="../media/image18.png"/><Relationship Id="rId4" Type="http://schemas.openxmlformats.org/officeDocument/2006/relationships/hyperlink" Target="https://www.air-e.com/hogares/mi-factura/conoce-nuestras-tarifas" TargetMode="External"/></Relationships>
</file>

<file path=xl/drawings/_rels/drawing19.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chart" Target="../charts/chart46.xml"/><Relationship Id="rId6" Type="http://schemas.openxmlformats.org/officeDocument/2006/relationships/image" Target="../media/image8.svg"/><Relationship Id="rId5" Type="http://schemas.openxmlformats.org/officeDocument/2006/relationships/image" Target="../media/image19.png"/><Relationship Id="rId4" Type="http://schemas.openxmlformats.org/officeDocument/2006/relationships/hyperlink" Target="https://energiacaribemar.co/tu-energia/" TargetMode="External"/></Relationships>
</file>

<file path=xl/drawings/_rels/drawing20.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chart" Target="../charts/chart49.xml"/><Relationship Id="rId6" Type="http://schemas.openxmlformats.org/officeDocument/2006/relationships/image" Target="../media/image8.svg"/><Relationship Id="rId5" Type="http://schemas.openxmlformats.org/officeDocument/2006/relationships/image" Target="../media/image20.png"/><Relationship Id="rId4" Type="http://schemas.openxmlformats.org/officeDocument/2006/relationships/hyperlink" Target="http://www.electrocaqueta.com.co/index.php/clientes?view=article&amp;id=69&amp;catid=8" TargetMode="External"/></Relationships>
</file>

<file path=xl/drawings/_rels/drawing21.xml.rels><?xml version="1.0" encoding="UTF-8" standalone="yes"?>
<Relationships xmlns="http://schemas.openxmlformats.org/package/2006/relationships"><Relationship Id="rId3" Type="http://schemas.openxmlformats.org/officeDocument/2006/relationships/chart" Target="../charts/chart54.xml"/><Relationship Id="rId2" Type="http://schemas.openxmlformats.org/officeDocument/2006/relationships/chart" Target="../charts/chart53.xml"/><Relationship Id="rId1" Type="http://schemas.openxmlformats.org/officeDocument/2006/relationships/chart" Target="../charts/chart52.xml"/><Relationship Id="rId6" Type="http://schemas.openxmlformats.org/officeDocument/2006/relationships/image" Target="../media/image8.svg"/><Relationship Id="rId5" Type="http://schemas.openxmlformats.org/officeDocument/2006/relationships/image" Target="../media/image21.png"/><Relationship Id="rId4" Type="http://schemas.openxmlformats.org/officeDocument/2006/relationships/hyperlink" Target="https://www.electrohuila.com.co/tarifas/" TargetMode="External"/></Relationships>
</file>

<file path=xl/drawings/_rels/drawing22.xml.rels><?xml version="1.0" encoding="UTF-8" standalone="yes"?>
<Relationships xmlns="http://schemas.openxmlformats.org/package/2006/relationships"><Relationship Id="rId3" Type="http://schemas.openxmlformats.org/officeDocument/2006/relationships/chart" Target="../charts/chart57.xml"/><Relationship Id="rId2" Type="http://schemas.openxmlformats.org/officeDocument/2006/relationships/chart" Target="../charts/chart56.xml"/><Relationship Id="rId1" Type="http://schemas.openxmlformats.org/officeDocument/2006/relationships/chart" Target="../charts/chart55.xml"/><Relationship Id="rId6" Type="http://schemas.openxmlformats.org/officeDocument/2006/relationships/image" Target="../media/image8.svg"/><Relationship Id="rId5" Type="http://schemas.openxmlformats.org/officeDocument/2006/relationships/image" Target="../media/image22.png"/><Relationship Id="rId4" Type="http://schemas.openxmlformats.org/officeDocument/2006/relationships/hyperlink" Target="https://www.emcali.com.co/web/energia/mercado-regulado" TargetMode="External"/></Relationships>
</file>

<file path=xl/drawings/_rels/drawing23.xml.rels><?xml version="1.0" encoding="UTF-8" standalone="yes"?>
<Relationships xmlns="http://schemas.openxmlformats.org/package/2006/relationships"><Relationship Id="rId3" Type="http://schemas.openxmlformats.org/officeDocument/2006/relationships/chart" Target="../charts/chart60.xml"/><Relationship Id="rId2" Type="http://schemas.openxmlformats.org/officeDocument/2006/relationships/chart" Target="../charts/chart59.xml"/><Relationship Id="rId1" Type="http://schemas.openxmlformats.org/officeDocument/2006/relationships/chart" Target="../charts/chart58.xml"/><Relationship Id="rId6" Type="http://schemas.openxmlformats.org/officeDocument/2006/relationships/image" Target="../media/image8.svg"/><Relationship Id="rId5" Type="http://schemas.openxmlformats.org/officeDocument/2006/relationships/image" Target="../media/image23.png"/><Relationship Id="rId4" Type="http://schemas.openxmlformats.org/officeDocument/2006/relationships/hyperlink" Target="https://www.eep.com.co/es/igs_documentos/listado/250/" TargetMode="External"/></Relationships>
</file>

<file path=xl/drawings/_rels/drawing24.xml.rels><?xml version="1.0" encoding="UTF-8" standalone="yes"?>
<Relationships xmlns="http://schemas.openxmlformats.org/package/2006/relationships"><Relationship Id="rId3" Type="http://schemas.openxmlformats.org/officeDocument/2006/relationships/hyperlink" Target="https://www.emeesaesp.com/tarifas" TargetMode="External"/><Relationship Id="rId2" Type="http://schemas.openxmlformats.org/officeDocument/2006/relationships/chart" Target="../charts/chart62.xml"/><Relationship Id="rId1" Type="http://schemas.openxmlformats.org/officeDocument/2006/relationships/chart" Target="../charts/chart61.xml"/><Relationship Id="rId6" Type="http://schemas.openxmlformats.org/officeDocument/2006/relationships/chart" Target="../charts/chart63.xml"/><Relationship Id="rId5" Type="http://schemas.openxmlformats.org/officeDocument/2006/relationships/image" Target="../media/image8.svg"/><Relationship Id="rId4" Type="http://schemas.openxmlformats.org/officeDocument/2006/relationships/image" Target="../media/image24.png"/></Relationships>
</file>

<file path=xl/drawings/_rels/drawing25.xml.rels><?xml version="1.0" encoding="UTF-8" standalone="yes"?>
<Relationships xmlns="http://schemas.openxmlformats.org/package/2006/relationships"><Relationship Id="rId3" Type="http://schemas.openxmlformats.org/officeDocument/2006/relationships/chart" Target="../charts/chart66.xml"/><Relationship Id="rId2" Type="http://schemas.openxmlformats.org/officeDocument/2006/relationships/chart" Target="../charts/chart65.xml"/><Relationship Id="rId1" Type="http://schemas.openxmlformats.org/officeDocument/2006/relationships/chart" Target="../charts/chart64.xml"/><Relationship Id="rId6" Type="http://schemas.openxmlformats.org/officeDocument/2006/relationships/image" Target="../media/image8.svg"/><Relationship Id="rId5" Type="http://schemas.openxmlformats.org/officeDocument/2006/relationships/image" Target="../media/image11.png"/><Relationship Id="rId4" Type="http://schemas.openxmlformats.org/officeDocument/2006/relationships/hyperlink" Target="https://emevasi.com/informacion-al-usuario/tarifas/" TargetMode="External"/></Relationships>
</file>

<file path=xl/drawings/_rels/drawing26.xml.rels><?xml version="1.0" encoding="UTF-8" standalone="yes"?>
<Relationships xmlns="http://schemas.openxmlformats.org/package/2006/relationships"><Relationship Id="rId3" Type="http://schemas.openxmlformats.org/officeDocument/2006/relationships/chart" Target="../charts/chart69.xml"/><Relationship Id="rId2" Type="http://schemas.openxmlformats.org/officeDocument/2006/relationships/chart" Target="../charts/chart68.xml"/><Relationship Id="rId1" Type="http://schemas.openxmlformats.org/officeDocument/2006/relationships/chart" Target="../charts/chart67.xml"/><Relationship Id="rId6" Type="http://schemas.openxmlformats.org/officeDocument/2006/relationships/image" Target="../media/image8.svg"/><Relationship Id="rId5" Type="http://schemas.openxmlformats.org/officeDocument/2006/relationships/image" Target="../media/image25.png"/><Relationship Id="rId4" Type="http://schemas.openxmlformats.org/officeDocument/2006/relationships/hyperlink" Target="https://www.electrificadoradelmeta.com.co/newweb/tarifas-energia-2-2/" TargetMode="External"/></Relationships>
</file>

<file path=xl/drawings/_rels/drawing27.xml.rels><?xml version="1.0" encoding="UTF-8" standalone="yes"?>
<Relationships xmlns="http://schemas.openxmlformats.org/package/2006/relationships"><Relationship Id="rId3" Type="http://schemas.openxmlformats.org/officeDocument/2006/relationships/chart" Target="../charts/chart72.xml"/><Relationship Id="rId2" Type="http://schemas.openxmlformats.org/officeDocument/2006/relationships/chart" Target="../charts/chart71.xml"/><Relationship Id="rId1" Type="http://schemas.openxmlformats.org/officeDocument/2006/relationships/chart" Target="../charts/chart70.xml"/><Relationship Id="rId6" Type="http://schemas.openxmlformats.org/officeDocument/2006/relationships/image" Target="../media/image8.svg"/><Relationship Id="rId5" Type="http://schemas.openxmlformats.org/officeDocument/2006/relationships/image" Target="../media/image26.png"/><Relationship Id="rId4" Type="http://schemas.openxmlformats.org/officeDocument/2006/relationships/hyperlink" Target="https://www.enelar.com.co/noticias/tarifas-de-energia" TargetMode="External"/></Relationships>
</file>

<file path=xl/drawings/_rels/drawing28.xml.rels><?xml version="1.0" encoding="UTF-8" standalone="yes"?>
<Relationships xmlns="http://schemas.openxmlformats.org/package/2006/relationships"><Relationship Id="rId3" Type="http://schemas.openxmlformats.org/officeDocument/2006/relationships/chart" Target="../charts/chart75.xml"/><Relationship Id="rId2" Type="http://schemas.openxmlformats.org/officeDocument/2006/relationships/chart" Target="../charts/chart74.xml"/><Relationship Id="rId1" Type="http://schemas.openxmlformats.org/officeDocument/2006/relationships/chart" Target="../charts/chart73.xml"/><Relationship Id="rId6" Type="http://schemas.openxmlformats.org/officeDocument/2006/relationships/image" Target="../media/image8.svg"/><Relationship Id="rId5" Type="http://schemas.openxmlformats.org/officeDocument/2006/relationships/image" Target="../media/image27.png"/><Relationship Id="rId4" Type="http://schemas.openxmlformats.org/officeDocument/2006/relationships/hyperlink" Target="https://www.enerca.com.co/clientes/tarifas/energia/" TargetMode="External"/></Relationships>
</file>

<file path=xl/drawings/_rels/drawing29.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6" Type="http://schemas.openxmlformats.org/officeDocument/2006/relationships/image" Target="../media/image8.svg"/><Relationship Id="rId5" Type="http://schemas.openxmlformats.org/officeDocument/2006/relationships/image" Target="../media/image15.png"/><Relationship Id="rId4" Type="http://schemas.openxmlformats.org/officeDocument/2006/relationships/hyperlink" Target="http://www.energuaviare.com/servicio-al-cliente/tarifas" TargetMode="External"/></Relationships>
</file>

<file path=xl/drawings/_rels/drawing30.xml.rels><?xml version="1.0" encoding="UTF-8" standalone="yes"?>
<Relationships xmlns="http://schemas.openxmlformats.org/package/2006/relationships"><Relationship Id="rId3" Type="http://schemas.openxmlformats.org/officeDocument/2006/relationships/chart" Target="../charts/chart81.xml"/><Relationship Id="rId2" Type="http://schemas.openxmlformats.org/officeDocument/2006/relationships/chart" Target="../charts/chart80.xml"/><Relationship Id="rId1" Type="http://schemas.openxmlformats.org/officeDocument/2006/relationships/chart" Target="../charts/chart79.xml"/><Relationship Id="rId6" Type="http://schemas.openxmlformats.org/officeDocument/2006/relationships/image" Target="../media/image8.svg"/><Relationship Id="rId5" Type="http://schemas.openxmlformats.org/officeDocument/2006/relationships/image" Target="../media/image28.png"/><Relationship Id="rId4" Type="http://schemas.openxmlformats.org/officeDocument/2006/relationships/hyperlink" Target="https://cu.epm.com.co/clientesyusuarios/energia/tarifas-energia" TargetMode="External"/></Relationships>
</file>

<file path=xl/drawings/_rels/drawing31.xml.rels><?xml version="1.0" encoding="UTF-8" standalone="yes"?>
<Relationships xmlns="http://schemas.openxmlformats.org/package/2006/relationships"><Relationship Id="rId3" Type="http://schemas.openxmlformats.org/officeDocument/2006/relationships/chart" Target="../charts/chart84.xml"/><Relationship Id="rId2" Type="http://schemas.openxmlformats.org/officeDocument/2006/relationships/chart" Target="../charts/chart83.xml"/><Relationship Id="rId1" Type="http://schemas.openxmlformats.org/officeDocument/2006/relationships/chart" Target="../charts/chart82.xml"/><Relationship Id="rId6" Type="http://schemas.openxmlformats.org/officeDocument/2006/relationships/image" Target="../media/image8.svg"/><Relationship Id="rId5" Type="http://schemas.openxmlformats.org/officeDocument/2006/relationships/image" Target="../media/image22.png"/><Relationship Id="rId4" Type="http://schemas.openxmlformats.org/officeDocument/2006/relationships/hyperlink" Target="https://www.essa.com.co/site/mi-factura/formula-tarifaria-y-tarifas/consultar-tarifas" TargetMode="External"/></Relationships>
</file>

<file path=xl/drawings/_rels/drawing32.xml.rels><?xml version="1.0" encoding="UTF-8" standalone="yes"?>
<Relationships xmlns="http://schemas.openxmlformats.org/package/2006/relationships"><Relationship Id="rId3" Type="http://schemas.openxmlformats.org/officeDocument/2006/relationships/chart" Target="../charts/chart87.xml"/><Relationship Id="rId2" Type="http://schemas.openxmlformats.org/officeDocument/2006/relationships/chart" Target="../charts/chart86.xml"/><Relationship Id="rId1" Type="http://schemas.openxmlformats.org/officeDocument/2006/relationships/chart" Target="../charts/chart85.xml"/><Relationship Id="rId6" Type="http://schemas.openxmlformats.org/officeDocument/2006/relationships/image" Target="../media/image8.svg"/><Relationship Id="rId5" Type="http://schemas.openxmlformats.org/officeDocument/2006/relationships/image" Target="../media/image29.png"/><Relationship Id="rId4" Type="http://schemas.openxmlformats.org/officeDocument/2006/relationships/hyperlink" Target="https://www.ruitoqueesp.com/nuevo/servicios/energia/" TargetMode="External"/></Relationships>
</file>

<file path=xl/drawings/_rels/drawing35.xml.rels><?xml version="1.0" encoding="UTF-8" standalone="yes"?>
<Relationships xmlns="http://schemas.openxmlformats.org/package/2006/relationships"><Relationship Id="rId1" Type="http://schemas.openxmlformats.org/officeDocument/2006/relationships/chart" Target="../charts/chart88.xml"/></Relationships>
</file>

<file path=xl/drawings/_rels/drawing36.xml.rels><?xml version="1.0" encoding="UTF-8" standalone="yes"?>
<Relationships xmlns="http://schemas.openxmlformats.org/package/2006/relationships"><Relationship Id="rId26" Type="http://schemas.openxmlformats.org/officeDocument/2006/relationships/chart" Target="../charts/chart114.xml"/><Relationship Id="rId21" Type="http://schemas.openxmlformats.org/officeDocument/2006/relationships/chart" Target="../charts/chart109.xml"/><Relationship Id="rId42" Type="http://schemas.openxmlformats.org/officeDocument/2006/relationships/chart" Target="../charts/chart130.xml"/><Relationship Id="rId47" Type="http://schemas.openxmlformats.org/officeDocument/2006/relationships/chart" Target="../charts/chart135.xml"/><Relationship Id="rId63" Type="http://schemas.openxmlformats.org/officeDocument/2006/relationships/chart" Target="../charts/chart151.xml"/><Relationship Id="rId68" Type="http://schemas.openxmlformats.org/officeDocument/2006/relationships/chart" Target="../charts/chart156.xml"/><Relationship Id="rId16" Type="http://schemas.openxmlformats.org/officeDocument/2006/relationships/chart" Target="../charts/chart104.xml"/><Relationship Id="rId11" Type="http://schemas.openxmlformats.org/officeDocument/2006/relationships/chart" Target="../charts/chart99.xml"/><Relationship Id="rId24" Type="http://schemas.openxmlformats.org/officeDocument/2006/relationships/chart" Target="../charts/chart112.xml"/><Relationship Id="rId32" Type="http://schemas.openxmlformats.org/officeDocument/2006/relationships/chart" Target="../charts/chart120.xml"/><Relationship Id="rId37" Type="http://schemas.openxmlformats.org/officeDocument/2006/relationships/chart" Target="../charts/chart125.xml"/><Relationship Id="rId40" Type="http://schemas.openxmlformats.org/officeDocument/2006/relationships/chart" Target="../charts/chart128.xml"/><Relationship Id="rId45" Type="http://schemas.openxmlformats.org/officeDocument/2006/relationships/chart" Target="../charts/chart133.xml"/><Relationship Id="rId53" Type="http://schemas.openxmlformats.org/officeDocument/2006/relationships/chart" Target="../charts/chart141.xml"/><Relationship Id="rId58" Type="http://schemas.openxmlformats.org/officeDocument/2006/relationships/chart" Target="../charts/chart146.xml"/><Relationship Id="rId66" Type="http://schemas.openxmlformats.org/officeDocument/2006/relationships/chart" Target="../charts/chart154.xml"/><Relationship Id="rId74" Type="http://schemas.openxmlformats.org/officeDocument/2006/relationships/chart" Target="../charts/chart162.xml"/><Relationship Id="rId79" Type="http://schemas.openxmlformats.org/officeDocument/2006/relationships/chart" Target="../charts/chart167.xml"/><Relationship Id="rId5" Type="http://schemas.openxmlformats.org/officeDocument/2006/relationships/chart" Target="../charts/chart93.xml"/><Relationship Id="rId61" Type="http://schemas.openxmlformats.org/officeDocument/2006/relationships/chart" Target="../charts/chart149.xml"/><Relationship Id="rId19" Type="http://schemas.openxmlformats.org/officeDocument/2006/relationships/chart" Target="../charts/chart107.xml"/><Relationship Id="rId14" Type="http://schemas.openxmlformats.org/officeDocument/2006/relationships/chart" Target="../charts/chart102.xml"/><Relationship Id="rId22" Type="http://schemas.openxmlformats.org/officeDocument/2006/relationships/chart" Target="../charts/chart110.xml"/><Relationship Id="rId27" Type="http://schemas.openxmlformats.org/officeDocument/2006/relationships/chart" Target="../charts/chart115.xml"/><Relationship Id="rId30" Type="http://schemas.openxmlformats.org/officeDocument/2006/relationships/chart" Target="../charts/chart118.xml"/><Relationship Id="rId35" Type="http://schemas.openxmlformats.org/officeDocument/2006/relationships/chart" Target="../charts/chart123.xml"/><Relationship Id="rId43" Type="http://schemas.openxmlformats.org/officeDocument/2006/relationships/chart" Target="../charts/chart131.xml"/><Relationship Id="rId48" Type="http://schemas.openxmlformats.org/officeDocument/2006/relationships/chart" Target="../charts/chart136.xml"/><Relationship Id="rId56" Type="http://schemas.openxmlformats.org/officeDocument/2006/relationships/chart" Target="../charts/chart144.xml"/><Relationship Id="rId64" Type="http://schemas.openxmlformats.org/officeDocument/2006/relationships/chart" Target="../charts/chart152.xml"/><Relationship Id="rId69" Type="http://schemas.openxmlformats.org/officeDocument/2006/relationships/chart" Target="../charts/chart157.xml"/><Relationship Id="rId77" Type="http://schemas.openxmlformats.org/officeDocument/2006/relationships/chart" Target="../charts/chart165.xml"/><Relationship Id="rId8" Type="http://schemas.openxmlformats.org/officeDocument/2006/relationships/chart" Target="../charts/chart96.xml"/><Relationship Id="rId51" Type="http://schemas.openxmlformats.org/officeDocument/2006/relationships/chart" Target="../charts/chart139.xml"/><Relationship Id="rId72" Type="http://schemas.openxmlformats.org/officeDocument/2006/relationships/chart" Target="../charts/chart160.xml"/><Relationship Id="rId80" Type="http://schemas.openxmlformats.org/officeDocument/2006/relationships/chart" Target="../charts/chart168.xml"/><Relationship Id="rId3" Type="http://schemas.openxmlformats.org/officeDocument/2006/relationships/chart" Target="../charts/chart91.xml"/><Relationship Id="rId12" Type="http://schemas.openxmlformats.org/officeDocument/2006/relationships/chart" Target="../charts/chart100.xml"/><Relationship Id="rId17" Type="http://schemas.openxmlformats.org/officeDocument/2006/relationships/chart" Target="../charts/chart105.xml"/><Relationship Id="rId25" Type="http://schemas.openxmlformats.org/officeDocument/2006/relationships/chart" Target="../charts/chart113.xml"/><Relationship Id="rId33" Type="http://schemas.openxmlformats.org/officeDocument/2006/relationships/chart" Target="../charts/chart121.xml"/><Relationship Id="rId38" Type="http://schemas.openxmlformats.org/officeDocument/2006/relationships/chart" Target="../charts/chart126.xml"/><Relationship Id="rId46" Type="http://schemas.openxmlformats.org/officeDocument/2006/relationships/chart" Target="../charts/chart134.xml"/><Relationship Id="rId59" Type="http://schemas.openxmlformats.org/officeDocument/2006/relationships/chart" Target="../charts/chart147.xml"/><Relationship Id="rId67" Type="http://schemas.openxmlformats.org/officeDocument/2006/relationships/chart" Target="../charts/chart155.xml"/><Relationship Id="rId20" Type="http://schemas.openxmlformats.org/officeDocument/2006/relationships/chart" Target="../charts/chart108.xml"/><Relationship Id="rId41" Type="http://schemas.openxmlformats.org/officeDocument/2006/relationships/chart" Target="../charts/chart129.xml"/><Relationship Id="rId54" Type="http://schemas.openxmlformats.org/officeDocument/2006/relationships/chart" Target="../charts/chart142.xml"/><Relationship Id="rId62" Type="http://schemas.openxmlformats.org/officeDocument/2006/relationships/chart" Target="../charts/chart150.xml"/><Relationship Id="rId70" Type="http://schemas.openxmlformats.org/officeDocument/2006/relationships/chart" Target="../charts/chart158.xml"/><Relationship Id="rId75" Type="http://schemas.openxmlformats.org/officeDocument/2006/relationships/chart" Target="../charts/chart163.xml"/><Relationship Id="rId1" Type="http://schemas.openxmlformats.org/officeDocument/2006/relationships/chart" Target="../charts/chart89.xml"/><Relationship Id="rId6" Type="http://schemas.openxmlformats.org/officeDocument/2006/relationships/chart" Target="../charts/chart94.xml"/><Relationship Id="rId15" Type="http://schemas.openxmlformats.org/officeDocument/2006/relationships/chart" Target="../charts/chart103.xml"/><Relationship Id="rId23" Type="http://schemas.openxmlformats.org/officeDocument/2006/relationships/chart" Target="../charts/chart111.xml"/><Relationship Id="rId28" Type="http://schemas.openxmlformats.org/officeDocument/2006/relationships/chart" Target="../charts/chart116.xml"/><Relationship Id="rId36" Type="http://schemas.openxmlformats.org/officeDocument/2006/relationships/chart" Target="../charts/chart124.xml"/><Relationship Id="rId49" Type="http://schemas.openxmlformats.org/officeDocument/2006/relationships/chart" Target="../charts/chart137.xml"/><Relationship Id="rId57" Type="http://schemas.openxmlformats.org/officeDocument/2006/relationships/chart" Target="../charts/chart145.xml"/><Relationship Id="rId10" Type="http://schemas.openxmlformats.org/officeDocument/2006/relationships/chart" Target="../charts/chart98.xml"/><Relationship Id="rId31" Type="http://schemas.openxmlformats.org/officeDocument/2006/relationships/chart" Target="../charts/chart119.xml"/><Relationship Id="rId44" Type="http://schemas.openxmlformats.org/officeDocument/2006/relationships/chart" Target="../charts/chart132.xml"/><Relationship Id="rId52" Type="http://schemas.openxmlformats.org/officeDocument/2006/relationships/chart" Target="../charts/chart140.xml"/><Relationship Id="rId60" Type="http://schemas.openxmlformats.org/officeDocument/2006/relationships/chart" Target="../charts/chart148.xml"/><Relationship Id="rId65" Type="http://schemas.openxmlformats.org/officeDocument/2006/relationships/chart" Target="../charts/chart153.xml"/><Relationship Id="rId73" Type="http://schemas.openxmlformats.org/officeDocument/2006/relationships/chart" Target="../charts/chart161.xml"/><Relationship Id="rId78" Type="http://schemas.openxmlformats.org/officeDocument/2006/relationships/chart" Target="../charts/chart166.xml"/><Relationship Id="rId4" Type="http://schemas.openxmlformats.org/officeDocument/2006/relationships/chart" Target="../charts/chart92.xml"/><Relationship Id="rId9" Type="http://schemas.openxmlformats.org/officeDocument/2006/relationships/chart" Target="../charts/chart97.xml"/><Relationship Id="rId13" Type="http://schemas.openxmlformats.org/officeDocument/2006/relationships/chart" Target="../charts/chart101.xml"/><Relationship Id="rId18" Type="http://schemas.openxmlformats.org/officeDocument/2006/relationships/chart" Target="../charts/chart106.xml"/><Relationship Id="rId39" Type="http://schemas.openxmlformats.org/officeDocument/2006/relationships/chart" Target="../charts/chart127.xml"/><Relationship Id="rId34" Type="http://schemas.openxmlformats.org/officeDocument/2006/relationships/chart" Target="../charts/chart122.xml"/><Relationship Id="rId50" Type="http://schemas.openxmlformats.org/officeDocument/2006/relationships/chart" Target="../charts/chart138.xml"/><Relationship Id="rId55" Type="http://schemas.openxmlformats.org/officeDocument/2006/relationships/chart" Target="../charts/chart143.xml"/><Relationship Id="rId76" Type="http://schemas.openxmlformats.org/officeDocument/2006/relationships/chart" Target="../charts/chart164.xml"/><Relationship Id="rId7" Type="http://schemas.openxmlformats.org/officeDocument/2006/relationships/chart" Target="../charts/chart95.xml"/><Relationship Id="rId71" Type="http://schemas.openxmlformats.org/officeDocument/2006/relationships/chart" Target="../charts/chart159.xml"/><Relationship Id="rId2" Type="http://schemas.openxmlformats.org/officeDocument/2006/relationships/chart" Target="../charts/chart90.xml"/><Relationship Id="rId29" Type="http://schemas.openxmlformats.org/officeDocument/2006/relationships/chart" Target="../charts/chart117.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171.xml"/><Relationship Id="rId2" Type="http://schemas.openxmlformats.org/officeDocument/2006/relationships/chart" Target="../charts/chart170.xml"/><Relationship Id="rId1" Type="http://schemas.openxmlformats.org/officeDocument/2006/relationships/chart" Target="../charts/chart169.xml"/><Relationship Id="rId4" Type="http://schemas.openxmlformats.org/officeDocument/2006/relationships/chart" Target="../charts/chart172.xml"/></Relationships>
</file>

<file path=xl/drawings/drawing1.xml><?xml version="1.0" encoding="utf-8"?>
<xdr:wsDr xmlns:xdr="http://schemas.openxmlformats.org/drawingml/2006/spreadsheetDrawing" xmlns:a="http://schemas.openxmlformats.org/drawingml/2006/main">
  <xdr:twoCellAnchor editAs="oneCell">
    <xdr:from>
      <xdr:col>0</xdr:col>
      <xdr:colOff>32472</xdr:colOff>
      <xdr:row>0</xdr:row>
      <xdr:rowOff>119062</xdr:rowOff>
    </xdr:from>
    <xdr:to>
      <xdr:col>11</xdr:col>
      <xdr:colOff>1426</xdr:colOff>
      <xdr:row>44</xdr:row>
      <xdr:rowOff>30726</xdr:rowOff>
    </xdr:to>
    <xdr:pic>
      <xdr:nvPicPr>
        <xdr:cNvPr id="2" name="Imagen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472" y="119062"/>
          <a:ext cx="5999264" cy="829366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xdr:row>
      <xdr:rowOff>45442</xdr:rowOff>
    </xdr:from>
    <xdr:to>
      <xdr:col>8</xdr:col>
      <xdr:colOff>0</xdr:colOff>
      <xdr:row>8</xdr:row>
      <xdr:rowOff>313944</xdr:rowOff>
    </xdr:to>
    <xdr:pic>
      <xdr:nvPicPr>
        <xdr:cNvPr id="2" name="Imagen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0" y="235942"/>
          <a:ext cx="6000750" cy="1602002"/>
        </a:xfrm>
        <a:prstGeom prst="rect">
          <a:avLst/>
        </a:prstGeom>
      </xdr:spPr>
    </xdr:pic>
    <xdr:clientData/>
  </xdr:twoCellAnchor>
  <xdr:twoCellAnchor editAs="oneCell">
    <xdr:from>
      <xdr:col>8</xdr:col>
      <xdr:colOff>396874</xdr:colOff>
      <xdr:row>2</xdr:row>
      <xdr:rowOff>92604</xdr:rowOff>
    </xdr:from>
    <xdr:to>
      <xdr:col>13</xdr:col>
      <xdr:colOff>222872</xdr:colOff>
      <xdr:row>7</xdr:row>
      <xdr:rowOff>0</xdr:rowOff>
    </xdr:to>
    <xdr:pic>
      <xdr:nvPicPr>
        <xdr:cNvPr id="3" name="Imagen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764271" y="484042"/>
          <a:ext cx="5960374" cy="88599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362856</xdr:colOff>
      <xdr:row>2</xdr:row>
      <xdr:rowOff>60476</xdr:rowOff>
    </xdr:from>
    <xdr:to>
      <xdr:col>18</xdr:col>
      <xdr:colOff>57185</xdr:colOff>
      <xdr:row>6</xdr:row>
      <xdr:rowOff>164419</xdr:rowOff>
    </xdr:to>
    <xdr:pic>
      <xdr:nvPicPr>
        <xdr:cNvPr id="5" name="Imagen 4">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911666" y="453571"/>
          <a:ext cx="5953126" cy="8901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19</xdr:col>
      <xdr:colOff>133350</xdr:colOff>
      <xdr:row>9</xdr:row>
      <xdr:rowOff>171450</xdr:rowOff>
    </xdr:from>
    <xdr:to>
      <xdr:col>24</xdr:col>
      <xdr:colOff>152400</xdr:colOff>
      <xdr:row>10</xdr:row>
      <xdr:rowOff>634647</xdr:rowOff>
    </xdr:to>
    <xdr:pic>
      <xdr:nvPicPr>
        <xdr:cNvPr id="8" name="Imagen 8">
          <a:extLst>
            <a:ext uri="{FF2B5EF4-FFF2-40B4-BE49-F238E27FC236}">
              <a16:creationId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b="9267"/>
        <a:stretch>
          <a:fillRect/>
        </a:stretch>
      </xdr:blipFill>
      <xdr:spPr bwMode="auto">
        <a:xfrm>
          <a:off x="19888200" y="2019300"/>
          <a:ext cx="4019550" cy="172049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481483</xdr:colOff>
      <xdr:row>0</xdr:row>
      <xdr:rowOff>136071</xdr:rowOff>
    </xdr:from>
    <xdr:to>
      <xdr:col>3</xdr:col>
      <xdr:colOff>1099037</xdr:colOff>
      <xdr:row>5</xdr:row>
      <xdr:rowOff>103773</xdr:rowOff>
    </xdr:to>
    <xdr:pic>
      <xdr:nvPicPr>
        <xdr:cNvPr id="4" name="Imagen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84065" y="136071"/>
          <a:ext cx="2909835" cy="9097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24</xdr:col>
      <xdr:colOff>20708</xdr:colOff>
      <xdr:row>5</xdr:row>
      <xdr:rowOff>316606</xdr:rowOff>
    </xdr:from>
    <xdr:to>
      <xdr:col>32</xdr:col>
      <xdr:colOff>580430</xdr:colOff>
      <xdr:row>22</xdr:row>
      <xdr:rowOff>44648</xdr:rowOff>
    </xdr:to>
    <xdr:graphicFrame macro="">
      <xdr:nvGraphicFramePr>
        <xdr:cNvPr id="3" name="Gráfico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349249</xdr:colOff>
      <xdr:row>20</xdr:row>
      <xdr:rowOff>95249</xdr:rowOff>
    </xdr:from>
    <xdr:to>
      <xdr:col>11</xdr:col>
      <xdr:colOff>686685</xdr:colOff>
      <xdr:row>41</xdr:row>
      <xdr:rowOff>166133</xdr:rowOff>
    </xdr:to>
    <xdr:graphicFrame macro="">
      <xdr:nvGraphicFramePr>
        <xdr:cNvPr id="1089" name="Gráfico 1">
          <a:extLst>
            <a:ext uri="{FF2B5EF4-FFF2-40B4-BE49-F238E27FC236}">
              <a16:creationId xmlns:a16="http://schemas.microsoft.com/office/drawing/2014/main" id="{00000000-0008-0000-0300-000041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0</xdr:colOff>
      <xdr:row>20</xdr:row>
      <xdr:rowOff>38100</xdr:rowOff>
    </xdr:from>
    <xdr:to>
      <xdr:col>21</xdr:col>
      <xdr:colOff>895350</xdr:colOff>
      <xdr:row>42</xdr:row>
      <xdr:rowOff>69273</xdr:rowOff>
    </xdr:to>
    <xdr:graphicFrame macro="">
      <xdr:nvGraphicFramePr>
        <xdr:cNvPr id="1090" name="Gráfico 4">
          <a:extLst>
            <a:ext uri="{FF2B5EF4-FFF2-40B4-BE49-F238E27FC236}">
              <a16:creationId xmlns:a16="http://schemas.microsoft.com/office/drawing/2014/main" id="{00000000-0008-0000-0300-000042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11</xdr:col>
      <xdr:colOff>227134</xdr:colOff>
      <xdr:row>0</xdr:row>
      <xdr:rowOff>395654</xdr:rowOff>
    </xdr:from>
    <xdr:to>
      <xdr:col>12</xdr:col>
      <xdr:colOff>4035</xdr:colOff>
      <xdr:row>2</xdr:row>
      <xdr:rowOff>93784</xdr:rowOff>
    </xdr:to>
    <xdr:pic>
      <xdr:nvPicPr>
        <xdr:cNvPr id="4" name="Gráfico 3" descr="Ojo">
          <a:hlinkClick xmlns:r="http://schemas.openxmlformats.org/officeDocument/2006/relationships" r:id="rId4"/>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 xmlns:asvg="http://schemas.microsoft.com/office/drawing/2016/SVG/main" r:embed="rId6"/>
            </a:ext>
          </a:extLst>
        </a:blip>
        <a:stretch>
          <a:fillRect/>
        </a:stretch>
      </xdr:blipFill>
      <xdr:spPr>
        <a:xfrm>
          <a:off x="6792057" y="395654"/>
          <a:ext cx="496765" cy="49676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76199</xdr:colOff>
      <xdr:row>20</xdr:row>
      <xdr:rowOff>66675</xdr:rowOff>
    </xdr:from>
    <xdr:to>
      <xdr:col>10</xdr:col>
      <xdr:colOff>246530</xdr:colOff>
      <xdr:row>39</xdr:row>
      <xdr:rowOff>179295</xdr:rowOff>
    </xdr:to>
    <xdr:graphicFrame macro="">
      <xdr:nvGraphicFramePr>
        <xdr:cNvPr id="2113" name="Gráfico 1">
          <a:extLst>
            <a:ext uri="{FF2B5EF4-FFF2-40B4-BE49-F238E27FC236}">
              <a16:creationId xmlns:a16="http://schemas.microsoft.com/office/drawing/2014/main" id="{00000000-0008-0000-0400-000041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19050</xdr:colOff>
      <xdr:row>20</xdr:row>
      <xdr:rowOff>95250</xdr:rowOff>
    </xdr:from>
    <xdr:to>
      <xdr:col>20</xdr:col>
      <xdr:colOff>41413</xdr:colOff>
      <xdr:row>40</xdr:row>
      <xdr:rowOff>165652</xdr:rowOff>
    </xdr:to>
    <xdr:graphicFrame macro="">
      <xdr:nvGraphicFramePr>
        <xdr:cNvPr id="2114" name="Gráfico 2">
          <a:extLst>
            <a:ext uri="{FF2B5EF4-FFF2-40B4-BE49-F238E27FC236}">
              <a16:creationId xmlns:a16="http://schemas.microsoft.com/office/drawing/2014/main" id="{00000000-0008-0000-0400-000042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295470</xdr:colOff>
      <xdr:row>5</xdr:row>
      <xdr:rowOff>119746</xdr:rowOff>
    </xdr:from>
    <xdr:to>
      <xdr:col>31</xdr:col>
      <xdr:colOff>288860</xdr:colOff>
      <xdr:row>22</xdr:row>
      <xdr:rowOff>58318</xdr:rowOff>
    </xdr:to>
    <xdr:graphicFrame macro="">
      <xdr:nvGraphicFramePr>
        <xdr:cNvPr id="2" name="Gráfico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0</xdr:colOff>
      <xdr:row>1</xdr:row>
      <xdr:rowOff>0</xdr:rowOff>
    </xdr:from>
    <xdr:to>
      <xdr:col>9</xdr:col>
      <xdr:colOff>496765</xdr:colOff>
      <xdr:row>2</xdr:row>
      <xdr:rowOff>141352</xdr:rowOff>
    </xdr:to>
    <xdr:pic>
      <xdr:nvPicPr>
        <xdr:cNvPr id="6" name="Gráfico 5" descr="Ojo">
          <a:hlinkClick xmlns:r="http://schemas.openxmlformats.org/officeDocument/2006/relationships" r:id="rId4"/>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 xmlns:asvg="http://schemas.microsoft.com/office/drawing/2016/SVG/main" r:embed="rId6"/>
            </a:ext>
          </a:extLst>
        </a:blip>
        <a:stretch>
          <a:fillRect/>
        </a:stretch>
      </xdr:blipFill>
      <xdr:spPr>
        <a:xfrm>
          <a:off x="5703794" y="291353"/>
          <a:ext cx="496765" cy="49676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85725</xdr:colOff>
      <xdr:row>20</xdr:row>
      <xdr:rowOff>38100</xdr:rowOff>
    </xdr:from>
    <xdr:to>
      <xdr:col>10</xdr:col>
      <xdr:colOff>666750</xdr:colOff>
      <xdr:row>40</xdr:row>
      <xdr:rowOff>123825</xdr:rowOff>
    </xdr:to>
    <xdr:graphicFrame macro="">
      <xdr:nvGraphicFramePr>
        <xdr:cNvPr id="3137" name="Gráfico 1">
          <a:extLst>
            <a:ext uri="{FF2B5EF4-FFF2-40B4-BE49-F238E27FC236}">
              <a16:creationId xmlns:a16="http://schemas.microsoft.com/office/drawing/2014/main" id="{00000000-0008-0000-0500-0000410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95250</xdr:colOff>
      <xdr:row>19</xdr:row>
      <xdr:rowOff>133350</xdr:rowOff>
    </xdr:from>
    <xdr:to>
      <xdr:col>20</xdr:col>
      <xdr:colOff>1447800</xdr:colOff>
      <xdr:row>41</xdr:row>
      <xdr:rowOff>142875</xdr:rowOff>
    </xdr:to>
    <xdr:graphicFrame macro="">
      <xdr:nvGraphicFramePr>
        <xdr:cNvPr id="3138" name="Gráfico 2">
          <a:extLst>
            <a:ext uri="{FF2B5EF4-FFF2-40B4-BE49-F238E27FC236}">
              <a16:creationId xmlns:a16="http://schemas.microsoft.com/office/drawing/2014/main" id="{00000000-0008-0000-0500-0000420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275711</xdr:colOff>
      <xdr:row>5</xdr:row>
      <xdr:rowOff>209550</xdr:rowOff>
    </xdr:from>
    <xdr:to>
      <xdr:col>30</xdr:col>
      <xdr:colOff>361950</xdr:colOff>
      <xdr:row>28</xdr:row>
      <xdr:rowOff>18676</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0</xdr:colOff>
      <xdr:row>1</xdr:row>
      <xdr:rowOff>0</xdr:rowOff>
    </xdr:from>
    <xdr:to>
      <xdr:col>10</xdr:col>
      <xdr:colOff>496765</xdr:colOff>
      <xdr:row>2</xdr:row>
      <xdr:rowOff>171794</xdr:rowOff>
    </xdr:to>
    <xdr:pic>
      <xdr:nvPicPr>
        <xdr:cNvPr id="5" name="Gráfico 4" descr="Ojo">
          <a:hlinkClick xmlns:r="http://schemas.openxmlformats.org/officeDocument/2006/relationships" r:id="rId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 xmlns:asvg="http://schemas.microsoft.com/office/drawing/2016/SVG/main" r:embed="rId6"/>
            </a:ext>
          </a:extLst>
        </a:blip>
        <a:stretch>
          <a:fillRect/>
        </a:stretch>
      </xdr:blipFill>
      <xdr:spPr>
        <a:xfrm>
          <a:off x="6420971" y="291353"/>
          <a:ext cx="496765" cy="49676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142875</xdr:colOff>
      <xdr:row>20</xdr:row>
      <xdr:rowOff>57150</xdr:rowOff>
    </xdr:from>
    <xdr:to>
      <xdr:col>10</xdr:col>
      <xdr:colOff>542925</xdr:colOff>
      <xdr:row>40</xdr:row>
      <xdr:rowOff>114300</xdr:rowOff>
    </xdr:to>
    <xdr:graphicFrame macro="">
      <xdr:nvGraphicFramePr>
        <xdr:cNvPr id="4161" name="Gráfico 1">
          <a:extLst>
            <a:ext uri="{FF2B5EF4-FFF2-40B4-BE49-F238E27FC236}">
              <a16:creationId xmlns:a16="http://schemas.microsoft.com/office/drawing/2014/main" id="{00000000-0008-0000-0600-000041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20</xdr:row>
      <xdr:rowOff>76200</xdr:rowOff>
    </xdr:from>
    <xdr:to>
      <xdr:col>20</xdr:col>
      <xdr:colOff>752475</xdr:colOff>
      <xdr:row>42</xdr:row>
      <xdr:rowOff>47625</xdr:rowOff>
    </xdr:to>
    <xdr:graphicFrame macro="">
      <xdr:nvGraphicFramePr>
        <xdr:cNvPr id="4162" name="Gráfico 2">
          <a:extLst>
            <a:ext uri="{FF2B5EF4-FFF2-40B4-BE49-F238E27FC236}">
              <a16:creationId xmlns:a16="http://schemas.microsoft.com/office/drawing/2014/main" id="{00000000-0008-0000-0600-000042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199489</xdr:colOff>
      <xdr:row>5</xdr:row>
      <xdr:rowOff>78249</xdr:rowOff>
    </xdr:from>
    <xdr:to>
      <xdr:col>29</xdr:col>
      <xdr:colOff>617838</xdr:colOff>
      <xdr:row>22</xdr:row>
      <xdr:rowOff>64358</xdr:rowOff>
    </xdr:to>
    <xdr:graphicFrame macro="">
      <xdr:nvGraphicFramePr>
        <xdr:cNvPr id="2" name="Gráfico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56029</xdr:colOff>
      <xdr:row>1</xdr:row>
      <xdr:rowOff>22412</xdr:rowOff>
    </xdr:from>
    <xdr:to>
      <xdr:col>11</xdr:col>
      <xdr:colOff>4577</xdr:colOff>
      <xdr:row>2</xdr:row>
      <xdr:rowOff>171795</xdr:rowOff>
    </xdr:to>
    <xdr:pic>
      <xdr:nvPicPr>
        <xdr:cNvPr id="7" name="Gráfico 6" descr="Ojo">
          <a:hlinkClick xmlns:r="http://schemas.openxmlformats.org/officeDocument/2006/relationships" r:id="rId4"/>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 xmlns:asvg="http://schemas.microsoft.com/office/drawing/2016/SVG/main" r:embed="rId6"/>
            </a:ext>
          </a:extLst>
        </a:blip>
        <a:stretch>
          <a:fillRect/>
        </a:stretch>
      </xdr:blipFill>
      <xdr:spPr>
        <a:xfrm>
          <a:off x="6768353" y="313765"/>
          <a:ext cx="496765" cy="49676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104775</xdr:colOff>
      <xdr:row>20</xdr:row>
      <xdr:rowOff>85725</xdr:rowOff>
    </xdr:from>
    <xdr:to>
      <xdr:col>10</xdr:col>
      <xdr:colOff>419100</xdr:colOff>
      <xdr:row>42</xdr:row>
      <xdr:rowOff>47625</xdr:rowOff>
    </xdr:to>
    <xdr:graphicFrame macro="">
      <xdr:nvGraphicFramePr>
        <xdr:cNvPr id="5185" name="Gráfico 1">
          <a:extLst>
            <a:ext uri="{FF2B5EF4-FFF2-40B4-BE49-F238E27FC236}">
              <a16:creationId xmlns:a16="http://schemas.microsoft.com/office/drawing/2014/main" id="{00000000-0008-0000-0700-000041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20</xdr:row>
      <xdr:rowOff>0</xdr:rowOff>
    </xdr:from>
    <xdr:to>
      <xdr:col>20</xdr:col>
      <xdr:colOff>902890</xdr:colOff>
      <xdr:row>37</xdr:row>
      <xdr:rowOff>71438</xdr:rowOff>
    </xdr:to>
    <xdr:graphicFrame macro="">
      <xdr:nvGraphicFramePr>
        <xdr:cNvPr id="5186" name="Gráfico 2">
          <a:extLst>
            <a:ext uri="{FF2B5EF4-FFF2-40B4-BE49-F238E27FC236}">
              <a16:creationId xmlns:a16="http://schemas.microsoft.com/office/drawing/2014/main" id="{00000000-0008-0000-0700-000042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78071</xdr:colOff>
      <xdr:row>5</xdr:row>
      <xdr:rowOff>62459</xdr:rowOff>
    </xdr:from>
    <xdr:to>
      <xdr:col>29</xdr:col>
      <xdr:colOff>484057</xdr:colOff>
      <xdr:row>26</xdr:row>
      <xdr:rowOff>140533</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403411</xdr:colOff>
      <xdr:row>1</xdr:row>
      <xdr:rowOff>210671</xdr:rowOff>
    </xdr:from>
    <xdr:to>
      <xdr:col>10</xdr:col>
      <xdr:colOff>239909</xdr:colOff>
      <xdr:row>3</xdr:row>
      <xdr:rowOff>59736</xdr:rowOff>
    </xdr:to>
    <xdr:pic>
      <xdr:nvPicPr>
        <xdr:cNvPr id="5" name="Gráfico 4" descr="Ojo">
          <a:hlinkClick xmlns:r="http://schemas.openxmlformats.org/officeDocument/2006/relationships" r:id="rId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 xmlns:asvg="http://schemas.microsoft.com/office/drawing/2016/SVG/main" r:embed="rId6"/>
            </a:ext>
          </a:extLst>
        </a:blip>
        <a:stretch>
          <a:fillRect/>
        </a:stretch>
      </xdr:blipFill>
      <xdr:spPr>
        <a:xfrm>
          <a:off x="6712323" y="502024"/>
          <a:ext cx="497645" cy="4878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133350</xdr:colOff>
      <xdr:row>20</xdr:row>
      <xdr:rowOff>47625</xdr:rowOff>
    </xdr:from>
    <xdr:to>
      <xdr:col>10</xdr:col>
      <xdr:colOff>419100</xdr:colOff>
      <xdr:row>41</xdr:row>
      <xdr:rowOff>76200</xdr:rowOff>
    </xdr:to>
    <xdr:graphicFrame macro="">
      <xdr:nvGraphicFramePr>
        <xdr:cNvPr id="6209" name="Gráfico 1">
          <a:extLst>
            <a:ext uri="{FF2B5EF4-FFF2-40B4-BE49-F238E27FC236}">
              <a16:creationId xmlns:a16="http://schemas.microsoft.com/office/drawing/2014/main" id="{00000000-0008-0000-0800-0000411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114300</xdr:colOff>
      <xdr:row>20</xdr:row>
      <xdr:rowOff>180975</xdr:rowOff>
    </xdr:from>
    <xdr:to>
      <xdr:col>20</xdr:col>
      <xdr:colOff>981075</xdr:colOff>
      <xdr:row>41</xdr:row>
      <xdr:rowOff>133350</xdr:rowOff>
    </xdr:to>
    <xdr:graphicFrame macro="">
      <xdr:nvGraphicFramePr>
        <xdr:cNvPr id="6210" name="Gráfico 2">
          <a:extLst>
            <a:ext uri="{FF2B5EF4-FFF2-40B4-BE49-F238E27FC236}">
              <a16:creationId xmlns:a16="http://schemas.microsoft.com/office/drawing/2014/main" id="{00000000-0008-0000-0800-0000421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236838</xdr:colOff>
      <xdr:row>5</xdr:row>
      <xdr:rowOff>108636</xdr:rowOff>
    </xdr:from>
    <xdr:to>
      <xdr:col>29</xdr:col>
      <xdr:colOff>494567</xdr:colOff>
      <xdr:row>23</xdr:row>
      <xdr:rowOff>18317</xdr:rowOff>
    </xdr:to>
    <xdr:graphicFrame macro="">
      <xdr:nvGraphicFramePr>
        <xdr:cNvPr id="2" name="Gráfico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171450</xdr:colOff>
      <xdr:row>0</xdr:row>
      <xdr:rowOff>285750</xdr:rowOff>
    </xdr:from>
    <xdr:to>
      <xdr:col>11</xdr:col>
      <xdr:colOff>9309</xdr:colOff>
      <xdr:row>2</xdr:row>
      <xdr:rowOff>87190</xdr:rowOff>
    </xdr:to>
    <xdr:pic>
      <xdr:nvPicPr>
        <xdr:cNvPr id="5" name="Gráfico 4" descr="Ojo">
          <a:hlinkClick xmlns:r="http://schemas.openxmlformats.org/officeDocument/2006/relationships" r:id="rId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 xmlns:asvg="http://schemas.microsoft.com/office/drawing/2016/SVG/main" r:embed="rId6"/>
            </a:ext>
          </a:extLst>
        </a:blip>
        <a:stretch>
          <a:fillRect/>
        </a:stretch>
      </xdr:blipFill>
      <xdr:spPr>
        <a:xfrm>
          <a:off x="6734175" y="285750"/>
          <a:ext cx="496765" cy="49676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70037</xdr:colOff>
      <xdr:row>21</xdr:row>
      <xdr:rowOff>121584</xdr:rowOff>
    </xdr:from>
    <xdr:to>
      <xdr:col>10</xdr:col>
      <xdr:colOff>355787</xdr:colOff>
      <xdr:row>42</xdr:row>
      <xdr:rowOff>112059</xdr:rowOff>
    </xdr:to>
    <xdr:graphicFrame macro="">
      <xdr:nvGraphicFramePr>
        <xdr:cNvPr id="7233" name="Gráfico 1">
          <a:extLst>
            <a:ext uri="{FF2B5EF4-FFF2-40B4-BE49-F238E27FC236}">
              <a16:creationId xmlns:a16="http://schemas.microsoft.com/office/drawing/2014/main" id="{00000000-0008-0000-0900-000041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120463</xdr:colOff>
      <xdr:row>21</xdr:row>
      <xdr:rowOff>87966</xdr:rowOff>
    </xdr:from>
    <xdr:to>
      <xdr:col>20</xdr:col>
      <xdr:colOff>911038</xdr:colOff>
      <xdr:row>42</xdr:row>
      <xdr:rowOff>154641</xdr:rowOff>
    </xdr:to>
    <xdr:graphicFrame macro="">
      <xdr:nvGraphicFramePr>
        <xdr:cNvPr id="7234" name="Gráfico 2">
          <a:extLst>
            <a:ext uri="{FF2B5EF4-FFF2-40B4-BE49-F238E27FC236}">
              <a16:creationId xmlns:a16="http://schemas.microsoft.com/office/drawing/2014/main" id="{00000000-0008-0000-0900-000042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77686</xdr:colOff>
      <xdr:row>6</xdr:row>
      <xdr:rowOff>205180</xdr:rowOff>
    </xdr:from>
    <xdr:to>
      <xdr:col>28</xdr:col>
      <xdr:colOff>900544</xdr:colOff>
      <xdr:row>25</xdr:row>
      <xdr:rowOff>34637</xdr:rowOff>
    </xdr:to>
    <xdr:graphicFrame macro="">
      <xdr:nvGraphicFramePr>
        <xdr:cNvPr id="2" name="Gráfico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156883</xdr:colOff>
      <xdr:row>1</xdr:row>
      <xdr:rowOff>0</xdr:rowOff>
    </xdr:from>
    <xdr:to>
      <xdr:col>11</xdr:col>
      <xdr:colOff>4794</xdr:colOff>
      <xdr:row>3</xdr:row>
      <xdr:rowOff>11737</xdr:rowOff>
    </xdr:to>
    <xdr:pic>
      <xdr:nvPicPr>
        <xdr:cNvPr id="5" name="Gráfico 4" descr="Ojo">
          <a:hlinkClick xmlns:r="http://schemas.openxmlformats.org/officeDocument/2006/relationships" r:id="rId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 xmlns:asvg="http://schemas.microsoft.com/office/drawing/2016/SVG/main" r:embed="rId6"/>
            </a:ext>
          </a:extLst>
        </a:blip>
        <a:stretch>
          <a:fillRect/>
        </a:stretch>
      </xdr:blipFill>
      <xdr:spPr>
        <a:xfrm>
          <a:off x="6734736" y="291353"/>
          <a:ext cx="496765" cy="49676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21</xdr:row>
      <xdr:rowOff>9525</xdr:rowOff>
    </xdr:from>
    <xdr:to>
      <xdr:col>10</xdr:col>
      <xdr:colOff>266700</xdr:colOff>
      <xdr:row>41</xdr:row>
      <xdr:rowOff>0</xdr:rowOff>
    </xdr:to>
    <xdr:graphicFrame macro="">
      <xdr:nvGraphicFramePr>
        <xdr:cNvPr id="8257" name="Gráfico 1">
          <a:extLst>
            <a:ext uri="{FF2B5EF4-FFF2-40B4-BE49-F238E27FC236}">
              <a16:creationId xmlns:a16="http://schemas.microsoft.com/office/drawing/2014/main" id="{00000000-0008-0000-0A00-0000412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21</xdr:row>
      <xdr:rowOff>0</xdr:rowOff>
    </xdr:from>
    <xdr:to>
      <xdr:col>20</xdr:col>
      <xdr:colOff>1047750</xdr:colOff>
      <xdr:row>40</xdr:row>
      <xdr:rowOff>95250</xdr:rowOff>
    </xdr:to>
    <xdr:graphicFrame macro="">
      <xdr:nvGraphicFramePr>
        <xdr:cNvPr id="8258" name="Gráfico 2">
          <a:extLst>
            <a:ext uri="{FF2B5EF4-FFF2-40B4-BE49-F238E27FC236}">
              <a16:creationId xmlns:a16="http://schemas.microsoft.com/office/drawing/2014/main" id="{00000000-0008-0000-0A00-0000422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147441</xdr:colOff>
      <xdr:row>5</xdr:row>
      <xdr:rowOff>181104</xdr:rowOff>
    </xdr:from>
    <xdr:to>
      <xdr:col>28</xdr:col>
      <xdr:colOff>571500</xdr:colOff>
      <xdr:row>24</xdr:row>
      <xdr:rowOff>27214</xdr:rowOff>
    </xdr:to>
    <xdr:graphicFrame macro="">
      <xdr:nvGraphicFramePr>
        <xdr:cNvPr id="2" name="Gráfico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67235</xdr:colOff>
      <xdr:row>0</xdr:row>
      <xdr:rowOff>268941</xdr:rowOff>
    </xdr:from>
    <xdr:to>
      <xdr:col>11</xdr:col>
      <xdr:colOff>10056</xdr:colOff>
      <xdr:row>2</xdr:row>
      <xdr:rowOff>59735</xdr:rowOff>
    </xdr:to>
    <xdr:pic>
      <xdr:nvPicPr>
        <xdr:cNvPr id="5" name="Gráfico 4" descr="Ojo">
          <a:hlinkClick xmlns:r="http://schemas.openxmlformats.org/officeDocument/2006/relationships" r:id="rId4"/>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 xmlns:asvg="http://schemas.microsoft.com/office/drawing/2016/SVG/main" r:embed="rId6"/>
            </a:ext>
          </a:extLst>
        </a:blip>
        <a:stretch>
          <a:fillRect/>
        </a:stretch>
      </xdr:blipFill>
      <xdr:spPr>
        <a:xfrm>
          <a:off x="6555441" y="268941"/>
          <a:ext cx="496765" cy="49676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21</xdr:row>
      <xdr:rowOff>57150</xdr:rowOff>
    </xdr:from>
    <xdr:to>
      <xdr:col>10</xdr:col>
      <xdr:colOff>209550</xdr:colOff>
      <xdr:row>41</xdr:row>
      <xdr:rowOff>180975</xdr:rowOff>
    </xdr:to>
    <xdr:graphicFrame macro="">
      <xdr:nvGraphicFramePr>
        <xdr:cNvPr id="9281" name="Gráfico 1">
          <a:extLst>
            <a:ext uri="{FF2B5EF4-FFF2-40B4-BE49-F238E27FC236}">
              <a16:creationId xmlns:a16="http://schemas.microsoft.com/office/drawing/2014/main" id="{00000000-0008-0000-0B00-0000412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57150</xdr:colOff>
      <xdr:row>21</xdr:row>
      <xdr:rowOff>76200</xdr:rowOff>
    </xdr:from>
    <xdr:to>
      <xdr:col>20</xdr:col>
      <xdr:colOff>895350</xdr:colOff>
      <xdr:row>42</xdr:row>
      <xdr:rowOff>9525</xdr:rowOff>
    </xdr:to>
    <xdr:graphicFrame macro="">
      <xdr:nvGraphicFramePr>
        <xdr:cNvPr id="9282" name="Gráfico 2">
          <a:extLst>
            <a:ext uri="{FF2B5EF4-FFF2-40B4-BE49-F238E27FC236}">
              <a16:creationId xmlns:a16="http://schemas.microsoft.com/office/drawing/2014/main" id="{00000000-0008-0000-0B00-0000422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60739</xdr:colOff>
      <xdr:row>5</xdr:row>
      <xdr:rowOff>98563</xdr:rowOff>
    </xdr:from>
    <xdr:to>
      <xdr:col>29</xdr:col>
      <xdr:colOff>593586</xdr:colOff>
      <xdr:row>22</xdr:row>
      <xdr:rowOff>27609</xdr:rowOff>
    </xdr:to>
    <xdr:graphicFrame macro="">
      <xdr:nvGraphicFramePr>
        <xdr:cNvPr id="2" name="Gráfico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28575</xdr:colOff>
      <xdr:row>1</xdr:row>
      <xdr:rowOff>0</xdr:rowOff>
    </xdr:from>
    <xdr:to>
      <xdr:col>10</xdr:col>
      <xdr:colOff>522165</xdr:colOff>
      <xdr:row>2</xdr:row>
      <xdr:rowOff>64965</xdr:rowOff>
    </xdr:to>
    <xdr:pic>
      <xdr:nvPicPr>
        <xdr:cNvPr id="5" name="Gráfico 4" descr="Ojo">
          <a:hlinkClick xmlns:r="http://schemas.openxmlformats.org/officeDocument/2006/relationships" r:id="rId4"/>
          <a:extLst>
            <a:ext uri="{FF2B5EF4-FFF2-40B4-BE49-F238E27FC236}">
              <a16:creationId xmlns:a16="http://schemas.microsoft.com/office/drawing/2014/main" id="{00000000-0008-0000-0B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 xmlns:asvg="http://schemas.microsoft.com/office/drawing/2016/SVG/main" r:embed="rId6"/>
            </a:ext>
          </a:extLst>
        </a:blip>
        <a:stretch>
          <a:fillRect/>
        </a:stretch>
      </xdr:blipFill>
      <xdr:spPr>
        <a:xfrm>
          <a:off x="6600825" y="285750"/>
          <a:ext cx="496765" cy="49676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219075</xdr:colOff>
      <xdr:row>20</xdr:row>
      <xdr:rowOff>38100</xdr:rowOff>
    </xdr:from>
    <xdr:to>
      <xdr:col>10</xdr:col>
      <xdr:colOff>485775</xdr:colOff>
      <xdr:row>40</xdr:row>
      <xdr:rowOff>85725</xdr:rowOff>
    </xdr:to>
    <xdr:graphicFrame macro="">
      <xdr:nvGraphicFramePr>
        <xdr:cNvPr id="10305" name="Gráfico 1">
          <a:extLst>
            <a:ext uri="{FF2B5EF4-FFF2-40B4-BE49-F238E27FC236}">
              <a16:creationId xmlns:a16="http://schemas.microsoft.com/office/drawing/2014/main" id="{00000000-0008-0000-0C00-0000412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38099</xdr:colOff>
      <xdr:row>20</xdr:row>
      <xdr:rowOff>19050</xdr:rowOff>
    </xdr:from>
    <xdr:to>
      <xdr:col>20</xdr:col>
      <xdr:colOff>1515340</xdr:colOff>
      <xdr:row>40</xdr:row>
      <xdr:rowOff>86591</xdr:rowOff>
    </xdr:to>
    <xdr:graphicFrame macro="">
      <xdr:nvGraphicFramePr>
        <xdr:cNvPr id="10306" name="Gráfico 2">
          <a:extLst>
            <a:ext uri="{FF2B5EF4-FFF2-40B4-BE49-F238E27FC236}">
              <a16:creationId xmlns:a16="http://schemas.microsoft.com/office/drawing/2014/main" id="{00000000-0008-0000-0C00-0000422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191458</xdr:colOff>
      <xdr:row>6</xdr:row>
      <xdr:rowOff>136991</xdr:rowOff>
    </xdr:from>
    <xdr:to>
      <xdr:col>30</xdr:col>
      <xdr:colOff>498662</xdr:colOff>
      <xdr:row>26</xdr:row>
      <xdr:rowOff>42423</xdr:rowOff>
    </xdr:to>
    <xdr:graphicFrame macro="">
      <xdr:nvGraphicFramePr>
        <xdr:cNvPr id="2" name="Gráfico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123825</xdr:colOff>
      <xdr:row>0</xdr:row>
      <xdr:rowOff>209550</xdr:rowOff>
    </xdr:from>
    <xdr:to>
      <xdr:col>11</xdr:col>
      <xdr:colOff>7815</xdr:colOff>
      <xdr:row>2</xdr:row>
      <xdr:rowOff>49090</xdr:rowOff>
    </xdr:to>
    <xdr:pic>
      <xdr:nvPicPr>
        <xdr:cNvPr id="5" name="Gráfico 4" descr="Ojo">
          <a:hlinkClick xmlns:r="http://schemas.openxmlformats.org/officeDocument/2006/relationships" r:id="rId4"/>
          <a:extLst>
            <a:ext uri="{FF2B5EF4-FFF2-40B4-BE49-F238E27FC236}">
              <a16:creationId xmlns:a16="http://schemas.microsoft.com/office/drawing/2014/main" id="{00000000-0008-0000-0C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 xmlns:asvg="http://schemas.microsoft.com/office/drawing/2016/SVG/main" r:embed="rId6"/>
            </a:ext>
          </a:extLst>
        </a:blip>
        <a:stretch>
          <a:fillRect/>
        </a:stretch>
      </xdr:blipFill>
      <xdr:spPr>
        <a:xfrm>
          <a:off x="6467475" y="209550"/>
          <a:ext cx="496765" cy="496765"/>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0</xdr:col>
      <xdr:colOff>228600</xdr:colOff>
      <xdr:row>20</xdr:row>
      <xdr:rowOff>57150</xdr:rowOff>
    </xdr:from>
    <xdr:to>
      <xdr:col>10</xdr:col>
      <xdr:colOff>447675</xdr:colOff>
      <xdr:row>42</xdr:row>
      <xdr:rowOff>0</xdr:rowOff>
    </xdr:to>
    <xdr:graphicFrame macro="">
      <xdr:nvGraphicFramePr>
        <xdr:cNvPr id="11329" name="Gráfico 1">
          <a:extLst>
            <a:ext uri="{FF2B5EF4-FFF2-40B4-BE49-F238E27FC236}">
              <a16:creationId xmlns:a16="http://schemas.microsoft.com/office/drawing/2014/main" id="{00000000-0008-0000-0D00-0000412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20</xdr:row>
      <xdr:rowOff>47625</xdr:rowOff>
    </xdr:from>
    <xdr:to>
      <xdr:col>20</xdr:col>
      <xdr:colOff>885825</xdr:colOff>
      <xdr:row>42</xdr:row>
      <xdr:rowOff>57150</xdr:rowOff>
    </xdr:to>
    <xdr:graphicFrame macro="">
      <xdr:nvGraphicFramePr>
        <xdr:cNvPr id="11330" name="Gráfico 2">
          <a:extLst>
            <a:ext uri="{FF2B5EF4-FFF2-40B4-BE49-F238E27FC236}">
              <a16:creationId xmlns:a16="http://schemas.microsoft.com/office/drawing/2014/main" id="{00000000-0008-0000-0D00-0000422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178985</xdr:colOff>
      <xdr:row>5</xdr:row>
      <xdr:rowOff>36215</xdr:rowOff>
    </xdr:from>
    <xdr:to>
      <xdr:col>29</xdr:col>
      <xdr:colOff>533400</xdr:colOff>
      <xdr:row>20</xdr:row>
      <xdr:rowOff>114300</xdr:rowOff>
    </xdr:to>
    <xdr:graphicFrame macro="">
      <xdr:nvGraphicFramePr>
        <xdr:cNvPr id="2" name="Gráfico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152400</xdr:colOff>
      <xdr:row>0</xdr:row>
      <xdr:rowOff>276225</xdr:rowOff>
    </xdr:from>
    <xdr:to>
      <xdr:col>11</xdr:col>
      <xdr:colOff>65526</xdr:colOff>
      <xdr:row>2</xdr:row>
      <xdr:rowOff>64965</xdr:rowOff>
    </xdr:to>
    <xdr:pic>
      <xdr:nvPicPr>
        <xdr:cNvPr id="5" name="Gráfico 4" descr="Ojo">
          <a:hlinkClick xmlns:r="http://schemas.openxmlformats.org/officeDocument/2006/relationships" r:id="rId4"/>
          <a:extLst>
            <a:ext uri="{FF2B5EF4-FFF2-40B4-BE49-F238E27FC236}">
              <a16:creationId xmlns:a16="http://schemas.microsoft.com/office/drawing/2014/main" id="{00000000-0008-0000-0D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 xmlns:asvg="http://schemas.microsoft.com/office/drawing/2016/SVG/main" r:embed="rId6"/>
            </a:ext>
          </a:extLst>
        </a:blip>
        <a:stretch>
          <a:fillRect/>
        </a:stretch>
      </xdr:blipFill>
      <xdr:spPr>
        <a:xfrm>
          <a:off x="6753225" y="276225"/>
          <a:ext cx="496765" cy="496765"/>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21</xdr:row>
      <xdr:rowOff>0</xdr:rowOff>
    </xdr:from>
    <xdr:to>
      <xdr:col>10</xdr:col>
      <xdr:colOff>609600</xdr:colOff>
      <xdr:row>42</xdr:row>
      <xdr:rowOff>66675</xdr:rowOff>
    </xdr:to>
    <xdr:graphicFrame macro="">
      <xdr:nvGraphicFramePr>
        <xdr:cNvPr id="12353" name="Gráfico 1">
          <a:extLst>
            <a:ext uri="{FF2B5EF4-FFF2-40B4-BE49-F238E27FC236}">
              <a16:creationId xmlns:a16="http://schemas.microsoft.com/office/drawing/2014/main" id="{00000000-0008-0000-0E00-0000413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20</xdr:row>
      <xdr:rowOff>152400</xdr:rowOff>
    </xdr:from>
    <xdr:to>
      <xdr:col>20</xdr:col>
      <xdr:colOff>762000</xdr:colOff>
      <xdr:row>41</xdr:row>
      <xdr:rowOff>152400</xdr:rowOff>
    </xdr:to>
    <xdr:graphicFrame macro="">
      <xdr:nvGraphicFramePr>
        <xdr:cNvPr id="12354" name="Gráfico 2">
          <a:extLst>
            <a:ext uri="{FF2B5EF4-FFF2-40B4-BE49-F238E27FC236}">
              <a16:creationId xmlns:a16="http://schemas.microsoft.com/office/drawing/2014/main" id="{00000000-0008-0000-0E00-0000423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110612</xdr:colOff>
      <xdr:row>5</xdr:row>
      <xdr:rowOff>49468</xdr:rowOff>
    </xdr:from>
    <xdr:to>
      <xdr:col>29</xdr:col>
      <xdr:colOff>435428</xdr:colOff>
      <xdr:row>24</xdr:row>
      <xdr:rowOff>136071</xdr:rowOff>
    </xdr:to>
    <xdr:graphicFrame macro="">
      <xdr:nvGraphicFramePr>
        <xdr:cNvPr id="2" name="Gráfico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122465</xdr:colOff>
      <xdr:row>1</xdr:row>
      <xdr:rowOff>13607</xdr:rowOff>
    </xdr:from>
    <xdr:to>
      <xdr:col>10</xdr:col>
      <xdr:colOff>619230</xdr:colOff>
      <xdr:row>2</xdr:row>
      <xdr:rowOff>123022</xdr:rowOff>
    </xdr:to>
    <xdr:pic>
      <xdr:nvPicPr>
        <xdr:cNvPr id="5" name="Gráfico 4" descr="Ojo">
          <a:hlinkClick xmlns:r="http://schemas.openxmlformats.org/officeDocument/2006/relationships" r:id="rId4"/>
          <a:extLst>
            <a:ext uri="{FF2B5EF4-FFF2-40B4-BE49-F238E27FC236}">
              <a16:creationId xmlns:a16="http://schemas.microsoft.com/office/drawing/2014/main" id="{00000000-0008-0000-0E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 xmlns:asvg="http://schemas.microsoft.com/office/drawing/2016/SVG/main" r:embed="rId6"/>
            </a:ext>
          </a:extLst>
        </a:blip>
        <a:stretch>
          <a:fillRect/>
        </a:stretch>
      </xdr:blipFill>
      <xdr:spPr>
        <a:xfrm>
          <a:off x="6708322" y="285750"/>
          <a:ext cx="496765" cy="49676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0</xdr:col>
      <xdr:colOff>209550</xdr:colOff>
      <xdr:row>21</xdr:row>
      <xdr:rowOff>57150</xdr:rowOff>
    </xdr:from>
    <xdr:to>
      <xdr:col>10</xdr:col>
      <xdr:colOff>314325</xdr:colOff>
      <xdr:row>42</xdr:row>
      <xdr:rowOff>19050</xdr:rowOff>
    </xdr:to>
    <xdr:graphicFrame macro="">
      <xdr:nvGraphicFramePr>
        <xdr:cNvPr id="13377" name="Gráfico 1">
          <a:extLst>
            <a:ext uri="{FF2B5EF4-FFF2-40B4-BE49-F238E27FC236}">
              <a16:creationId xmlns:a16="http://schemas.microsoft.com/office/drawing/2014/main" id="{00000000-0008-0000-0F00-0000413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190500</xdr:colOff>
      <xdr:row>21</xdr:row>
      <xdr:rowOff>57150</xdr:rowOff>
    </xdr:from>
    <xdr:to>
      <xdr:col>20</xdr:col>
      <xdr:colOff>752475</xdr:colOff>
      <xdr:row>42</xdr:row>
      <xdr:rowOff>47625</xdr:rowOff>
    </xdr:to>
    <xdr:graphicFrame macro="">
      <xdr:nvGraphicFramePr>
        <xdr:cNvPr id="13378" name="Gráfico 2">
          <a:extLst>
            <a:ext uri="{FF2B5EF4-FFF2-40B4-BE49-F238E27FC236}">
              <a16:creationId xmlns:a16="http://schemas.microsoft.com/office/drawing/2014/main" id="{00000000-0008-0000-0F00-0000423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213826</xdr:colOff>
      <xdr:row>5</xdr:row>
      <xdr:rowOff>95250</xdr:rowOff>
    </xdr:from>
    <xdr:to>
      <xdr:col>29</xdr:col>
      <xdr:colOff>508000</xdr:colOff>
      <xdr:row>25</xdr:row>
      <xdr:rowOff>58316</xdr:rowOff>
    </xdr:to>
    <xdr:graphicFrame macro="">
      <xdr:nvGraphicFramePr>
        <xdr:cNvPr id="2" name="Gráfico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140074</xdr:colOff>
      <xdr:row>1</xdr:row>
      <xdr:rowOff>305760</xdr:rowOff>
    </xdr:from>
    <xdr:to>
      <xdr:col>10</xdr:col>
      <xdr:colOff>628834</xdr:colOff>
      <xdr:row>3</xdr:row>
      <xdr:rowOff>182946</xdr:rowOff>
    </xdr:to>
    <xdr:pic>
      <xdr:nvPicPr>
        <xdr:cNvPr id="5" name="Gráfico 4" descr="Ojo">
          <a:hlinkClick xmlns:r="http://schemas.openxmlformats.org/officeDocument/2006/relationships" r:id="rId4"/>
          <a:extLst>
            <a:ext uri="{FF2B5EF4-FFF2-40B4-BE49-F238E27FC236}">
              <a16:creationId xmlns:a16="http://schemas.microsoft.com/office/drawing/2014/main" id="{00000000-0008-0000-0F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 xmlns:asvg="http://schemas.microsoft.com/office/drawing/2016/SVG/main" r:embed="rId6"/>
            </a:ext>
          </a:extLst>
        </a:blip>
        <a:stretch>
          <a:fillRect/>
        </a:stretch>
      </xdr:blipFill>
      <xdr:spPr>
        <a:xfrm>
          <a:off x="6729133" y="597113"/>
          <a:ext cx="488760" cy="50957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0</xdr:col>
      <xdr:colOff>219075</xdr:colOff>
      <xdr:row>21</xdr:row>
      <xdr:rowOff>152400</xdr:rowOff>
    </xdr:from>
    <xdr:to>
      <xdr:col>10</xdr:col>
      <xdr:colOff>466725</xdr:colOff>
      <xdr:row>42</xdr:row>
      <xdr:rowOff>38100</xdr:rowOff>
    </xdr:to>
    <xdr:graphicFrame macro="">
      <xdr:nvGraphicFramePr>
        <xdr:cNvPr id="14401" name="Gráfico 1">
          <a:extLst>
            <a:ext uri="{FF2B5EF4-FFF2-40B4-BE49-F238E27FC236}">
              <a16:creationId xmlns:a16="http://schemas.microsoft.com/office/drawing/2014/main" id="{00000000-0008-0000-1000-0000413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xdr:colOff>
      <xdr:row>21</xdr:row>
      <xdr:rowOff>142875</xdr:rowOff>
    </xdr:from>
    <xdr:to>
      <xdr:col>20</xdr:col>
      <xdr:colOff>1000125</xdr:colOff>
      <xdr:row>41</xdr:row>
      <xdr:rowOff>152400</xdr:rowOff>
    </xdr:to>
    <xdr:graphicFrame macro="">
      <xdr:nvGraphicFramePr>
        <xdr:cNvPr id="14402" name="Gráfico 2">
          <a:extLst>
            <a:ext uri="{FF2B5EF4-FFF2-40B4-BE49-F238E27FC236}">
              <a16:creationId xmlns:a16="http://schemas.microsoft.com/office/drawing/2014/main" id="{00000000-0008-0000-1000-0000423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79375</xdr:colOff>
      <xdr:row>5</xdr:row>
      <xdr:rowOff>76994</xdr:rowOff>
    </xdr:from>
    <xdr:to>
      <xdr:col>29</xdr:col>
      <xdr:colOff>515936</xdr:colOff>
      <xdr:row>24</xdr:row>
      <xdr:rowOff>145521</xdr:rowOff>
    </xdr:to>
    <xdr:graphicFrame macro="">
      <xdr:nvGraphicFramePr>
        <xdr:cNvPr id="2" name="Gráfico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176893</xdr:colOff>
      <xdr:row>1</xdr:row>
      <xdr:rowOff>13607</xdr:rowOff>
    </xdr:from>
    <xdr:to>
      <xdr:col>11</xdr:col>
      <xdr:colOff>6908</xdr:colOff>
      <xdr:row>2</xdr:row>
      <xdr:rowOff>115765</xdr:rowOff>
    </xdr:to>
    <xdr:pic>
      <xdr:nvPicPr>
        <xdr:cNvPr id="5" name="Gráfico 4" descr="Ojo">
          <a:hlinkClick xmlns:r="http://schemas.openxmlformats.org/officeDocument/2006/relationships" r:id="rId4"/>
          <a:extLst>
            <a:ext uri="{FF2B5EF4-FFF2-40B4-BE49-F238E27FC236}">
              <a16:creationId xmlns:a16="http://schemas.microsoft.com/office/drawing/2014/main" id="{00000000-0008-0000-10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 xmlns:asvg="http://schemas.microsoft.com/office/drawing/2016/SVG/main" r:embed="rId6"/>
            </a:ext>
          </a:extLst>
        </a:blip>
        <a:stretch>
          <a:fillRect/>
        </a:stretch>
      </xdr:blipFill>
      <xdr:spPr>
        <a:xfrm>
          <a:off x="6762750" y="285750"/>
          <a:ext cx="496765" cy="496765"/>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0</xdr:col>
      <xdr:colOff>219075</xdr:colOff>
      <xdr:row>20</xdr:row>
      <xdr:rowOff>123825</xdr:rowOff>
    </xdr:from>
    <xdr:to>
      <xdr:col>11</xdr:col>
      <xdr:colOff>0</xdr:colOff>
      <xdr:row>41</xdr:row>
      <xdr:rowOff>38100</xdr:rowOff>
    </xdr:to>
    <xdr:graphicFrame macro="">
      <xdr:nvGraphicFramePr>
        <xdr:cNvPr id="15425" name="Gráfico 1">
          <a:extLst>
            <a:ext uri="{FF2B5EF4-FFF2-40B4-BE49-F238E27FC236}">
              <a16:creationId xmlns:a16="http://schemas.microsoft.com/office/drawing/2014/main" id="{00000000-0008-0000-1100-0000413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38100</xdr:colOff>
      <xdr:row>20</xdr:row>
      <xdr:rowOff>114300</xdr:rowOff>
    </xdr:from>
    <xdr:to>
      <xdr:col>20</xdr:col>
      <xdr:colOff>590550</xdr:colOff>
      <xdr:row>41</xdr:row>
      <xdr:rowOff>38100</xdr:rowOff>
    </xdr:to>
    <xdr:graphicFrame macro="">
      <xdr:nvGraphicFramePr>
        <xdr:cNvPr id="15426" name="Gráfico 2">
          <a:extLst>
            <a:ext uri="{FF2B5EF4-FFF2-40B4-BE49-F238E27FC236}">
              <a16:creationId xmlns:a16="http://schemas.microsoft.com/office/drawing/2014/main" id="{00000000-0008-0000-1100-0000423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174625</xdr:colOff>
      <xdr:row>5</xdr:row>
      <xdr:rowOff>63255</xdr:rowOff>
    </xdr:from>
    <xdr:to>
      <xdr:col>30</xdr:col>
      <xdr:colOff>525097</xdr:colOff>
      <xdr:row>20</xdr:row>
      <xdr:rowOff>170962</xdr:rowOff>
    </xdr:to>
    <xdr:graphicFrame macro="">
      <xdr:nvGraphicFramePr>
        <xdr:cNvPr id="2" name="Gráfico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217714</xdr:colOff>
      <xdr:row>0</xdr:row>
      <xdr:rowOff>285750</xdr:rowOff>
    </xdr:from>
    <xdr:to>
      <xdr:col>11</xdr:col>
      <xdr:colOff>10081</xdr:colOff>
      <xdr:row>2</xdr:row>
      <xdr:rowOff>64511</xdr:rowOff>
    </xdr:to>
    <xdr:pic>
      <xdr:nvPicPr>
        <xdr:cNvPr id="5" name="Gráfico 4" descr="Ojo">
          <a:hlinkClick xmlns:r="http://schemas.openxmlformats.org/officeDocument/2006/relationships" r:id="rId4"/>
          <a:extLst>
            <a:ext uri="{FF2B5EF4-FFF2-40B4-BE49-F238E27FC236}">
              <a16:creationId xmlns:a16="http://schemas.microsoft.com/office/drawing/2014/main" id="{00000000-0008-0000-11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 xmlns:asvg="http://schemas.microsoft.com/office/drawing/2016/SVG/main" r:embed="rId6"/>
            </a:ext>
          </a:extLst>
        </a:blip>
        <a:stretch>
          <a:fillRect/>
        </a:stretch>
      </xdr:blipFill>
      <xdr:spPr>
        <a:xfrm>
          <a:off x="6803571" y="285750"/>
          <a:ext cx="496765" cy="496765"/>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0</xdr:col>
      <xdr:colOff>219075</xdr:colOff>
      <xdr:row>21</xdr:row>
      <xdr:rowOff>123825</xdr:rowOff>
    </xdr:from>
    <xdr:to>
      <xdr:col>11</xdr:col>
      <xdr:colOff>0</xdr:colOff>
      <xdr:row>42</xdr:row>
      <xdr:rowOff>38100</xdr:rowOff>
    </xdr:to>
    <xdr:graphicFrame macro="">
      <xdr:nvGraphicFramePr>
        <xdr:cNvPr id="2" name="Gráfico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116541</xdr:colOff>
      <xdr:row>20</xdr:row>
      <xdr:rowOff>159123</xdr:rowOff>
    </xdr:from>
    <xdr:to>
      <xdr:col>20</xdr:col>
      <xdr:colOff>668991</xdr:colOff>
      <xdr:row>41</xdr:row>
      <xdr:rowOff>82923</xdr:rowOff>
    </xdr:to>
    <xdr:graphicFrame macro="">
      <xdr:nvGraphicFramePr>
        <xdr:cNvPr id="3" name="Gráfico 2">
          <a:extLst>
            <a:ext uri="{FF2B5EF4-FFF2-40B4-BE49-F238E27FC236}">
              <a16:creationId xmlns:a16="http://schemas.microsoft.com/office/drawing/2014/main" id="{00000000-0008-0000-1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174625</xdr:colOff>
      <xdr:row>5</xdr:row>
      <xdr:rowOff>63255</xdr:rowOff>
    </xdr:from>
    <xdr:to>
      <xdr:col>30</xdr:col>
      <xdr:colOff>525097</xdr:colOff>
      <xdr:row>21</xdr:row>
      <xdr:rowOff>170962</xdr:rowOff>
    </xdr:to>
    <xdr:graphicFrame macro="">
      <xdr:nvGraphicFramePr>
        <xdr:cNvPr id="4" name="Gráfico 3">
          <a:extLst>
            <a:ext uri="{FF2B5EF4-FFF2-40B4-BE49-F238E27FC236}">
              <a16:creationId xmlns:a16="http://schemas.microsoft.com/office/drawing/2014/main" id="{00000000-0008-0000-1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190500</xdr:colOff>
      <xdr:row>1</xdr:row>
      <xdr:rowOff>0</xdr:rowOff>
    </xdr:from>
    <xdr:to>
      <xdr:col>11</xdr:col>
      <xdr:colOff>1465</xdr:colOff>
      <xdr:row>2</xdr:row>
      <xdr:rowOff>74943</xdr:rowOff>
    </xdr:to>
    <xdr:pic>
      <xdr:nvPicPr>
        <xdr:cNvPr id="5" name="Gráfico 4" descr="Ojo">
          <a:hlinkClick xmlns:r="http://schemas.openxmlformats.org/officeDocument/2006/relationships" r:id="rId4"/>
          <a:extLst>
            <a:ext uri="{FF2B5EF4-FFF2-40B4-BE49-F238E27FC236}">
              <a16:creationId xmlns:a16="http://schemas.microsoft.com/office/drawing/2014/main" id="{00000000-0008-0000-12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 xmlns:asvg="http://schemas.microsoft.com/office/drawing/2016/SVG/main" r:embed="rId6"/>
            </a:ext>
          </a:extLst>
        </a:blip>
        <a:stretch>
          <a:fillRect/>
        </a:stretch>
      </xdr:blipFill>
      <xdr:spPr>
        <a:xfrm>
          <a:off x="6776357" y="299357"/>
          <a:ext cx="496765" cy="496765"/>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0</xdr:col>
      <xdr:colOff>247650</xdr:colOff>
      <xdr:row>20</xdr:row>
      <xdr:rowOff>161926</xdr:rowOff>
    </xdr:from>
    <xdr:to>
      <xdr:col>10</xdr:col>
      <xdr:colOff>428625</xdr:colOff>
      <xdr:row>41</xdr:row>
      <xdr:rowOff>54430</xdr:rowOff>
    </xdr:to>
    <xdr:graphicFrame macro="">
      <xdr:nvGraphicFramePr>
        <xdr:cNvPr id="16449" name="Gráfico 1">
          <a:extLst>
            <a:ext uri="{FF2B5EF4-FFF2-40B4-BE49-F238E27FC236}">
              <a16:creationId xmlns:a16="http://schemas.microsoft.com/office/drawing/2014/main" id="{00000000-0008-0000-1300-0000414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171450</xdr:colOff>
      <xdr:row>20</xdr:row>
      <xdr:rowOff>161925</xdr:rowOff>
    </xdr:from>
    <xdr:to>
      <xdr:col>20</xdr:col>
      <xdr:colOff>789215</xdr:colOff>
      <xdr:row>41</xdr:row>
      <xdr:rowOff>54429</xdr:rowOff>
    </xdr:to>
    <xdr:graphicFrame macro="">
      <xdr:nvGraphicFramePr>
        <xdr:cNvPr id="16450" name="Gráfico 2">
          <a:extLst>
            <a:ext uri="{FF2B5EF4-FFF2-40B4-BE49-F238E27FC236}">
              <a16:creationId xmlns:a16="http://schemas.microsoft.com/office/drawing/2014/main" id="{00000000-0008-0000-1300-0000424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170559</xdr:colOff>
      <xdr:row>5</xdr:row>
      <xdr:rowOff>33292</xdr:rowOff>
    </xdr:from>
    <xdr:to>
      <xdr:col>29</xdr:col>
      <xdr:colOff>571500</xdr:colOff>
      <xdr:row>20</xdr:row>
      <xdr:rowOff>152400</xdr:rowOff>
    </xdr:to>
    <xdr:graphicFrame macro="">
      <xdr:nvGraphicFramePr>
        <xdr:cNvPr id="2" name="Gráfico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122465</xdr:colOff>
      <xdr:row>1</xdr:row>
      <xdr:rowOff>13607</xdr:rowOff>
    </xdr:from>
    <xdr:to>
      <xdr:col>11</xdr:col>
      <xdr:colOff>6455</xdr:colOff>
      <xdr:row>2</xdr:row>
      <xdr:rowOff>115765</xdr:rowOff>
    </xdr:to>
    <xdr:pic>
      <xdr:nvPicPr>
        <xdr:cNvPr id="5" name="Gráfico 4" descr="Ojo">
          <a:hlinkClick xmlns:r="http://schemas.openxmlformats.org/officeDocument/2006/relationships" r:id="rId4"/>
          <a:extLst>
            <a:ext uri="{FF2B5EF4-FFF2-40B4-BE49-F238E27FC236}">
              <a16:creationId xmlns:a16="http://schemas.microsoft.com/office/drawing/2014/main" id="{00000000-0008-0000-13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 xmlns:asvg="http://schemas.microsoft.com/office/drawing/2016/SVG/main" r:embed="rId6"/>
            </a:ext>
          </a:extLst>
        </a:blip>
        <a:stretch>
          <a:fillRect/>
        </a:stretch>
      </xdr:blipFill>
      <xdr:spPr>
        <a:xfrm>
          <a:off x="6613072" y="326571"/>
          <a:ext cx="496765" cy="49676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xdr:from>
      <xdr:col>0</xdr:col>
      <xdr:colOff>219075</xdr:colOff>
      <xdr:row>19</xdr:row>
      <xdr:rowOff>180975</xdr:rowOff>
    </xdr:from>
    <xdr:to>
      <xdr:col>10</xdr:col>
      <xdr:colOff>447675</xdr:colOff>
      <xdr:row>41</xdr:row>
      <xdr:rowOff>66675</xdr:rowOff>
    </xdr:to>
    <xdr:graphicFrame macro="">
      <xdr:nvGraphicFramePr>
        <xdr:cNvPr id="17473" name="Gráfico 1">
          <a:extLst>
            <a:ext uri="{FF2B5EF4-FFF2-40B4-BE49-F238E27FC236}">
              <a16:creationId xmlns:a16="http://schemas.microsoft.com/office/drawing/2014/main" id="{00000000-0008-0000-1400-0000414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xdr:colOff>
      <xdr:row>19</xdr:row>
      <xdr:rowOff>180975</xdr:rowOff>
    </xdr:from>
    <xdr:to>
      <xdr:col>20</xdr:col>
      <xdr:colOff>952500</xdr:colOff>
      <xdr:row>41</xdr:row>
      <xdr:rowOff>66675</xdr:rowOff>
    </xdr:to>
    <xdr:graphicFrame macro="">
      <xdr:nvGraphicFramePr>
        <xdr:cNvPr id="17474" name="Gráfico 2">
          <a:extLst>
            <a:ext uri="{FF2B5EF4-FFF2-40B4-BE49-F238E27FC236}">
              <a16:creationId xmlns:a16="http://schemas.microsoft.com/office/drawing/2014/main" id="{00000000-0008-0000-1400-0000424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21029</xdr:colOff>
      <xdr:row>4</xdr:row>
      <xdr:rowOff>391142</xdr:rowOff>
    </xdr:from>
    <xdr:to>
      <xdr:col>29</xdr:col>
      <xdr:colOff>494806</xdr:colOff>
      <xdr:row>21</xdr:row>
      <xdr:rowOff>148443</xdr:rowOff>
    </xdr:to>
    <xdr:graphicFrame macro="">
      <xdr:nvGraphicFramePr>
        <xdr:cNvPr id="2" name="Gráfico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156883</xdr:colOff>
      <xdr:row>0</xdr:row>
      <xdr:rowOff>268941</xdr:rowOff>
    </xdr:from>
    <xdr:to>
      <xdr:col>11</xdr:col>
      <xdr:colOff>4360</xdr:colOff>
      <xdr:row>2</xdr:row>
      <xdr:rowOff>67766</xdr:rowOff>
    </xdr:to>
    <xdr:pic>
      <xdr:nvPicPr>
        <xdr:cNvPr id="5" name="Gráfico 4" descr="Ojo">
          <a:hlinkClick xmlns:r="http://schemas.openxmlformats.org/officeDocument/2006/relationships" r:id="rId4"/>
          <a:extLst>
            <a:ext uri="{FF2B5EF4-FFF2-40B4-BE49-F238E27FC236}">
              <a16:creationId xmlns:a16="http://schemas.microsoft.com/office/drawing/2014/main" id="{00000000-0008-0000-14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 xmlns:asvg="http://schemas.microsoft.com/office/drawing/2016/SVG/main" r:embed="rId6"/>
            </a:ext>
          </a:extLst>
        </a:blip>
        <a:stretch>
          <a:fillRect/>
        </a:stretch>
      </xdr:blipFill>
      <xdr:spPr>
        <a:xfrm>
          <a:off x="6689912" y="268941"/>
          <a:ext cx="496765" cy="49676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xdr:from>
      <xdr:col>0</xdr:col>
      <xdr:colOff>219075</xdr:colOff>
      <xdr:row>19</xdr:row>
      <xdr:rowOff>180975</xdr:rowOff>
    </xdr:from>
    <xdr:to>
      <xdr:col>10</xdr:col>
      <xdr:colOff>485775</xdr:colOff>
      <xdr:row>41</xdr:row>
      <xdr:rowOff>114300</xdr:rowOff>
    </xdr:to>
    <xdr:graphicFrame macro="">
      <xdr:nvGraphicFramePr>
        <xdr:cNvPr id="18497" name="Gráfico 1">
          <a:extLst>
            <a:ext uri="{FF2B5EF4-FFF2-40B4-BE49-F238E27FC236}">
              <a16:creationId xmlns:a16="http://schemas.microsoft.com/office/drawing/2014/main" id="{00000000-0008-0000-1500-0000414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95250</xdr:colOff>
      <xdr:row>19</xdr:row>
      <xdr:rowOff>180975</xdr:rowOff>
    </xdr:from>
    <xdr:to>
      <xdr:col>20</xdr:col>
      <xdr:colOff>847725</xdr:colOff>
      <xdr:row>41</xdr:row>
      <xdr:rowOff>171450</xdr:rowOff>
    </xdr:to>
    <xdr:graphicFrame macro="">
      <xdr:nvGraphicFramePr>
        <xdr:cNvPr id="18498" name="Gráfico 2">
          <a:extLst>
            <a:ext uri="{FF2B5EF4-FFF2-40B4-BE49-F238E27FC236}">
              <a16:creationId xmlns:a16="http://schemas.microsoft.com/office/drawing/2014/main" id="{00000000-0008-0000-1500-0000424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355338</xdr:colOff>
      <xdr:row>5</xdr:row>
      <xdr:rowOff>10195</xdr:rowOff>
    </xdr:from>
    <xdr:to>
      <xdr:col>29</xdr:col>
      <xdr:colOff>317499</xdr:colOff>
      <xdr:row>22</xdr:row>
      <xdr:rowOff>146538</xdr:rowOff>
    </xdr:to>
    <xdr:graphicFrame macro="">
      <xdr:nvGraphicFramePr>
        <xdr:cNvPr id="2" name="Gráfico 1">
          <a:extLst>
            <a:ext uri="{FF2B5EF4-FFF2-40B4-BE49-F238E27FC236}">
              <a16:creationId xmlns:a16="http://schemas.microsoft.com/office/drawing/2014/main" id="{00000000-0008-0000-1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257735</xdr:colOff>
      <xdr:row>0</xdr:row>
      <xdr:rowOff>268941</xdr:rowOff>
    </xdr:from>
    <xdr:to>
      <xdr:col>12</xdr:col>
      <xdr:colOff>31694</xdr:colOff>
      <xdr:row>2</xdr:row>
      <xdr:rowOff>141352</xdr:rowOff>
    </xdr:to>
    <xdr:pic>
      <xdr:nvPicPr>
        <xdr:cNvPr id="5" name="Gráfico 4" descr="Ojo">
          <a:hlinkClick xmlns:r="http://schemas.openxmlformats.org/officeDocument/2006/relationships" r:id="rId4"/>
          <a:extLst>
            <a:ext uri="{FF2B5EF4-FFF2-40B4-BE49-F238E27FC236}">
              <a16:creationId xmlns:a16="http://schemas.microsoft.com/office/drawing/2014/main" id="{00000000-0008-0000-15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 xmlns:asvg="http://schemas.microsoft.com/office/drawing/2016/SVG/main" r:embed="rId6"/>
            </a:ext>
          </a:extLst>
        </a:blip>
        <a:stretch>
          <a:fillRect/>
        </a:stretch>
      </xdr:blipFill>
      <xdr:spPr>
        <a:xfrm>
          <a:off x="6790764" y="268941"/>
          <a:ext cx="496765" cy="49676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0</xdr:col>
      <xdr:colOff>161925</xdr:colOff>
      <xdr:row>20</xdr:row>
      <xdr:rowOff>38100</xdr:rowOff>
    </xdr:from>
    <xdr:to>
      <xdr:col>10</xdr:col>
      <xdr:colOff>485775</xdr:colOff>
      <xdr:row>41</xdr:row>
      <xdr:rowOff>76200</xdr:rowOff>
    </xdr:to>
    <xdr:graphicFrame macro="">
      <xdr:nvGraphicFramePr>
        <xdr:cNvPr id="19521" name="Gráfico 1">
          <a:extLst>
            <a:ext uri="{FF2B5EF4-FFF2-40B4-BE49-F238E27FC236}">
              <a16:creationId xmlns:a16="http://schemas.microsoft.com/office/drawing/2014/main" id="{00000000-0008-0000-1600-0000414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20</xdr:row>
      <xdr:rowOff>38100</xdr:rowOff>
    </xdr:from>
    <xdr:to>
      <xdr:col>20</xdr:col>
      <xdr:colOff>981075</xdr:colOff>
      <xdr:row>41</xdr:row>
      <xdr:rowOff>0</xdr:rowOff>
    </xdr:to>
    <xdr:graphicFrame macro="">
      <xdr:nvGraphicFramePr>
        <xdr:cNvPr id="19522" name="Gráfico 2">
          <a:extLst>
            <a:ext uri="{FF2B5EF4-FFF2-40B4-BE49-F238E27FC236}">
              <a16:creationId xmlns:a16="http://schemas.microsoft.com/office/drawing/2014/main" id="{00000000-0008-0000-1600-0000424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12700</xdr:colOff>
      <xdr:row>5</xdr:row>
      <xdr:rowOff>31748</xdr:rowOff>
    </xdr:from>
    <xdr:to>
      <xdr:col>29</xdr:col>
      <xdr:colOff>357187</xdr:colOff>
      <xdr:row>21</xdr:row>
      <xdr:rowOff>142874</xdr:rowOff>
    </xdr:to>
    <xdr:graphicFrame macro="">
      <xdr:nvGraphicFramePr>
        <xdr:cNvPr id="2" name="Gráfico 1">
          <a:extLst>
            <a:ext uri="{FF2B5EF4-FFF2-40B4-BE49-F238E27FC236}">
              <a16:creationId xmlns:a16="http://schemas.microsoft.com/office/drawing/2014/main" id="{00000000-0008-0000-1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179295</xdr:colOff>
      <xdr:row>0</xdr:row>
      <xdr:rowOff>268941</xdr:rowOff>
    </xdr:from>
    <xdr:to>
      <xdr:col>12</xdr:col>
      <xdr:colOff>24231</xdr:colOff>
      <xdr:row>2</xdr:row>
      <xdr:rowOff>93353</xdr:rowOff>
    </xdr:to>
    <xdr:pic>
      <xdr:nvPicPr>
        <xdr:cNvPr id="5" name="Gráfico 4" descr="Ojo">
          <a:hlinkClick xmlns:r="http://schemas.openxmlformats.org/officeDocument/2006/relationships" r:id="rId4"/>
          <a:extLst>
            <a:ext uri="{FF2B5EF4-FFF2-40B4-BE49-F238E27FC236}">
              <a16:creationId xmlns:a16="http://schemas.microsoft.com/office/drawing/2014/main" id="{00000000-0008-0000-16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 xmlns:asvg="http://schemas.microsoft.com/office/drawing/2016/SVG/main" r:embed="rId6"/>
            </a:ext>
          </a:extLst>
        </a:blip>
        <a:stretch>
          <a:fillRect/>
        </a:stretch>
      </xdr:blipFill>
      <xdr:spPr>
        <a:xfrm>
          <a:off x="6757148" y="268941"/>
          <a:ext cx="496765" cy="496765"/>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0</xdr:col>
      <xdr:colOff>228600</xdr:colOff>
      <xdr:row>20</xdr:row>
      <xdr:rowOff>89297</xdr:rowOff>
    </xdr:from>
    <xdr:to>
      <xdr:col>9</xdr:col>
      <xdr:colOff>438150</xdr:colOff>
      <xdr:row>41</xdr:row>
      <xdr:rowOff>175022</xdr:rowOff>
    </xdr:to>
    <xdr:graphicFrame macro="">
      <xdr:nvGraphicFramePr>
        <xdr:cNvPr id="20545" name="Gráfico 39">
          <a:extLst>
            <a:ext uri="{FF2B5EF4-FFF2-40B4-BE49-F238E27FC236}">
              <a16:creationId xmlns:a16="http://schemas.microsoft.com/office/drawing/2014/main" id="{00000000-0008-0000-1700-0000415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85725</xdr:colOff>
      <xdr:row>19</xdr:row>
      <xdr:rowOff>180975</xdr:rowOff>
    </xdr:from>
    <xdr:to>
      <xdr:col>19</xdr:col>
      <xdr:colOff>762000</xdr:colOff>
      <xdr:row>41</xdr:row>
      <xdr:rowOff>76200</xdr:rowOff>
    </xdr:to>
    <xdr:graphicFrame macro="">
      <xdr:nvGraphicFramePr>
        <xdr:cNvPr id="20546" name="Gráfico 40">
          <a:extLst>
            <a:ext uri="{FF2B5EF4-FFF2-40B4-BE49-F238E27FC236}">
              <a16:creationId xmlns:a16="http://schemas.microsoft.com/office/drawing/2014/main" id="{00000000-0008-0000-1700-0000425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235323</xdr:colOff>
      <xdr:row>1</xdr:row>
      <xdr:rowOff>302558</xdr:rowOff>
    </xdr:from>
    <xdr:to>
      <xdr:col>10</xdr:col>
      <xdr:colOff>6880</xdr:colOff>
      <xdr:row>3</xdr:row>
      <xdr:rowOff>123795</xdr:rowOff>
    </xdr:to>
    <xdr:pic>
      <xdr:nvPicPr>
        <xdr:cNvPr id="4" name="Gráfico 3" descr="Ojo">
          <a:hlinkClick xmlns:r="http://schemas.openxmlformats.org/officeDocument/2006/relationships" r:id="rId3"/>
          <a:extLst>
            <a:ext uri="{FF2B5EF4-FFF2-40B4-BE49-F238E27FC236}">
              <a16:creationId xmlns:a16="http://schemas.microsoft.com/office/drawing/2014/main" id="{00000000-0008-0000-1700-00000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 xmlns:asvg="http://schemas.microsoft.com/office/drawing/2016/SVG/main" r:embed="rId5"/>
            </a:ext>
          </a:extLst>
        </a:blip>
        <a:stretch>
          <a:fillRect/>
        </a:stretch>
      </xdr:blipFill>
      <xdr:spPr>
        <a:xfrm>
          <a:off x="6275294" y="593911"/>
          <a:ext cx="496765" cy="496765"/>
        </a:xfrm>
        <a:prstGeom prst="rect">
          <a:avLst/>
        </a:prstGeom>
      </xdr:spPr>
    </xdr:pic>
    <xdr:clientData/>
  </xdr:twoCellAnchor>
  <xdr:twoCellAnchor>
    <xdr:from>
      <xdr:col>20</xdr:col>
      <xdr:colOff>325664</xdr:colOff>
      <xdr:row>5</xdr:row>
      <xdr:rowOff>99784</xdr:rowOff>
    </xdr:from>
    <xdr:to>
      <xdr:col>30</xdr:col>
      <xdr:colOff>353786</xdr:colOff>
      <xdr:row>22</xdr:row>
      <xdr:rowOff>20410</xdr:rowOff>
    </xdr:to>
    <xdr:graphicFrame macro="">
      <xdr:nvGraphicFramePr>
        <xdr:cNvPr id="5" name="Gráfico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0</xdr:col>
      <xdr:colOff>219075</xdr:colOff>
      <xdr:row>20</xdr:row>
      <xdr:rowOff>76200</xdr:rowOff>
    </xdr:from>
    <xdr:to>
      <xdr:col>10</xdr:col>
      <xdr:colOff>190500</xdr:colOff>
      <xdr:row>41</xdr:row>
      <xdr:rowOff>57150</xdr:rowOff>
    </xdr:to>
    <xdr:graphicFrame macro="">
      <xdr:nvGraphicFramePr>
        <xdr:cNvPr id="21569" name="Gráfico 1">
          <a:extLst>
            <a:ext uri="{FF2B5EF4-FFF2-40B4-BE49-F238E27FC236}">
              <a16:creationId xmlns:a16="http://schemas.microsoft.com/office/drawing/2014/main" id="{00000000-0008-0000-1800-0000415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20</xdr:row>
      <xdr:rowOff>57150</xdr:rowOff>
    </xdr:from>
    <xdr:to>
      <xdr:col>20</xdr:col>
      <xdr:colOff>904875</xdr:colOff>
      <xdr:row>41</xdr:row>
      <xdr:rowOff>76200</xdr:rowOff>
    </xdr:to>
    <xdr:graphicFrame macro="">
      <xdr:nvGraphicFramePr>
        <xdr:cNvPr id="21570" name="Gráfico 2">
          <a:extLst>
            <a:ext uri="{FF2B5EF4-FFF2-40B4-BE49-F238E27FC236}">
              <a16:creationId xmlns:a16="http://schemas.microsoft.com/office/drawing/2014/main" id="{00000000-0008-0000-1800-0000425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75406</xdr:colOff>
      <xdr:row>5</xdr:row>
      <xdr:rowOff>47229</xdr:rowOff>
    </xdr:from>
    <xdr:to>
      <xdr:col>29</xdr:col>
      <xdr:colOff>515937</xdr:colOff>
      <xdr:row>21</xdr:row>
      <xdr:rowOff>119063</xdr:rowOff>
    </xdr:to>
    <xdr:graphicFrame macro="">
      <xdr:nvGraphicFramePr>
        <xdr:cNvPr id="2" name="Gráfico 1">
          <a:extLst>
            <a:ext uri="{FF2B5EF4-FFF2-40B4-BE49-F238E27FC236}">
              <a16:creationId xmlns:a16="http://schemas.microsoft.com/office/drawing/2014/main" id="{00000000-0008-0000-1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291353</xdr:colOff>
      <xdr:row>1</xdr:row>
      <xdr:rowOff>291352</xdr:rowOff>
    </xdr:from>
    <xdr:to>
      <xdr:col>11</xdr:col>
      <xdr:colOff>8562</xdr:colOff>
      <xdr:row>3</xdr:row>
      <xdr:rowOff>115764</xdr:rowOff>
    </xdr:to>
    <xdr:pic>
      <xdr:nvPicPr>
        <xdr:cNvPr id="5" name="Gráfico 4" descr="Ojo">
          <a:hlinkClick xmlns:r="http://schemas.openxmlformats.org/officeDocument/2006/relationships" r:id="rId4"/>
          <a:extLst>
            <a:ext uri="{FF2B5EF4-FFF2-40B4-BE49-F238E27FC236}">
              <a16:creationId xmlns:a16="http://schemas.microsoft.com/office/drawing/2014/main" id="{00000000-0008-0000-18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 xmlns:asvg="http://schemas.microsoft.com/office/drawing/2016/SVG/main" r:embed="rId6"/>
            </a:ext>
          </a:extLst>
        </a:blip>
        <a:stretch>
          <a:fillRect/>
        </a:stretch>
      </xdr:blipFill>
      <xdr:spPr>
        <a:xfrm>
          <a:off x="6768353" y="582705"/>
          <a:ext cx="496765" cy="496765"/>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142875</xdr:colOff>
      <xdr:row>20</xdr:row>
      <xdr:rowOff>85725</xdr:rowOff>
    </xdr:from>
    <xdr:to>
      <xdr:col>10</xdr:col>
      <xdr:colOff>457200</xdr:colOff>
      <xdr:row>41</xdr:row>
      <xdr:rowOff>0</xdr:rowOff>
    </xdr:to>
    <xdr:graphicFrame macro="">
      <xdr:nvGraphicFramePr>
        <xdr:cNvPr id="22593" name="Gráfico 1">
          <a:extLst>
            <a:ext uri="{FF2B5EF4-FFF2-40B4-BE49-F238E27FC236}">
              <a16:creationId xmlns:a16="http://schemas.microsoft.com/office/drawing/2014/main" id="{00000000-0008-0000-1900-0000415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180975</xdr:colOff>
      <xdr:row>20</xdr:row>
      <xdr:rowOff>85725</xdr:rowOff>
    </xdr:from>
    <xdr:to>
      <xdr:col>20</xdr:col>
      <xdr:colOff>895350</xdr:colOff>
      <xdr:row>41</xdr:row>
      <xdr:rowOff>9525</xdr:rowOff>
    </xdr:to>
    <xdr:graphicFrame macro="">
      <xdr:nvGraphicFramePr>
        <xdr:cNvPr id="22594" name="Gráfico 2">
          <a:extLst>
            <a:ext uri="{FF2B5EF4-FFF2-40B4-BE49-F238E27FC236}">
              <a16:creationId xmlns:a16="http://schemas.microsoft.com/office/drawing/2014/main" id="{00000000-0008-0000-1900-0000425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107306</xdr:colOff>
      <xdr:row>5</xdr:row>
      <xdr:rowOff>14951</xdr:rowOff>
    </xdr:from>
    <xdr:to>
      <xdr:col>29</xdr:col>
      <xdr:colOff>506392</xdr:colOff>
      <xdr:row>22</xdr:row>
      <xdr:rowOff>72342</xdr:rowOff>
    </xdr:to>
    <xdr:graphicFrame macro="">
      <xdr:nvGraphicFramePr>
        <xdr:cNvPr id="2" name="Gráfico 1">
          <a:extLst>
            <a:ext uri="{FF2B5EF4-FFF2-40B4-BE49-F238E27FC236}">
              <a16:creationId xmlns:a16="http://schemas.microsoft.com/office/drawing/2014/main" id="{00000000-0008-0000-1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268941</xdr:colOff>
      <xdr:row>0</xdr:row>
      <xdr:rowOff>268941</xdr:rowOff>
    </xdr:from>
    <xdr:to>
      <xdr:col>11</xdr:col>
      <xdr:colOff>10056</xdr:colOff>
      <xdr:row>2</xdr:row>
      <xdr:rowOff>64591</xdr:rowOff>
    </xdr:to>
    <xdr:pic>
      <xdr:nvPicPr>
        <xdr:cNvPr id="5" name="Gráfico 4" descr="Ojo">
          <a:hlinkClick xmlns:r="http://schemas.openxmlformats.org/officeDocument/2006/relationships" r:id="rId4"/>
          <a:extLst>
            <a:ext uri="{FF2B5EF4-FFF2-40B4-BE49-F238E27FC236}">
              <a16:creationId xmlns:a16="http://schemas.microsoft.com/office/drawing/2014/main" id="{00000000-0008-0000-19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 xmlns:asvg="http://schemas.microsoft.com/office/drawing/2016/SVG/main" r:embed="rId6"/>
            </a:ext>
          </a:extLst>
        </a:blip>
        <a:stretch>
          <a:fillRect/>
        </a:stretch>
      </xdr:blipFill>
      <xdr:spPr>
        <a:xfrm>
          <a:off x="6656294" y="268941"/>
          <a:ext cx="496765" cy="496765"/>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xdr:from>
      <xdr:col>0</xdr:col>
      <xdr:colOff>133350</xdr:colOff>
      <xdr:row>20</xdr:row>
      <xdr:rowOff>9525</xdr:rowOff>
    </xdr:from>
    <xdr:to>
      <xdr:col>10</xdr:col>
      <xdr:colOff>533400</xdr:colOff>
      <xdr:row>41</xdr:row>
      <xdr:rowOff>180975</xdr:rowOff>
    </xdr:to>
    <xdr:graphicFrame macro="">
      <xdr:nvGraphicFramePr>
        <xdr:cNvPr id="23617" name="Gráfico 1">
          <a:extLst>
            <a:ext uri="{FF2B5EF4-FFF2-40B4-BE49-F238E27FC236}">
              <a16:creationId xmlns:a16="http://schemas.microsoft.com/office/drawing/2014/main" id="{00000000-0008-0000-1A00-0000415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123825</xdr:colOff>
      <xdr:row>19</xdr:row>
      <xdr:rowOff>164306</xdr:rowOff>
    </xdr:from>
    <xdr:to>
      <xdr:col>20</xdr:col>
      <xdr:colOff>828675</xdr:colOff>
      <xdr:row>42</xdr:row>
      <xdr:rowOff>2381</xdr:rowOff>
    </xdr:to>
    <xdr:graphicFrame macro="">
      <xdr:nvGraphicFramePr>
        <xdr:cNvPr id="23618" name="Gráfico 2">
          <a:extLst>
            <a:ext uri="{FF2B5EF4-FFF2-40B4-BE49-F238E27FC236}">
              <a16:creationId xmlns:a16="http://schemas.microsoft.com/office/drawing/2014/main" id="{00000000-0008-0000-1A00-0000425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59971</xdr:colOff>
      <xdr:row>5</xdr:row>
      <xdr:rowOff>80667</xdr:rowOff>
    </xdr:from>
    <xdr:to>
      <xdr:col>29</xdr:col>
      <xdr:colOff>419745</xdr:colOff>
      <xdr:row>20</xdr:row>
      <xdr:rowOff>96864</xdr:rowOff>
    </xdr:to>
    <xdr:graphicFrame macro="">
      <xdr:nvGraphicFramePr>
        <xdr:cNvPr id="2" name="Gráfico 1">
          <a:extLst>
            <a:ext uri="{FF2B5EF4-FFF2-40B4-BE49-F238E27FC236}">
              <a16:creationId xmlns:a16="http://schemas.microsoft.com/office/drawing/2014/main" id="{00000000-0008-0000-1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257175</xdr:colOff>
      <xdr:row>0</xdr:row>
      <xdr:rowOff>276225</xdr:rowOff>
    </xdr:from>
    <xdr:to>
      <xdr:col>11</xdr:col>
      <xdr:colOff>9309</xdr:colOff>
      <xdr:row>2</xdr:row>
      <xdr:rowOff>115765</xdr:rowOff>
    </xdr:to>
    <xdr:pic>
      <xdr:nvPicPr>
        <xdr:cNvPr id="5" name="Gráfico 4" descr="Ojo">
          <a:hlinkClick xmlns:r="http://schemas.openxmlformats.org/officeDocument/2006/relationships" r:id="rId4"/>
          <a:extLst>
            <a:ext uri="{FF2B5EF4-FFF2-40B4-BE49-F238E27FC236}">
              <a16:creationId xmlns:a16="http://schemas.microsoft.com/office/drawing/2014/main" id="{00000000-0008-0000-1A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 xmlns:asvg="http://schemas.microsoft.com/office/drawing/2016/SVG/main" r:embed="rId6"/>
            </a:ext>
          </a:extLst>
        </a:blip>
        <a:stretch>
          <a:fillRect/>
        </a:stretch>
      </xdr:blipFill>
      <xdr:spPr>
        <a:xfrm>
          <a:off x="6734175" y="276225"/>
          <a:ext cx="496765" cy="496765"/>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0</xdr:col>
      <xdr:colOff>104775</xdr:colOff>
      <xdr:row>20</xdr:row>
      <xdr:rowOff>104775</xdr:rowOff>
    </xdr:from>
    <xdr:to>
      <xdr:col>10</xdr:col>
      <xdr:colOff>552450</xdr:colOff>
      <xdr:row>42</xdr:row>
      <xdr:rowOff>47625</xdr:rowOff>
    </xdr:to>
    <xdr:graphicFrame macro="">
      <xdr:nvGraphicFramePr>
        <xdr:cNvPr id="24641" name="Gráfico 1">
          <a:extLst>
            <a:ext uri="{FF2B5EF4-FFF2-40B4-BE49-F238E27FC236}">
              <a16:creationId xmlns:a16="http://schemas.microsoft.com/office/drawing/2014/main" id="{00000000-0008-0000-1B00-0000416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20</xdr:row>
      <xdr:rowOff>104775</xdr:rowOff>
    </xdr:from>
    <xdr:to>
      <xdr:col>21</xdr:col>
      <xdr:colOff>457200</xdr:colOff>
      <xdr:row>42</xdr:row>
      <xdr:rowOff>76200</xdr:rowOff>
    </xdr:to>
    <xdr:graphicFrame macro="">
      <xdr:nvGraphicFramePr>
        <xdr:cNvPr id="24642" name="Gráfico 2">
          <a:extLst>
            <a:ext uri="{FF2B5EF4-FFF2-40B4-BE49-F238E27FC236}">
              <a16:creationId xmlns:a16="http://schemas.microsoft.com/office/drawing/2014/main" id="{00000000-0008-0000-1B00-0000426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21463</xdr:colOff>
      <xdr:row>5</xdr:row>
      <xdr:rowOff>30317</xdr:rowOff>
    </xdr:from>
    <xdr:to>
      <xdr:col>31</xdr:col>
      <xdr:colOff>0</xdr:colOff>
      <xdr:row>20</xdr:row>
      <xdr:rowOff>160986</xdr:rowOff>
    </xdr:to>
    <xdr:graphicFrame macro="">
      <xdr:nvGraphicFramePr>
        <xdr:cNvPr id="2" name="Gráfico 1">
          <a:extLst>
            <a:ext uri="{FF2B5EF4-FFF2-40B4-BE49-F238E27FC236}">
              <a16:creationId xmlns:a16="http://schemas.microsoft.com/office/drawing/2014/main" id="{00000000-0008-0000-1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201706</xdr:colOff>
      <xdr:row>0</xdr:row>
      <xdr:rowOff>246530</xdr:rowOff>
    </xdr:from>
    <xdr:to>
      <xdr:col>11</xdr:col>
      <xdr:colOff>3146</xdr:colOff>
      <xdr:row>2</xdr:row>
      <xdr:rowOff>104560</xdr:rowOff>
    </xdr:to>
    <xdr:pic>
      <xdr:nvPicPr>
        <xdr:cNvPr id="5" name="Gráfico 4" descr="Ojo">
          <a:hlinkClick xmlns:r="http://schemas.openxmlformats.org/officeDocument/2006/relationships" r:id="rId4"/>
          <a:extLst>
            <a:ext uri="{FF2B5EF4-FFF2-40B4-BE49-F238E27FC236}">
              <a16:creationId xmlns:a16="http://schemas.microsoft.com/office/drawing/2014/main" id="{00000000-0008-0000-1B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 xmlns:asvg="http://schemas.microsoft.com/office/drawing/2016/SVG/main" r:embed="rId6"/>
            </a:ext>
          </a:extLst>
        </a:blip>
        <a:stretch>
          <a:fillRect/>
        </a:stretch>
      </xdr:blipFill>
      <xdr:spPr>
        <a:xfrm>
          <a:off x="6656294" y="246530"/>
          <a:ext cx="496765" cy="496765"/>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xdr:from>
      <xdr:col>0</xdr:col>
      <xdr:colOff>161925</xdr:colOff>
      <xdr:row>20</xdr:row>
      <xdr:rowOff>47625</xdr:rowOff>
    </xdr:from>
    <xdr:to>
      <xdr:col>10</xdr:col>
      <xdr:colOff>619125</xdr:colOff>
      <xdr:row>39</xdr:row>
      <xdr:rowOff>133350</xdr:rowOff>
    </xdr:to>
    <xdr:graphicFrame macro="">
      <xdr:nvGraphicFramePr>
        <xdr:cNvPr id="25665" name="Gráfico 1">
          <a:extLst>
            <a:ext uri="{FF2B5EF4-FFF2-40B4-BE49-F238E27FC236}">
              <a16:creationId xmlns:a16="http://schemas.microsoft.com/office/drawing/2014/main" id="{00000000-0008-0000-1C00-0000416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114300</xdr:colOff>
      <xdr:row>20</xdr:row>
      <xdr:rowOff>57150</xdr:rowOff>
    </xdr:from>
    <xdr:to>
      <xdr:col>20</xdr:col>
      <xdr:colOff>895350</xdr:colOff>
      <xdr:row>39</xdr:row>
      <xdr:rowOff>133350</xdr:rowOff>
    </xdr:to>
    <xdr:graphicFrame macro="">
      <xdr:nvGraphicFramePr>
        <xdr:cNvPr id="25666" name="Gráfico 2">
          <a:extLst>
            <a:ext uri="{FF2B5EF4-FFF2-40B4-BE49-F238E27FC236}">
              <a16:creationId xmlns:a16="http://schemas.microsoft.com/office/drawing/2014/main" id="{00000000-0008-0000-1C00-0000426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39220</xdr:colOff>
      <xdr:row>5</xdr:row>
      <xdr:rowOff>79560</xdr:rowOff>
    </xdr:from>
    <xdr:to>
      <xdr:col>29</xdr:col>
      <xdr:colOff>86590</xdr:colOff>
      <xdr:row>22</xdr:row>
      <xdr:rowOff>138546</xdr:rowOff>
    </xdr:to>
    <xdr:graphicFrame macro="">
      <xdr:nvGraphicFramePr>
        <xdr:cNvPr id="2" name="Gráfico 1">
          <a:extLst>
            <a:ext uri="{FF2B5EF4-FFF2-40B4-BE49-F238E27FC236}">
              <a16:creationId xmlns:a16="http://schemas.microsoft.com/office/drawing/2014/main" id="{00000000-0008-0000-1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280148</xdr:colOff>
      <xdr:row>1</xdr:row>
      <xdr:rowOff>324970</xdr:rowOff>
    </xdr:from>
    <xdr:to>
      <xdr:col>11</xdr:col>
      <xdr:colOff>3800</xdr:colOff>
      <xdr:row>2</xdr:row>
      <xdr:rowOff>126970</xdr:rowOff>
    </xdr:to>
    <xdr:pic>
      <xdr:nvPicPr>
        <xdr:cNvPr id="5" name="Gráfico 4" descr="Ojo">
          <a:hlinkClick xmlns:r="http://schemas.openxmlformats.org/officeDocument/2006/relationships" r:id="rId4"/>
          <a:extLst>
            <a:ext uri="{FF2B5EF4-FFF2-40B4-BE49-F238E27FC236}">
              <a16:creationId xmlns:a16="http://schemas.microsoft.com/office/drawing/2014/main" id="{00000000-0008-0000-1C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 xmlns:asvg="http://schemas.microsoft.com/office/drawing/2016/SVG/main" r:embed="rId6"/>
            </a:ext>
          </a:extLst>
        </a:blip>
        <a:stretch>
          <a:fillRect/>
        </a:stretch>
      </xdr:blipFill>
      <xdr:spPr>
        <a:xfrm>
          <a:off x="6723530" y="616323"/>
          <a:ext cx="496765" cy="496765"/>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xdr:from>
      <xdr:col>0</xdr:col>
      <xdr:colOff>161925</xdr:colOff>
      <xdr:row>20</xdr:row>
      <xdr:rowOff>85725</xdr:rowOff>
    </xdr:from>
    <xdr:to>
      <xdr:col>10</xdr:col>
      <xdr:colOff>533400</xdr:colOff>
      <xdr:row>42</xdr:row>
      <xdr:rowOff>57150</xdr:rowOff>
    </xdr:to>
    <xdr:graphicFrame macro="">
      <xdr:nvGraphicFramePr>
        <xdr:cNvPr id="26689" name="Gráfico 1">
          <a:extLst>
            <a:ext uri="{FF2B5EF4-FFF2-40B4-BE49-F238E27FC236}">
              <a16:creationId xmlns:a16="http://schemas.microsoft.com/office/drawing/2014/main" id="{00000000-0008-0000-1D00-0000416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123825</xdr:colOff>
      <xdr:row>20</xdr:row>
      <xdr:rowOff>66675</xdr:rowOff>
    </xdr:from>
    <xdr:to>
      <xdr:col>20</xdr:col>
      <xdr:colOff>838200</xdr:colOff>
      <xdr:row>42</xdr:row>
      <xdr:rowOff>76200</xdr:rowOff>
    </xdr:to>
    <xdr:graphicFrame macro="">
      <xdr:nvGraphicFramePr>
        <xdr:cNvPr id="26690" name="Gráfico 2">
          <a:extLst>
            <a:ext uri="{FF2B5EF4-FFF2-40B4-BE49-F238E27FC236}">
              <a16:creationId xmlns:a16="http://schemas.microsoft.com/office/drawing/2014/main" id="{00000000-0008-0000-1D00-0000426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11513</xdr:colOff>
      <xdr:row>5</xdr:row>
      <xdr:rowOff>25748</xdr:rowOff>
    </xdr:from>
    <xdr:to>
      <xdr:col>29</xdr:col>
      <xdr:colOff>575468</xdr:colOff>
      <xdr:row>20</xdr:row>
      <xdr:rowOff>99219</xdr:rowOff>
    </xdr:to>
    <xdr:graphicFrame macro="">
      <xdr:nvGraphicFramePr>
        <xdr:cNvPr id="2" name="Gráfico 1">
          <a:extLst>
            <a:ext uri="{FF2B5EF4-FFF2-40B4-BE49-F238E27FC236}">
              <a16:creationId xmlns:a16="http://schemas.microsoft.com/office/drawing/2014/main" id="{00000000-0008-0000-1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268942</xdr:colOff>
      <xdr:row>0</xdr:row>
      <xdr:rowOff>257736</xdr:rowOff>
    </xdr:from>
    <xdr:to>
      <xdr:col>11</xdr:col>
      <xdr:colOff>10057</xdr:colOff>
      <xdr:row>2</xdr:row>
      <xdr:rowOff>115766</xdr:rowOff>
    </xdr:to>
    <xdr:pic>
      <xdr:nvPicPr>
        <xdr:cNvPr id="5" name="Gráfico 4" descr="Ojo">
          <a:hlinkClick xmlns:r="http://schemas.openxmlformats.org/officeDocument/2006/relationships" r:id="rId4"/>
          <a:extLst>
            <a:ext uri="{FF2B5EF4-FFF2-40B4-BE49-F238E27FC236}">
              <a16:creationId xmlns:a16="http://schemas.microsoft.com/office/drawing/2014/main" id="{00000000-0008-0000-1D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 xmlns:asvg="http://schemas.microsoft.com/office/drawing/2016/SVG/main" r:embed="rId6"/>
            </a:ext>
          </a:extLst>
        </a:blip>
        <a:stretch>
          <a:fillRect/>
        </a:stretch>
      </xdr:blipFill>
      <xdr:spPr>
        <a:xfrm>
          <a:off x="6701118" y="257736"/>
          <a:ext cx="496765" cy="496765"/>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xdr:from>
      <xdr:col>0</xdr:col>
      <xdr:colOff>142875</xdr:colOff>
      <xdr:row>20</xdr:row>
      <xdr:rowOff>76200</xdr:rowOff>
    </xdr:from>
    <xdr:to>
      <xdr:col>10</xdr:col>
      <xdr:colOff>457200</xdr:colOff>
      <xdr:row>41</xdr:row>
      <xdr:rowOff>104775</xdr:rowOff>
    </xdr:to>
    <xdr:graphicFrame macro="">
      <xdr:nvGraphicFramePr>
        <xdr:cNvPr id="27713" name="Gráfico 1">
          <a:extLst>
            <a:ext uri="{FF2B5EF4-FFF2-40B4-BE49-F238E27FC236}">
              <a16:creationId xmlns:a16="http://schemas.microsoft.com/office/drawing/2014/main" id="{00000000-0008-0000-1E00-0000416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20</xdr:row>
      <xdr:rowOff>76200</xdr:rowOff>
    </xdr:from>
    <xdr:to>
      <xdr:col>20</xdr:col>
      <xdr:colOff>895350</xdr:colOff>
      <xdr:row>41</xdr:row>
      <xdr:rowOff>114300</xdr:rowOff>
    </xdr:to>
    <xdr:graphicFrame macro="">
      <xdr:nvGraphicFramePr>
        <xdr:cNvPr id="27714" name="Gráfico 2">
          <a:extLst>
            <a:ext uri="{FF2B5EF4-FFF2-40B4-BE49-F238E27FC236}">
              <a16:creationId xmlns:a16="http://schemas.microsoft.com/office/drawing/2014/main" id="{00000000-0008-0000-1E00-0000426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44737</xdr:colOff>
      <xdr:row>5</xdr:row>
      <xdr:rowOff>80600</xdr:rowOff>
    </xdr:from>
    <xdr:to>
      <xdr:col>29</xdr:col>
      <xdr:colOff>496093</xdr:colOff>
      <xdr:row>21</xdr:row>
      <xdr:rowOff>158750</xdr:rowOff>
    </xdr:to>
    <xdr:graphicFrame macro="">
      <xdr:nvGraphicFramePr>
        <xdr:cNvPr id="2" name="Gráfico 1">
          <a:extLst>
            <a:ext uri="{FF2B5EF4-FFF2-40B4-BE49-F238E27FC236}">
              <a16:creationId xmlns:a16="http://schemas.microsoft.com/office/drawing/2014/main" id="{00000000-0008-0000-1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112058</xdr:colOff>
      <xdr:row>0</xdr:row>
      <xdr:rowOff>268941</xdr:rowOff>
    </xdr:from>
    <xdr:to>
      <xdr:col>11</xdr:col>
      <xdr:colOff>6880</xdr:colOff>
      <xdr:row>2</xdr:row>
      <xdr:rowOff>115765</xdr:rowOff>
    </xdr:to>
    <xdr:pic>
      <xdr:nvPicPr>
        <xdr:cNvPr id="5" name="Gráfico 4" descr="Ojo">
          <a:hlinkClick xmlns:r="http://schemas.openxmlformats.org/officeDocument/2006/relationships" r:id="rId4"/>
          <a:extLst>
            <a:ext uri="{FF2B5EF4-FFF2-40B4-BE49-F238E27FC236}">
              <a16:creationId xmlns:a16="http://schemas.microsoft.com/office/drawing/2014/main" id="{00000000-0008-0000-1E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 xmlns:asvg="http://schemas.microsoft.com/office/drawing/2016/SVG/main" r:embed="rId6"/>
            </a:ext>
          </a:extLst>
        </a:blip>
        <a:stretch>
          <a:fillRect/>
        </a:stretch>
      </xdr:blipFill>
      <xdr:spPr>
        <a:xfrm>
          <a:off x="6420970" y="268941"/>
          <a:ext cx="496765" cy="496765"/>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xdr:from>
      <xdr:col>0</xdr:col>
      <xdr:colOff>95250</xdr:colOff>
      <xdr:row>20</xdr:row>
      <xdr:rowOff>104775</xdr:rowOff>
    </xdr:from>
    <xdr:to>
      <xdr:col>10</xdr:col>
      <xdr:colOff>657225</xdr:colOff>
      <xdr:row>41</xdr:row>
      <xdr:rowOff>0</xdr:rowOff>
    </xdr:to>
    <xdr:graphicFrame macro="">
      <xdr:nvGraphicFramePr>
        <xdr:cNvPr id="28737" name="Gráfico 1">
          <a:extLst>
            <a:ext uri="{FF2B5EF4-FFF2-40B4-BE49-F238E27FC236}">
              <a16:creationId xmlns:a16="http://schemas.microsoft.com/office/drawing/2014/main" id="{00000000-0008-0000-1F00-0000417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190500</xdr:colOff>
      <xdr:row>20</xdr:row>
      <xdr:rowOff>114300</xdr:rowOff>
    </xdr:from>
    <xdr:to>
      <xdr:col>20</xdr:col>
      <xdr:colOff>970472</xdr:colOff>
      <xdr:row>40</xdr:row>
      <xdr:rowOff>179717</xdr:rowOff>
    </xdr:to>
    <xdr:graphicFrame macro="">
      <xdr:nvGraphicFramePr>
        <xdr:cNvPr id="28738" name="Gráfico 2">
          <a:extLst>
            <a:ext uri="{FF2B5EF4-FFF2-40B4-BE49-F238E27FC236}">
              <a16:creationId xmlns:a16="http://schemas.microsoft.com/office/drawing/2014/main" id="{00000000-0008-0000-1F00-0000427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228320</xdr:colOff>
      <xdr:row>5</xdr:row>
      <xdr:rowOff>323289</xdr:rowOff>
    </xdr:from>
    <xdr:to>
      <xdr:col>29</xdr:col>
      <xdr:colOff>706694</xdr:colOff>
      <xdr:row>20</xdr:row>
      <xdr:rowOff>122903</xdr:rowOff>
    </xdr:to>
    <xdr:graphicFrame macro="">
      <xdr:nvGraphicFramePr>
        <xdr:cNvPr id="2" name="Gráfico 1">
          <a:extLst>
            <a:ext uri="{FF2B5EF4-FFF2-40B4-BE49-F238E27FC236}">
              <a16:creationId xmlns:a16="http://schemas.microsoft.com/office/drawing/2014/main" id="{00000000-0008-0000-1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347383</xdr:colOff>
      <xdr:row>1</xdr:row>
      <xdr:rowOff>11206</xdr:rowOff>
    </xdr:from>
    <xdr:to>
      <xdr:col>11</xdr:col>
      <xdr:colOff>11736</xdr:colOff>
      <xdr:row>2</xdr:row>
      <xdr:rowOff>149383</xdr:rowOff>
    </xdr:to>
    <xdr:pic>
      <xdr:nvPicPr>
        <xdr:cNvPr id="5" name="Gráfico 4" descr="Ojo">
          <a:hlinkClick xmlns:r="http://schemas.openxmlformats.org/officeDocument/2006/relationships" r:id="rId4"/>
          <a:extLst>
            <a:ext uri="{FF2B5EF4-FFF2-40B4-BE49-F238E27FC236}">
              <a16:creationId xmlns:a16="http://schemas.microsoft.com/office/drawing/2014/main" id="{00000000-0008-0000-1F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 xmlns:asvg="http://schemas.microsoft.com/office/drawing/2016/SVG/main" r:embed="rId6"/>
            </a:ext>
          </a:extLst>
        </a:blip>
        <a:stretch>
          <a:fillRect/>
        </a:stretch>
      </xdr:blipFill>
      <xdr:spPr>
        <a:xfrm>
          <a:off x="6801971" y="302559"/>
          <a:ext cx="496765" cy="496765"/>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xdr:from>
      <xdr:col>0</xdr:col>
      <xdr:colOff>0</xdr:colOff>
      <xdr:row>14</xdr:row>
      <xdr:rowOff>162536</xdr:rowOff>
    </xdr:from>
    <xdr:to>
      <xdr:col>10</xdr:col>
      <xdr:colOff>304779</xdr:colOff>
      <xdr:row>18</xdr:row>
      <xdr:rowOff>10806</xdr:rowOff>
    </xdr:to>
    <xdr:sp macro="" textlink="">
      <xdr:nvSpPr>
        <xdr:cNvPr id="7" name="CuadroTexto 6">
          <a:extLst>
            <a:ext uri="{FF2B5EF4-FFF2-40B4-BE49-F238E27FC236}">
              <a16:creationId xmlns:a16="http://schemas.microsoft.com/office/drawing/2014/main" id="{00000000-0008-0000-2000-000007000000}"/>
            </a:ext>
          </a:extLst>
        </xdr:cNvPr>
        <xdr:cNvSpPr txBox="1"/>
      </xdr:nvSpPr>
      <xdr:spPr>
        <a:xfrm rot="19744855">
          <a:off x="0" y="2956536"/>
          <a:ext cx="9110112" cy="620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4500">
              <a:ln>
                <a:noFill/>
              </a:ln>
              <a:solidFill>
                <a:schemeClr val="accent3">
                  <a:lumMod val="50000"/>
                  <a:alpha val="32000"/>
                </a:schemeClr>
              </a:solidFill>
            </a:rPr>
            <a:t>ELABORADO POR LA SUPERSERVICIOS</a:t>
          </a:r>
        </a:p>
      </xdr:txBody>
    </xdr:sp>
    <xdr:clientData/>
  </xdr:twoCellAnchor>
  <xdr:twoCellAnchor>
    <xdr:from>
      <xdr:col>10</xdr:col>
      <xdr:colOff>1</xdr:colOff>
      <xdr:row>15</xdr:row>
      <xdr:rowOff>126999</xdr:rowOff>
    </xdr:from>
    <xdr:to>
      <xdr:col>20</xdr:col>
      <xdr:colOff>304779</xdr:colOff>
      <xdr:row>18</xdr:row>
      <xdr:rowOff>165769</xdr:rowOff>
    </xdr:to>
    <xdr:sp macro="" textlink="">
      <xdr:nvSpPr>
        <xdr:cNvPr id="8" name="CuadroTexto 7">
          <a:extLst>
            <a:ext uri="{FF2B5EF4-FFF2-40B4-BE49-F238E27FC236}">
              <a16:creationId xmlns:a16="http://schemas.microsoft.com/office/drawing/2014/main" id="{00000000-0008-0000-2000-000008000000}"/>
            </a:ext>
          </a:extLst>
        </xdr:cNvPr>
        <xdr:cNvSpPr txBox="1"/>
      </xdr:nvSpPr>
      <xdr:spPr>
        <a:xfrm rot="19744855">
          <a:off x="8805334" y="3111499"/>
          <a:ext cx="9110112" cy="620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4500">
              <a:ln>
                <a:noFill/>
              </a:ln>
              <a:solidFill>
                <a:schemeClr val="accent3">
                  <a:lumMod val="50000"/>
                  <a:alpha val="32000"/>
                </a:schemeClr>
              </a:solidFill>
            </a:rPr>
            <a:t>ELABORADO POR LA SUPERSERVICIOS</a:t>
          </a:r>
        </a:p>
      </xdr:txBody>
    </xdr:sp>
    <xdr:clientData/>
  </xdr:twoCellAnchor>
  <xdr:twoCellAnchor>
    <xdr:from>
      <xdr:col>18</xdr:col>
      <xdr:colOff>766234</xdr:colOff>
      <xdr:row>15</xdr:row>
      <xdr:rowOff>46565</xdr:rowOff>
    </xdr:from>
    <xdr:to>
      <xdr:col>28</xdr:col>
      <xdr:colOff>891096</xdr:colOff>
      <xdr:row>18</xdr:row>
      <xdr:rowOff>85335</xdr:rowOff>
    </xdr:to>
    <xdr:sp macro="" textlink="">
      <xdr:nvSpPr>
        <xdr:cNvPr id="9" name="CuadroTexto 8">
          <a:extLst>
            <a:ext uri="{FF2B5EF4-FFF2-40B4-BE49-F238E27FC236}">
              <a16:creationId xmlns:a16="http://schemas.microsoft.com/office/drawing/2014/main" id="{00000000-0008-0000-2000-000009000000}"/>
            </a:ext>
          </a:extLst>
        </xdr:cNvPr>
        <xdr:cNvSpPr txBox="1"/>
      </xdr:nvSpPr>
      <xdr:spPr>
        <a:xfrm rot="19744855">
          <a:off x="17339734" y="3031065"/>
          <a:ext cx="9110112" cy="620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4500">
              <a:ln>
                <a:noFill/>
              </a:ln>
              <a:solidFill>
                <a:schemeClr val="accent3">
                  <a:lumMod val="50000"/>
                  <a:alpha val="32000"/>
                </a:schemeClr>
              </a:solidFill>
            </a:rPr>
            <a:t>ELABORADO POR LA SUPERSERVICIOS</a:t>
          </a:r>
        </a:p>
      </xdr:txBody>
    </xdr:sp>
    <xdr:clientData/>
  </xdr:twoCellAnchor>
  <xdr:twoCellAnchor>
    <xdr:from>
      <xdr:col>28</xdr:col>
      <xdr:colOff>781050</xdr:colOff>
      <xdr:row>15</xdr:row>
      <xdr:rowOff>82549</xdr:rowOff>
    </xdr:from>
    <xdr:to>
      <xdr:col>40</xdr:col>
      <xdr:colOff>38079</xdr:colOff>
      <xdr:row>18</xdr:row>
      <xdr:rowOff>121319</xdr:rowOff>
    </xdr:to>
    <xdr:sp macro="" textlink="">
      <xdr:nvSpPr>
        <xdr:cNvPr id="10" name="CuadroTexto 9">
          <a:extLst>
            <a:ext uri="{FF2B5EF4-FFF2-40B4-BE49-F238E27FC236}">
              <a16:creationId xmlns:a16="http://schemas.microsoft.com/office/drawing/2014/main" id="{00000000-0008-0000-2000-00000A000000}"/>
            </a:ext>
          </a:extLst>
        </xdr:cNvPr>
        <xdr:cNvSpPr txBox="1"/>
      </xdr:nvSpPr>
      <xdr:spPr>
        <a:xfrm rot="19744855">
          <a:off x="26339800" y="3067049"/>
          <a:ext cx="9110112" cy="620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4500">
              <a:ln>
                <a:noFill/>
              </a:ln>
              <a:solidFill>
                <a:schemeClr val="accent3">
                  <a:lumMod val="50000"/>
                  <a:alpha val="32000"/>
                </a:schemeClr>
              </a:solidFill>
            </a:rPr>
            <a:t>ELABORADO POR LA SUPERSERVICIOS</a:t>
          </a:r>
        </a:p>
      </xdr:txBody>
    </xdr:sp>
    <xdr:clientData/>
  </xdr:twoCellAnchor>
  <xdr:twoCellAnchor>
    <xdr:from>
      <xdr:col>39</xdr:col>
      <xdr:colOff>23282</xdr:colOff>
      <xdr:row>15</xdr:row>
      <xdr:rowOff>12698</xdr:rowOff>
    </xdr:from>
    <xdr:to>
      <xdr:col>50</xdr:col>
      <xdr:colOff>179894</xdr:colOff>
      <xdr:row>18</xdr:row>
      <xdr:rowOff>51468</xdr:rowOff>
    </xdr:to>
    <xdr:sp macro="" textlink="">
      <xdr:nvSpPr>
        <xdr:cNvPr id="11" name="CuadroTexto 10">
          <a:extLst>
            <a:ext uri="{FF2B5EF4-FFF2-40B4-BE49-F238E27FC236}">
              <a16:creationId xmlns:a16="http://schemas.microsoft.com/office/drawing/2014/main" id="{00000000-0008-0000-2000-00000B000000}"/>
            </a:ext>
          </a:extLst>
        </xdr:cNvPr>
        <xdr:cNvSpPr txBox="1"/>
      </xdr:nvSpPr>
      <xdr:spPr>
        <a:xfrm rot="19744855">
          <a:off x="35286949" y="2997198"/>
          <a:ext cx="9110112" cy="620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4500">
              <a:ln>
                <a:noFill/>
              </a:ln>
              <a:solidFill>
                <a:schemeClr val="accent3">
                  <a:lumMod val="50000"/>
                  <a:alpha val="32000"/>
                </a:schemeClr>
              </a:solidFill>
            </a:rPr>
            <a:t>ELABORADO POR LA SUPERSERVICIOS</a:t>
          </a:r>
        </a:p>
      </xdr:txBody>
    </xdr:sp>
    <xdr:clientData/>
  </xdr:twoCellAnchor>
  <xdr:twoCellAnchor>
    <xdr:from>
      <xdr:col>49</xdr:col>
      <xdr:colOff>101599</xdr:colOff>
      <xdr:row>15</xdr:row>
      <xdr:rowOff>80432</xdr:rowOff>
    </xdr:from>
    <xdr:to>
      <xdr:col>60</xdr:col>
      <xdr:colOff>173544</xdr:colOff>
      <xdr:row>18</xdr:row>
      <xdr:rowOff>119202</xdr:rowOff>
    </xdr:to>
    <xdr:sp macro="" textlink="">
      <xdr:nvSpPr>
        <xdr:cNvPr id="12" name="CuadroTexto 11">
          <a:extLst>
            <a:ext uri="{FF2B5EF4-FFF2-40B4-BE49-F238E27FC236}">
              <a16:creationId xmlns:a16="http://schemas.microsoft.com/office/drawing/2014/main" id="{00000000-0008-0000-2000-00000C000000}"/>
            </a:ext>
          </a:extLst>
        </xdr:cNvPr>
        <xdr:cNvSpPr txBox="1"/>
      </xdr:nvSpPr>
      <xdr:spPr>
        <a:xfrm rot="19744855">
          <a:off x="44170599" y="3064932"/>
          <a:ext cx="9110112" cy="620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4500">
              <a:ln>
                <a:noFill/>
              </a:ln>
              <a:solidFill>
                <a:schemeClr val="accent3">
                  <a:lumMod val="50000"/>
                  <a:alpha val="32000"/>
                </a:schemeClr>
              </a:solidFill>
            </a:rPr>
            <a:t>ELABORADO POR LA SUPERSERVICIOS</a:t>
          </a:r>
        </a:p>
      </xdr:txBody>
    </xdr:sp>
    <xdr:clientData/>
  </xdr:twoCellAnchor>
  <xdr:twoCellAnchor>
    <xdr:from>
      <xdr:col>60</xdr:col>
      <xdr:colOff>158749</xdr:colOff>
      <xdr:row>15</xdr:row>
      <xdr:rowOff>63498</xdr:rowOff>
    </xdr:from>
    <xdr:to>
      <xdr:col>70</xdr:col>
      <xdr:colOff>177778</xdr:colOff>
      <xdr:row>18</xdr:row>
      <xdr:rowOff>102268</xdr:rowOff>
    </xdr:to>
    <xdr:sp macro="" textlink="">
      <xdr:nvSpPr>
        <xdr:cNvPr id="13" name="CuadroTexto 12">
          <a:extLst>
            <a:ext uri="{FF2B5EF4-FFF2-40B4-BE49-F238E27FC236}">
              <a16:creationId xmlns:a16="http://schemas.microsoft.com/office/drawing/2014/main" id="{00000000-0008-0000-2000-00000D000000}"/>
            </a:ext>
          </a:extLst>
        </xdr:cNvPr>
        <xdr:cNvSpPr txBox="1"/>
      </xdr:nvSpPr>
      <xdr:spPr>
        <a:xfrm rot="19744855">
          <a:off x="53265916" y="3047998"/>
          <a:ext cx="9110112" cy="620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4500">
              <a:ln>
                <a:noFill/>
              </a:ln>
              <a:solidFill>
                <a:schemeClr val="accent3">
                  <a:lumMod val="50000"/>
                  <a:alpha val="32000"/>
                </a:schemeClr>
              </a:solidFill>
            </a:rPr>
            <a:t>ELABORADO POR LA SUPERSERVICIOS</a:t>
          </a:r>
        </a:p>
      </xdr:txBody>
    </xdr:sp>
    <xdr:clientData/>
  </xdr:twoCellAnchor>
  <xdr:twoCellAnchor>
    <xdr:from>
      <xdr:col>70</xdr:col>
      <xdr:colOff>311149</xdr:colOff>
      <xdr:row>15</xdr:row>
      <xdr:rowOff>25398</xdr:rowOff>
    </xdr:from>
    <xdr:to>
      <xdr:col>80</xdr:col>
      <xdr:colOff>245511</xdr:colOff>
      <xdr:row>18</xdr:row>
      <xdr:rowOff>64168</xdr:rowOff>
    </xdr:to>
    <xdr:sp macro="" textlink="">
      <xdr:nvSpPr>
        <xdr:cNvPr id="14" name="CuadroTexto 13">
          <a:extLst>
            <a:ext uri="{FF2B5EF4-FFF2-40B4-BE49-F238E27FC236}">
              <a16:creationId xmlns:a16="http://schemas.microsoft.com/office/drawing/2014/main" id="{00000000-0008-0000-2000-00000E000000}"/>
            </a:ext>
          </a:extLst>
        </xdr:cNvPr>
        <xdr:cNvSpPr txBox="1"/>
      </xdr:nvSpPr>
      <xdr:spPr>
        <a:xfrm rot="19744855">
          <a:off x="62509399" y="3009898"/>
          <a:ext cx="9110112" cy="620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4500">
              <a:ln>
                <a:noFill/>
              </a:ln>
              <a:solidFill>
                <a:schemeClr val="accent3">
                  <a:lumMod val="50000"/>
                  <a:alpha val="32000"/>
                </a:schemeClr>
              </a:solidFill>
            </a:rPr>
            <a:t>ELABORADO POR LA SUPERSERVICIOS</a:t>
          </a:r>
        </a:p>
      </xdr:txBody>
    </xdr:sp>
    <xdr:clientData/>
  </xdr:twoCellAnchor>
  <xdr:twoCellAnchor>
    <xdr:from>
      <xdr:col>80</xdr:col>
      <xdr:colOff>262466</xdr:colOff>
      <xdr:row>15</xdr:row>
      <xdr:rowOff>71965</xdr:rowOff>
    </xdr:from>
    <xdr:to>
      <xdr:col>89</xdr:col>
      <xdr:colOff>344995</xdr:colOff>
      <xdr:row>18</xdr:row>
      <xdr:rowOff>110735</xdr:rowOff>
    </xdr:to>
    <xdr:sp macro="" textlink="">
      <xdr:nvSpPr>
        <xdr:cNvPr id="15" name="CuadroTexto 14">
          <a:extLst>
            <a:ext uri="{FF2B5EF4-FFF2-40B4-BE49-F238E27FC236}">
              <a16:creationId xmlns:a16="http://schemas.microsoft.com/office/drawing/2014/main" id="{00000000-0008-0000-2000-00000F000000}"/>
            </a:ext>
          </a:extLst>
        </xdr:cNvPr>
        <xdr:cNvSpPr txBox="1"/>
      </xdr:nvSpPr>
      <xdr:spPr>
        <a:xfrm rot="19744855">
          <a:off x="71636466" y="3056465"/>
          <a:ext cx="9110112" cy="620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4500">
              <a:ln>
                <a:noFill/>
              </a:ln>
              <a:solidFill>
                <a:schemeClr val="accent3">
                  <a:lumMod val="50000"/>
                  <a:alpha val="32000"/>
                </a:schemeClr>
              </a:solidFill>
            </a:rPr>
            <a:t>ELABORADO POR LA SUPERSERVICIOS</a:t>
          </a:r>
        </a:p>
      </xdr:txBody>
    </xdr:sp>
    <xdr:clientData/>
  </xdr:twoCellAnchor>
  <xdr:twoCellAnchor>
    <xdr:from>
      <xdr:col>90</xdr:col>
      <xdr:colOff>262466</xdr:colOff>
      <xdr:row>15</xdr:row>
      <xdr:rowOff>71965</xdr:rowOff>
    </xdr:from>
    <xdr:to>
      <xdr:col>100</xdr:col>
      <xdr:colOff>344995</xdr:colOff>
      <xdr:row>18</xdr:row>
      <xdr:rowOff>110735</xdr:rowOff>
    </xdr:to>
    <xdr:sp macro="" textlink="">
      <xdr:nvSpPr>
        <xdr:cNvPr id="16" name="CuadroTexto 15">
          <a:extLst>
            <a:ext uri="{FF2B5EF4-FFF2-40B4-BE49-F238E27FC236}">
              <a16:creationId xmlns:a16="http://schemas.microsoft.com/office/drawing/2014/main" id="{00000000-0008-0000-2000-000010000000}"/>
            </a:ext>
          </a:extLst>
        </xdr:cNvPr>
        <xdr:cNvSpPr txBox="1"/>
      </xdr:nvSpPr>
      <xdr:spPr>
        <a:xfrm rot="19744855">
          <a:off x="71636466" y="3056465"/>
          <a:ext cx="9110112" cy="620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4500">
              <a:ln>
                <a:noFill/>
              </a:ln>
              <a:solidFill>
                <a:schemeClr val="accent3">
                  <a:lumMod val="50000"/>
                  <a:alpha val="32000"/>
                </a:schemeClr>
              </a:solidFill>
            </a:rPr>
            <a:t>ELABORADO POR LA SUPERSERVICIOS</a:t>
          </a:r>
        </a:p>
      </xdr:txBody>
    </xdr:sp>
    <xdr:clientData/>
  </xdr:twoCellAnchor>
  <xdr:twoCellAnchor>
    <xdr:from>
      <xdr:col>98</xdr:col>
      <xdr:colOff>652771</xdr:colOff>
      <xdr:row>12</xdr:row>
      <xdr:rowOff>126785</xdr:rowOff>
    </xdr:from>
    <xdr:to>
      <xdr:col>110</xdr:col>
      <xdr:colOff>740736</xdr:colOff>
      <xdr:row>15</xdr:row>
      <xdr:rowOff>176138</xdr:rowOff>
    </xdr:to>
    <xdr:sp macro="" textlink="">
      <xdr:nvSpPr>
        <xdr:cNvPr id="2" name="CuadroTexto 1">
          <a:extLst>
            <a:ext uri="{FF2B5EF4-FFF2-40B4-BE49-F238E27FC236}">
              <a16:creationId xmlns:a16="http://schemas.microsoft.com/office/drawing/2014/main" id="{00000000-0008-0000-2000-000002000000}"/>
            </a:ext>
          </a:extLst>
        </xdr:cNvPr>
        <xdr:cNvSpPr txBox="1"/>
      </xdr:nvSpPr>
      <xdr:spPr>
        <a:xfrm rot="19744855">
          <a:off x="89510438" y="2539785"/>
          <a:ext cx="10057465" cy="620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4500">
              <a:ln>
                <a:noFill/>
              </a:ln>
              <a:solidFill>
                <a:schemeClr val="accent3">
                  <a:lumMod val="50000"/>
                  <a:alpha val="32000"/>
                </a:schemeClr>
              </a:solidFill>
            </a:rPr>
            <a:t>ELABORADO POR LA SUPERSERVICIOS</a:t>
          </a:r>
        </a:p>
      </xdr:txBody>
    </xdr:sp>
    <xdr:clientData/>
  </xdr:twoCellAnchor>
  <xdr:twoCellAnchor>
    <xdr:from>
      <xdr:col>110</xdr:col>
      <xdr:colOff>42334</xdr:colOff>
      <xdr:row>14</xdr:row>
      <xdr:rowOff>95250</xdr:rowOff>
    </xdr:from>
    <xdr:to>
      <xdr:col>120</xdr:col>
      <xdr:colOff>511298</xdr:colOff>
      <xdr:row>17</xdr:row>
      <xdr:rowOff>134020</xdr:rowOff>
    </xdr:to>
    <xdr:sp macro="" textlink="">
      <xdr:nvSpPr>
        <xdr:cNvPr id="17" name="CuadroTexto 16">
          <a:extLst>
            <a:ext uri="{FF2B5EF4-FFF2-40B4-BE49-F238E27FC236}">
              <a16:creationId xmlns:a16="http://schemas.microsoft.com/office/drawing/2014/main" id="{00000000-0008-0000-2000-000002000000}"/>
            </a:ext>
          </a:extLst>
        </xdr:cNvPr>
        <xdr:cNvSpPr txBox="1"/>
      </xdr:nvSpPr>
      <xdr:spPr>
        <a:xfrm rot="19744855">
          <a:off x="98604917" y="2889250"/>
          <a:ext cx="9560048" cy="620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4500">
              <a:ln>
                <a:noFill/>
              </a:ln>
              <a:solidFill>
                <a:schemeClr val="accent3">
                  <a:lumMod val="50000"/>
                  <a:alpha val="32000"/>
                </a:schemeClr>
              </a:solidFill>
            </a:rPr>
            <a:t>ELABORADO POR LA SUPERSERVICIOS</a:t>
          </a:r>
        </a:p>
      </xdr:txBody>
    </xdr:sp>
    <xdr:clientData/>
  </xdr:twoCellAnchor>
  <xdr:twoCellAnchor>
    <xdr:from>
      <xdr:col>118</xdr:col>
      <xdr:colOff>427567</xdr:colOff>
      <xdr:row>15</xdr:row>
      <xdr:rowOff>63036</xdr:rowOff>
    </xdr:from>
    <xdr:to>
      <xdr:col>128</xdr:col>
      <xdr:colOff>801282</xdr:colOff>
      <xdr:row>18</xdr:row>
      <xdr:rowOff>101806</xdr:rowOff>
    </xdr:to>
    <xdr:sp macro="" textlink="">
      <xdr:nvSpPr>
        <xdr:cNvPr id="18" name="CuadroTexto 17">
          <a:extLst>
            <a:ext uri="{FF2B5EF4-FFF2-40B4-BE49-F238E27FC236}">
              <a16:creationId xmlns:a16="http://schemas.microsoft.com/office/drawing/2014/main" id="{00000000-0008-0000-2000-000002000000}"/>
            </a:ext>
          </a:extLst>
        </xdr:cNvPr>
        <xdr:cNvSpPr txBox="1"/>
      </xdr:nvSpPr>
      <xdr:spPr>
        <a:xfrm rot="19152398">
          <a:off x="107033484" y="3047536"/>
          <a:ext cx="9560048" cy="620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4500">
              <a:ln>
                <a:noFill/>
              </a:ln>
              <a:solidFill>
                <a:schemeClr val="accent3">
                  <a:lumMod val="50000"/>
                  <a:alpha val="32000"/>
                </a:schemeClr>
              </a:solidFill>
            </a:rPr>
            <a:t>ELABORADO POR LA SUPERSERVICIOS</a:t>
          </a:r>
        </a:p>
      </xdr:txBody>
    </xdr:sp>
    <xdr:clientData/>
  </xdr:twoCellAnchor>
  <xdr:twoCellAnchor>
    <xdr:from>
      <xdr:col>130</xdr:col>
      <xdr:colOff>262467</xdr:colOff>
      <xdr:row>14</xdr:row>
      <xdr:rowOff>177800</xdr:rowOff>
    </xdr:from>
    <xdr:to>
      <xdr:col>139</xdr:col>
      <xdr:colOff>710265</xdr:colOff>
      <xdr:row>18</xdr:row>
      <xdr:rowOff>26070</xdr:rowOff>
    </xdr:to>
    <xdr:sp macro="" textlink="">
      <xdr:nvSpPr>
        <xdr:cNvPr id="19" name="CuadroTexto 18">
          <a:extLst>
            <a:ext uri="{FF2B5EF4-FFF2-40B4-BE49-F238E27FC236}">
              <a16:creationId xmlns:a16="http://schemas.microsoft.com/office/drawing/2014/main" id="{00000000-0008-0000-2000-000002000000}"/>
            </a:ext>
          </a:extLst>
        </xdr:cNvPr>
        <xdr:cNvSpPr txBox="1"/>
      </xdr:nvSpPr>
      <xdr:spPr>
        <a:xfrm rot="19744855">
          <a:off x="117102467" y="2971800"/>
          <a:ext cx="9560048" cy="620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4500">
              <a:ln>
                <a:noFill/>
              </a:ln>
              <a:solidFill>
                <a:schemeClr val="accent3">
                  <a:lumMod val="50000"/>
                  <a:alpha val="32000"/>
                </a:schemeClr>
              </a:solidFill>
            </a:rPr>
            <a:t>ELABORADO POR LA SUPERSERVICIOS</a:t>
          </a:r>
        </a:p>
      </xdr:txBody>
    </xdr:sp>
    <xdr:clientData/>
  </xdr:twoCellAnchor>
  <xdr:twoCellAnchor>
    <xdr:from>
      <xdr:col>140</xdr:col>
      <xdr:colOff>262467</xdr:colOff>
      <xdr:row>14</xdr:row>
      <xdr:rowOff>177800</xdr:rowOff>
    </xdr:from>
    <xdr:to>
      <xdr:col>149</xdr:col>
      <xdr:colOff>710265</xdr:colOff>
      <xdr:row>18</xdr:row>
      <xdr:rowOff>26070</xdr:rowOff>
    </xdr:to>
    <xdr:sp macro="" textlink="">
      <xdr:nvSpPr>
        <xdr:cNvPr id="20" name="CuadroTexto 19">
          <a:extLst>
            <a:ext uri="{FF2B5EF4-FFF2-40B4-BE49-F238E27FC236}">
              <a16:creationId xmlns:a16="http://schemas.microsoft.com/office/drawing/2014/main" id="{00000000-0008-0000-2000-000002000000}"/>
            </a:ext>
          </a:extLst>
        </xdr:cNvPr>
        <xdr:cNvSpPr txBox="1"/>
      </xdr:nvSpPr>
      <xdr:spPr>
        <a:xfrm rot="19744855">
          <a:off x="117102467" y="2971800"/>
          <a:ext cx="9560048" cy="620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4500">
              <a:ln>
                <a:noFill/>
              </a:ln>
              <a:solidFill>
                <a:schemeClr val="accent3">
                  <a:lumMod val="50000"/>
                  <a:alpha val="32000"/>
                </a:schemeClr>
              </a:solidFill>
            </a:rPr>
            <a:t>ELABORADO POR LA SUPERSERVICIOS</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0</xdr:col>
      <xdr:colOff>0</xdr:colOff>
      <xdr:row>15</xdr:row>
      <xdr:rowOff>20568</xdr:rowOff>
    </xdr:from>
    <xdr:to>
      <xdr:col>7</xdr:col>
      <xdr:colOff>1128211</xdr:colOff>
      <xdr:row>18</xdr:row>
      <xdr:rowOff>75255</xdr:rowOff>
    </xdr:to>
    <xdr:sp macro="" textlink="">
      <xdr:nvSpPr>
        <xdr:cNvPr id="2" name="CuadroTexto 1">
          <a:extLst>
            <a:ext uri="{FF2B5EF4-FFF2-40B4-BE49-F238E27FC236}">
              <a16:creationId xmlns:a16="http://schemas.microsoft.com/office/drawing/2014/main" id="{00000000-0008-0000-2100-000002000000}"/>
            </a:ext>
          </a:extLst>
        </xdr:cNvPr>
        <xdr:cNvSpPr txBox="1"/>
      </xdr:nvSpPr>
      <xdr:spPr>
        <a:xfrm rot="19105277">
          <a:off x="0" y="3199537"/>
          <a:ext cx="7259930" cy="6380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3600">
              <a:ln>
                <a:noFill/>
              </a:ln>
              <a:solidFill>
                <a:schemeClr val="accent3">
                  <a:lumMod val="50000"/>
                  <a:alpha val="32000"/>
                </a:schemeClr>
              </a:solidFill>
            </a:rPr>
            <a:t>ELABORADO POR LA SUPERSERVICIOS</a:t>
          </a:r>
        </a:p>
      </xdr:txBody>
    </xdr:sp>
    <xdr:clientData/>
  </xdr:twoCellAnchor>
  <xdr:twoCellAnchor>
    <xdr:from>
      <xdr:col>16</xdr:col>
      <xdr:colOff>311153</xdr:colOff>
      <xdr:row>0</xdr:row>
      <xdr:rowOff>0</xdr:rowOff>
    </xdr:from>
    <xdr:to>
      <xdr:col>17</xdr:col>
      <xdr:colOff>50943</xdr:colOff>
      <xdr:row>35</xdr:row>
      <xdr:rowOff>148153</xdr:rowOff>
    </xdr:to>
    <xdr:sp macro="" textlink="">
      <xdr:nvSpPr>
        <xdr:cNvPr id="6" name="CuadroTexto 5">
          <a:extLst>
            <a:ext uri="{FF2B5EF4-FFF2-40B4-BE49-F238E27FC236}">
              <a16:creationId xmlns:a16="http://schemas.microsoft.com/office/drawing/2014/main" id="{00000000-0008-0000-2100-000006000000}"/>
            </a:ext>
          </a:extLst>
        </xdr:cNvPr>
        <xdr:cNvSpPr txBox="1"/>
      </xdr:nvSpPr>
      <xdr:spPr>
        <a:xfrm rot="18583857">
          <a:off x="11721519" y="3317665"/>
          <a:ext cx="7256184" cy="620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3600">
              <a:ln>
                <a:noFill/>
              </a:ln>
              <a:solidFill>
                <a:schemeClr val="accent3">
                  <a:lumMod val="50000"/>
                  <a:alpha val="32000"/>
                </a:schemeClr>
              </a:solidFill>
            </a:rPr>
            <a:t>ELABORADO POR LA SUPERSERVICIOS</a:t>
          </a:r>
        </a:p>
      </xdr:txBody>
    </xdr:sp>
    <xdr:clientData/>
  </xdr:twoCellAnchor>
  <xdr:twoCellAnchor>
    <xdr:from>
      <xdr:col>9</xdr:col>
      <xdr:colOff>427834</xdr:colOff>
      <xdr:row>0</xdr:row>
      <xdr:rowOff>0</xdr:rowOff>
    </xdr:from>
    <xdr:to>
      <xdr:col>10</xdr:col>
      <xdr:colOff>167625</xdr:colOff>
      <xdr:row>36</xdr:row>
      <xdr:rowOff>133866</xdr:rowOff>
    </xdr:to>
    <xdr:sp macro="" textlink="">
      <xdr:nvSpPr>
        <xdr:cNvPr id="7" name="CuadroTexto 6">
          <a:extLst>
            <a:ext uri="{FF2B5EF4-FFF2-40B4-BE49-F238E27FC236}">
              <a16:creationId xmlns:a16="http://schemas.microsoft.com/office/drawing/2014/main" id="{00000000-0008-0000-2100-000007000000}"/>
            </a:ext>
          </a:extLst>
        </xdr:cNvPr>
        <xdr:cNvSpPr txBox="1"/>
      </xdr:nvSpPr>
      <xdr:spPr>
        <a:xfrm rot="18680971">
          <a:off x="5618375" y="3405772"/>
          <a:ext cx="7432397" cy="620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3600">
              <a:ln>
                <a:noFill/>
              </a:ln>
              <a:solidFill>
                <a:schemeClr val="accent3">
                  <a:lumMod val="50000"/>
                  <a:alpha val="32000"/>
                </a:schemeClr>
              </a:solidFill>
            </a:rPr>
            <a:t>ELABORADO POR LA SUPERSERVICIOS</a:t>
          </a:r>
        </a:p>
      </xdr:txBody>
    </xdr:sp>
    <xdr:clientData/>
  </xdr:twoCellAnchor>
  <xdr:twoCellAnchor>
    <xdr:from>
      <xdr:col>23</xdr:col>
      <xdr:colOff>656652</xdr:colOff>
      <xdr:row>0</xdr:row>
      <xdr:rowOff>0</xdr:rowOff>
    </xdr:from>
    <xdr:to>
      <xdr:col>24</xdr:col>
      <xdr:colOff>401604</xdr:colOff>
      <xdr:row>35</xdr:row>
      <xdr:rowOff>136843</xdr:rowOff>
    </xdr:to>
    <xdr:sp macro="" textlink="">
      <xdr:nvSpPr>
        <xdr:cNvPr id="9" name="CuadroTexto 8">
          <a:extLst>
            <a:ext uri="{FF2B5EF4-FFF2-40B4-BE49-F238E27FC236}">
              <a16:creationId xmlns:a16="http://schemas.microsoft.com/office/drawing/2014/main" id="{00000000-0008-0000-2100-000009000000}"/>
            </a:ext>
          </a:extLst>
        </xdr:cNvPr>
        <xdr:cNvSpPr txBox="1"/>
      </xdr:nvSpPr>
      <xdr:spPr>
        <a:xfrm rot="18703059">
          <a:off x="18206973" y="3309429"/>
          <a:ext cx="7244874" cy="6260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3600">
              <a:ln>
                <a:noFill/>
              </a:ln>
              <a:solidFill>
                <a:schemeClr val="accent3">
                  <a:lumMod val="50000"/>
                  <a:alpha val="32000"/>
                </a:schemeClr>
              </a:solidFill>
            </a:rPr>
            <a:t>ELABORADO POR LA SUPERSERVICIOS</a:t>
          </a:r>
        </a:p>
      </xdr:txBody>
    </xdr:sp>
    <xdr:clientData/>
  </xdr:twoCellAnchor>
  <xdr:twoCellAnchor>
    <xdr:from>
      <xdr:col>30</xdr:col>
      <xdr:colOff>139702</xdr:colOff>
      <xdr:row>0</xdr:row>
      <xdr:rowOff>70292</xdr:rowOff>
    </xdr:from>
    <xdr:to>
      <xdr:col>30</xdr:col>
      <xdr:colOff>760555</xdr:colOff>
      <xdr:row>37</xdr:row>
      <xdr:rowOff>24326</xdr:rowOff>
    </xdr:to>
    <xdr:sp macro="" textlink="">
      <xdr:nvSpPr>
        <xdr:cNvPr id="10" name="CuadroTexto 9">
          <a:extLst>
            <a:ext uri="{FF2B5EF4-FFF2-40B4-BE49-F238E27FC236}">
              <a16:creationId xmlns:a16="http://schemas.microsoft.com/office/drawing/2014/main" id="{00000000-0008-0000-2100-00000A000000}"/>
            </a:ext>
          </a:extLst>
        </xdr:cNvPr>
        <xdr:cNvSpPr txBox="1"/>
      </xdr:nvSpPr>
      <xdr:spPr>
        <a:xfrm rot="18715608">
          <a:off x="23720065" y="3481398"/>
          <a:ext cx="7443065" cy="620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3600">
              <a:ln>
                <a:noFill/>
              </a:ln>
              <a:solidFill>
                <a:schemeClr val="accent3">
                  <a:lumMod val="50000"/>
                  <a:alpha val="32000"/>
                </a:schemeClr>
              </a:solidFill>
            </a:rPr>
            <a:t>ELABORADO POR LA SUPERSERVICIOS</a:t>
          </a:r>
        </a:p>
      </xdr:txBody>
    </xdr:sp>
    <xdr:clientData/>
  </xdr:twoCellAnchor>
  <xdr:twoCellAnchor>
    <xdr:from>
      <xdr:col>37</xdr:col>
      <xdr:colOff>476250</xdr:colOff>
      <xdr:row>0</xdr:row>
      <xdr:rowOff>0</xdr:rowOff>
    </xdr:from>
    <xdr:to>
      <xdr:col>38</xdr:col>
      <xdr:colOff>216041</xdr:colOff>
      <xdr:row>36</xdr:row>
      <xdr:rowOff>144534</xdr:rowOff>
    </xdr:to>
    <xdr:sp macro="" textlink="">
      <xdr:nvSpPr>
        <xdr:cNvPr id="11" name="CuadroTexto 10">
          <a:extLst>
            <a:ext uri="{FF2B5EF4-FFF2-40B4-BE49-F238E27FC236}">
              <a16:creationId xmlns:a16="http://schemas.microsoft.com/office/drawing/2014/main" id="{00000000-0008-0000-2100-00000B000000}"/>
            </a:ext>
          </a:extLst>
        </xdr:cNvPr>
        <xdr:cNvSpPr txBox="1"/>
      </xdr:nvSpPr>
      <xdr:spPr>
        <a:xfrm rot="18715608">
          <a:off x="30188332" y="3411106"/>
          <a:ext cx="7443065" cy="620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3600">
              <a:ln>
                <a:noFill/>
              </a:ln>
              <a:solidFill>
                <a:schemeClr val="accent3">
                  <a:lumMod val="50000"/>
                  <a:alpha val="32000"/>
                </a:schemeClr>
              </a:solidFill>
            </a:rPr>
            <a:t>ELABORADO POR LA SUPERSERVICIOS</a:t>
          </a:r>
        </a:p>
      </xdr:txBody>
    </xdr:sp>
    <xdr:clientData/>
  </xdr:twoCellAnchor>
  <xdr:twoCellAnchor>
    <xdr:from>
      <xdr:col>44</xdr:col>
      <xdr:colOff>535781</xdr:colOff>
      <xdr:row>0</xdr:row>
      <xdr:rowOff>0</xdr:rowOff>
    </xdr:from>
    <xdr:to>
      <xdr:col>45</xdr:col>
      <xdr:colOff>275571</xdr:colOff>
      <xdr:row>36</xdr:row>
      <xdr:rowOff>144534</xdr:rowOff>
    </xdr:to>
    <xdr:sp macro="" textlink="">
      <xdr:nvSpPr>
        <xdr:cNvPr id="12" name="CuadroTexto 11">
          <a:extLst>
            <a:ext uri="{FF2B5EF4-FFF2-40B4-BE49-F238E27FC236}">
              <a16:creationId xmlns:a16="http://schemas.microsoft.com/office/drawing/2014/main" id="{00000000-0008-0000-2100-00000C000000}"/>
            </a:ext>
          </a:extLst>
        </xdr:cNvPr>
        <xdr:cNvSpPr txBox="1"/>
      </xdr:nvSpPr>
      <xdr:spPr>
        <a:xfrm rot="18715608">
          <a:off x="36379581" y="3411106"/>
          <a:ext cx="7443065" cy="620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3600">
              <a:ln>
                <a:noFill/>
              </a:ln>
              <a:solidFill>
                <a:schemeClr val="accent3">
                  <a:lumMod val="50000"/>
                  <a:alpha val="32000"/>
                </a:schemeClr>
              </a:solidFill>
            </a:rPr>
            <a:t>ELABORADO POR LA SUPERSERVICIOS</a:t>
          </a:r>
        </a:p>
      </xdr:txBody>
    </xdr:sp>
    <xdr:clientData/>
  </xdr:twoCellAnchor>
  <xdr:twoCellAnchor>
    <xdr:from>
      <xdr:col>51</xdr:col>
      <xdr:colOff>297657</xdr:colOff>
      <xdr:row>0</xdr:row>
      <xdr:rowOff>59532</xdr:rowOff>
    </xdr:from>
    <xdr:to>
      <xdr:col>52</xdr:col>
      <xdr:colOff>37447</xdr:colOff>
      <xdr:row>37</xdr:row>
      <xdr:rowOff>13566</xdr:rowOff>
    </xdr:to>
    <xdr:sp macro="" textlink="">
      <xdr:nvSpPr>
        <xdr:cNvPr id="13" name="CuadroTexto 12">
          <a:extLst>
            <a:ext uri="{FF2B5EF4-FFF2-40B4-BE49-F238E27FC236}">
              <a16:creationId xmlns:a16="http://schemas.microsoft.com/office/drawing/2014/main" id="{00000000-0008-0000-2100-00000D000000}"/>
            </a:ext>
          </a:extLst>
        </xdr:cNvPr>
        <xdr:cNvSpPr txBox="1"/>
      </xdr:nvSpPr>
      <xdr:spPr>
        <a:xfrm rot="18715608">
          <a:off x="42273176" y="3470638"/>
          <a:ext cx="7443065" cy="620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3600">
              <a:ln>
                <a:noFill/>
              </a:ln>
              <a:solidFill>
                <a:schemeClr val="accent3">
                  <a:lumMod val="50000"/>
                  <a:alpha val="32000"/>
                </a:schemeClr>
              </a:solidFill>
            </a:rPr>
            <a:t>ELABORADO POR LA SUPERSERVICIOS</a:t>
          </a:r>
        </a:p>
      </xdr:txBody>
    </xdr:sp>
    <xdr:clientData/>
  </xdr:twoCellAnchor>
  <xdr:twoCellAnchor>
    <xdr:from>
      <xdr:col>58</xdr:col>
      <xdr:colOff>533399</xdr:colOff>
      <xdr:row>0</xdr:row>
      <xdr:rowOff>57150</xdr:rowOff>
    </xdr:from>
    <xdr:to>
      <xdr:col>59</xdr:col>
      <xdr:colOff>273190</xdr:colOff>
      <xdr:row>37</xdr:row>
      <xdr:rowOff>11184</xdr:rowOff>
    </xdr:to>
    <xdr:sp macro="" textlink="">
      <xdr:nvSpPr>
        <xdr:cNvPr id="14" name="CuadroTexto 13">
          <a:extLst>
            <a:ext uri="{FF2B5EF4-FFF2-40B4-BE49-F238E27FC236}">
              <a16:creationId xmlns:a16="http://schemas.microsoft.com/office/drawing/2014/main" id="{00000000-0008-0000-2100-00000E000000}"/>
            </a:ext>
          </a:extLst>
        </xdr:cNvPr>
        <xdr:cNvSpPr txBox="1"/>
      </xdr:nvSpPr>
      <xdr:spPr>
        <a:xfrm rot="18715608">
          <a:off x="48640637" y="3468256"/>
          <a:ext cx="7443065" cy="620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3600">
              <a:ln>
                <a:noFill/>
              </a:ln>
              <a:solidFill>
                <a:schemeClr val="accent3">
                  <a:lumMod val="50000"/>
                  <a:alpha val="32000"/>
                </a:schemeClr>
              </a:solidFill>
            </a:rPr>
            <a:t>ELABORADO POR LA SUPERSERVICIOS</a:t>
          </a:r>
        </a:p>
      </xdr:txBody>
    </xdr:sp>
    <xdr:clientData/>
  </xdr:twoCellAnchor>
  <xdr:twoCellAnchor>
    <xdr:from>
      <xdr:col>65</xdr:col>
      <xdr:colOff>533399</xdr:colOff>
      <xdr:row>0</xdr:row>
      <xdr:rowOff>57150</xdr:rowOff>
    </xdr:from>
    <xdr:to>
      <xdr:col>66</xdr:col>
      <xdr:colOff>273190</xdr:colOff>
      <xdr:row>37</xdr:row>
      <xdr:rowOff>11184</xdr:rowOff>
    </xdr:to>
    <xdr:sp macro="" textlink="">
      <xdr:nvSpPr>
        <xdr:cNvPr id="15" name="CuadroTexto 14">
          <a:extLst>
            <a:ext uri="{FF2B5EF4-FFF2-40B4-BE49-F238E27FC236}">
              <a16:creationId xmlns:a16="http://schemas.microsoft.com/office/drawing/2014/main" id="{00000000-0008-0000-2100-00000F000000}"/>
            </a:ext>
          </a:extLst>
        </xdr:cNvPr>
        <xdr:cNvSpPr txBox="1"/>
      </xdr:nvSpPr>
      <xdr:spPr>
        <a:xfrm rot="18715608">
          <a:off x="48961444" y="3455688"/>
          <a:ext cx="7425867" cy="6287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3600">
              <a:ln>
                <a:noFill/>
              </a:ln>
              <a:solidFill>
                <a:schemeClr val="accent3">
                  <a:lumMod val="50000"/>
                  <a:alpha val="32000"/>
                </a:schemeClr>
              </a:solidFill>
            </a:rPr>
            <a:t>ELABORADO POR LA SUPERSERVICIOS</a:t>
          </a:r>
        </a:p>
      </xdr:txBody>
    </xdr:sp>
    <xdr:clientData/>
  </xdr:twoCellAnchor>
  <xdr:twoCellAnchor>
    <xdr:from>
      <xdr:col>72</xdr:col>
      <xdr:colOff>448733</xdr:colOff>
      <xdr:row>0</xdr:row>
      <xdr:rowOff>0</xdr:rowOff>
    </xdr:from>
    <xdr:to>
      <xdr:col>73</xdr:col>
      <xdr:colOff>188524</xdr:colOff>
      <xdr:row>36</xdr:row>
      <xdr:rowOff>144534</xdr:rowOff>
    </xdr:to>
    <xdr:sp macro="" textlink="">
      <xdr:nvSpPr>
        <xdr:cNvPr id="3" name="CuadroTexto 2">
          <a:extLst>
            <a:ext uri="{FF2B5EF4-FFF2-40B4-BE49-F238E27FC236}">
              <a16:creationId xmlns:a16="http://schemas.microsoft.com/office/drawing/2014/main" id="{00000000-0008-0000-2100-000003000000}"/>
            </a:ext>
          </a:extLst>
        </xdr:cNvPr>
        <xdr:cNvSpPr txBox="1"/>
      </xdr:nvSpPr>
      <xdr:spPr>
        <a:xfrm rot="18715608">
          <a:off x="60989403" y="3424997"/>
          <a:ext cx="7425867" cy="5758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3600">
              <a:ln>
                <a:noFill/>
              </a:ln>
              <a:solidFill>
                <a:schemeClr val="accent3">
                  <a:lumMod val="50000"/>
                  <a:alpha val="32000"/>
                </a:schemeClr>
              </a:solidFill>
            </a:rPr>
            <a:t>ELABORADO POR LA SUPERSERVICIOS</a:t>
          </a:r>
        </a:p>
      </xdr:txBody>
    </xdr:sp>
    <xdr:clientData/>
  </xdr:twoCellAnchor>
  <xdr:twoCellAnchor>
    <xdr:from>
      <xdr:col>79</xdr:col>
      <xdr:colOff>666446</xdr:colOff>
      <xdr:row>0</xdr:row>
      <xdr:rowOff>2</xdr:rowOff>
    </xdr:from>
    <xdr:to>
      <xdr:col>80</xdr:col>
      <xdr:colOff>406237</xdr:colOff>
      <xdr:row>36</xdr:row>
      <xdr:rowOff>144536</xdr:rowOff>
    </xdr:to>
    <xdr:sp macro="" textlink="">
      <xdr:nvSpPr>
        <xdr:cNvPr id="16" name="CuadroTexto 15">
          <a:extLst>
            <a:ext uri="{FF2B5EF4-FFF2-40B4-BE49-F238E27FC236}">
              <a16:creationId xmlns:a16="http://schemas.microsoft.com/office/drawing/2014/main" id="{00000000-0008-0000-2100-000010000000}"/>
            </a:ext>
          </a:extLst>
        </xdr:cNvPr>
        <xdr:cNvSpPr txBox="1"/>
      </xdr:nvSpPr>
      <xdr:spPr>
        <a:xfrm rot="18715608">
          <a:off x="69397860" y="3304802"/>
          <a:ext cx="7642070" cy="10324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3600">
              <a:ln>
                <a:noFill/>
              </a:ln>
              <a:solidFill>
                <a:schemeClr val="accent3">
                  <a:lumMod val="50000"/>
                  <a:alpha val="32000"/>
                </a:schemeClr>
              </a:solidFill>
            </a:rPr>
            <a:t>ELABORADO POR LA SUPERSERVICIOS</a:t>
          </a:r>
        </a:p>
      </xdr:txBody>
    </xdr:sp>
    <xdr:clientData/>
  </xdr:twoCellAnchor>
  <xdr:twoCellAnchor>
    <xdr:from>
      <xdr:col>86</xdr:col>
      <xdr:colOff>352679</xdr:colOff>
      <xdr:row>0</xdr:row>
      <xdr:rowOff>0</xdr:rowOff>
    </xdr:from>
    <xdr:to>
      <xdr:col>87</xdr:col>
      <xdr:colOff>92470</xdr:colOff>
      <xdr:row>36</xdr:row>
      <xdr:rowOff>144534</xdr:rowOff>
    </xdr:to>
    <xdr:sp macro="" textlink="">
      <xdr:nvSpPr>
        <xdr:cNvPr id="4" name="CuadroTexto 3">
          <a:extLst>
            <a:ext uri="{FF2B5EF4-FFF2-40B4-BE49-F238E27FC236}">
              <a16:creationId xmlns:a16="http://schemas.microsoft.com/office/drawing/2014/main" id="{0E818D35-6B67-49DC-8FBF-9C8B5B55EAE9}"/>
            </a:ext>
          </a:extLst>
        </xdr:cNvPr>
        <xdr:cNvSpPr txBox="1"/>
      </xdr:nvSpPr>
      <xdr:spPr>
        <a:xfrm rot="18715608">
          <a:off x="77835087" y="3199945"/>
          <a:ext cx="7428358" cy="10284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3600">
              <a:ln>
                <a:noFill/>
              </a:ln>
              <a:solidFill>
                <a:schemeClr val="accent3">
                  <a:lumMod val="50000"/>
                  <a:alpha val="32000"/>
                </a:schemeClr>
              </a:solidFill>
            </a:rPr>
            <a:t>ELABORADO POR LA SUPERSERVICIOS</a:t>
          </a:r>
        </a:p>
      </xdr:txBody>
    </xdr:sp>
    <xdr:clientData/>
  </xdr:twoCellAnchor>
  <xdr:twoCellAnchor>
    <xdr:from>
      <xdr:col>93</xdr:col>
      <xdr:colOff>890564</xdr:colOff>
      <xdr:row>0</xdr:row>
      <xdr:rowOff>0</xdr:rowOff>
    </xdr:from>
    <xdr:to>
      <xdr:col>94</xdr:col>
      <xdr:colOff>630355</xdr:colOff>
      <xdr:row>36</xdr:row>
      <xdr:rowOff>144534</xdr:rowOff>
    </xdr:to>
    <xdr:sp macro="" textlink="">
      <xdr:nvSpPr>
        <xdr:cNvPr id="5" name="CuadroTexto 4">
          <a:extLst>
            <a:ext uri="{FF2B5EF4-FFF2-40B4-BE49-F238E27FC236}">
              <a16:creationId xmlns:a16="http://schemas.microsoft.com/office/drawing/2014/main" id="{8936135D-817A-4BA6-B099-5B2ECBA2F450}"/>
            </a:ext>
          </a:extLst>
        </xdr:cNvPr>
        <xdr:cNvSpPr txBox="1"/>
      </xdr:nvSpPr>
      <xdr:spPr>
        <a:xfrm rot="18715608">
          <a:off x="87023913" y="3199945"/>
          <a:ext cx="7428358" cy="10284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3600">
              <a:ln>
                <a:noFill/>
              </a:ln>
              <a:solidFill>
                <a:schemeClr val="accent3">
                  <a:lumMod val="50000"/>
                  <a:alpha val="32000"/>
                </a:schemeClr>
              </a:solidFill>
            </a:rPr>
            <a:t>ELABORADO POR LA SUPERSERVICIOS</a:t>
          </a:r>
        </a:p>
      </xdr:txBody>
    </xdr:sp>
    <xdr:clientData/>
  </xdr:twoCellAnchor>
  <xdr:twoCellAnchor>
    <xdr:from>
      <xdr:col>100</xdr:col>
      <xdr:colOff>890564</xdr:colOff>
      <xdr:row>0</xdr:row>
      <xdr:rowOff>0</xdr:rowOff>
    </xdr:from>
    <xdr:to>
      <xdr:col>101</xdr:col>
      <xdr:colOff>630355</xdr:colOff>
      <xdr:row>36</xdr:row>
      <xdr:rowOff>144534</xdr:rowOff>
    </xdr:to>
    <xdr:sp macro="" textlink="">
      <xdr:nvSpPr>
        <xdr:cNvPr id="17" name="CuadroTexto 16">
          <a:extLst>
            <a:ext uri="{FF2B5EF4-FFF2-40B4-BE49-F238E27FC236}">
              <a16:creationId xmlns:a16="http://schemas.microsoft.com/office/drawing/2014/main" id="{8936135D-817A-4BA6-B099-5B2ECBA2F450}"/>
            </a:ext>
          </a:extLst>
        </xdr:cNvPr>
        <xdr:cNvSpPr txBox="1"/>
      </xdr:nvSpPr>
      <xdr:spPr>
        <a:xfrm rot="18715608">
          <a:off x="87023913" y="3199945"/>
          <a:ext cx="7428358" cy="10284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3600">
              <a:ln>
                <a:noFill/>
              </a:ln>
              <a:solidFill>
                <a:schemeClr val="accent3">
                  <a:lumMod val="50000"/>
                  <a:alpha val="32000"/>
                </a:schemeClr>
              </a:solidFill>
            </a:rPr>
            <a:t>ELABORADO POR LA SUPERSERVICIOS</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2</xdr:col>
      <xdr:colOff>1609724</xdr:colOff>
      <xdr:row>14</xdr:row>
      <xdr:rowOff>85725</xdr:rowOff>
    </xdr:from>
    <xdr:to>
      <xdr:col>13</xdr:col>
      <xdr:colOff>438150</xdr:colOff>
      <xdr:row>30</xdr:row>
      <xdr:rowOff>47625</xdr:rowOff>
    </xdr:to>
    <xdr:graphicFrame macro="">
      <xdr:nvGraphicFramePr>
        <xdr:cNvPr id="2" name="Gráfico 1">
          <a:extLst>
            <a:ext uri="{FF2B5EF4-FFF2-40B4-BE49-F238E27FC236}">
              <a16:creationId xmlns:a16="http://schemas.microsoft.com/office/drawing/2014/main" id="{00000000-0008-0000-2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xdr:from>
      <xdr:col>7</xdr:col>
      <xdr:colOff>39219</xdr:colOff>
      <xdr:row>43</xdr:row>
      <xdr:rowOff>101973</xdr:rowOff>
    </xdr:from>
    <xdr:to>
      <xdr:col>13</xdr:col>
      <xdr:colOff>694765</xdr:colOff>
      <xdr:row>57</xdr:row>
      <xdr:rowOff>178173</xdr:rowOff>
    </xdr:to>
    <xdr:graphicFrame macro="">
      <xdr:nvGraphicFramePr>
        <xdr:cNvPr id="5" name="Gráfico 4">
          <a:extLst>
            <a:ext uri="{FF2B5EF4-FFF2-40B4-BE49-F238E27FC236}">
              <a16:creationId xmlns:a16="http://schemas.microsoft.com/office/drawing/2014/main" id="{00000000-0008-0000-2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44823</xdr:colOff>
      <xdr:row>58</xdr:row>
      <xdr:rowOff>168089</xdr:rowOff>
    </xdr:from>
    <xdr:to>
      <xdr:col>13</xdr:col>
      <xdr:colOff>728383</xdr:colOff>
      <xdr:row>73</xdr:row>
      <xdr:rowOff>53789</xdr:rowOff>
    </xdr:to>
    <xdr:graphicFrame macro="">
      <xdr:nvGraphicFramePr>
        <xdr:cNvPr id="6" name="Gráfico 5">
          <a:extLst>
            <a:ext uri="{FF2B5EF4-FFF2-40B4-BE49-F238E27FC236}">
              <a16:creationId xmlns:a16="http://schemas.microsoft.com/office/drawing/2014/main" id="{00000000-0008-0000-2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22412</xdr:colOff>
      <xdr:row>74</xdr:row>
      <xdr:rowOff>56030</xdr:rowOff>
    </xdr:from>
    <xdr:to>
      <xdr:col>13</xdr:col>
      <xdr:colOff>705972</xdr:colOff>
      <xdr:row>88</xdr:row>
      <xdr:rowOff>132230</xdr:rowOff>
    </xdr:to>
    <xdr:graphicFrame macro="">
      <xdr:nvGraphicFramePr>
        <xdr:cNvPr id="7" name="Gráfico 6">
          <a:extLst>
            <a:ext uri="{FF2B5EF4-FFF2-40B4-BE49-F238E27FC236}">
              <a16:creationId xmlns:a16="http://schemas.microsoft.com/office/drawing/2014/main" id="{00000000-0008-0000-2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33618</xdr:colOff>
      <xdr:row>89</xdr:row>
      <xdr:rowOff>100853</xdr:rowOff>
    </xdr:from>
    <xdr:to>
      <xdr:col>13</xdr:col>
      <xdr:colOff>717178</xdr:colOff>
      <xdr:row>103</xdr:row>
      <xdr:rowOff>177053</xdr:rowOff>
    </xdr:to>
    <xdr:graphicFrame macro="">
      <xdr:nvGraphicFramePr>
        <xdr:cNvPr id="8" name="Gráfico 7">
          <a:extLst>
            <a:ext uri="{FF2B5EF4-FFF2-40B4-BE49-F238E27FC236}">
              <a16:creationId xmlns:a16="http://schemas.microsoft.com/office/drawing/2014/main" id="{00000000-0008-0000-2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33618</xdr:colOff>
      <xdr:row>105</xdr:row>
      <xdr:rowOff>0</xdr:rowOff>
    </xdr:from>
    <xdr:to>
      <xdr:col>13</xdr:col>
      <xdr:colOff>717178</xdr:colOff>
      <xdr:row>119</xdr:row>
      <xdr:rowOff>64995</xdr:rowOff>
    </xdr:to>
    <xdr:graphicFrame macro="">
      <xdr:nvGraphicFramePr>
        <xdr:cNvPr id="9" name="Gráfico 8">
          <a:extLst>
            <a:ext uri="{FF2B5EF4-FFF2-40B4-BE49-F238E27FC236}">
              <a16:creationId xmlns:a16="http://schemas.microsoft.com/office/drawing/2014/main" id="{00000000-0008-0000-2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61630</xdr:colOff>
      <xdr:row>43</xdr:row>
      <xdr:rowOff>112060</xdr:rowOff>
    </xdr:from>
    <xdr:to>
      <xdr:col>21</xdr:col>
      <xdr:colOff>717176</xdr:colOff>
      <xdr:row>57</xdr:row>
      <xdr:rowOff>188260</xdr:rowOff>
    </xdr:to>
    <xdr:graphicFrame macro="">
      <xdr:nvGraphicFramePr>
        <xdr:cNvPr id="15" name="Gráfico 14">
          <a:extLst>
            <a:ext uri="{FF2B5EF4-FFF2-40B4-BE49-F238E27FC236}">
              <a16:creationId xmlns:a16="http://schemas.microsoft.com/office/drawing/2014/main" id="{00000000-0008-0000-23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33616</xdr:colOff>
      <xdr:row>58</xdr:row>
      <xdr:rowOff>178176</xdr:rowOff>
    </xdr:from>
    <xdr:to>
      <xdr:col>21</xdr:col>
      <xdr:colOff>717176</xdr:colOff>
      <xdr:row>73</xdr:row>
      <xdr:rowOff>63876</xdr:rowOff>
    </xdr:to>
    <xdr:graphicFrame macro="">
      <xdr:nvGraphicFramePr>
        <xdr:cNvPr id="16" name="Gráfico 15">
          <a:extLst>
            <a:ext uri="{FF2B5EF4-FFF2-40B4-BE49-F238E27FC236}">
              <a16:creationId xmlns:a16="http://schemas.microsoft.com/office/drawing/2014/main" id="{00000000-0008-0000-23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22411</xdr:colOff>
      <xdr:row>74</xdr:row>
      <xdr:rowOff>66117</xdr:rowOff>
    </xdr:from>
    <xdr:to>
      <xdr:col>21</xdr:col>
      <xdr:colOff>705971</xdr:colOff>
      <xdr:row>88</xdr:row>
      <xdr:rowOff>142317</xdr:rowOff>
    </xdr:to>
    <xdr:graphicFrame macro="">
      <xdr:nvGraphicFramePr>
        <xdr:cNvPr id="17" name="Gráfico 16">
          <a:extLst>
            <a:ext uri="{FF2B5EF4-FFF2-40B4-BE49-F238E27FC236}">
              <a16:creationId xmlns:a16="http://schemas.microsoft.com/office/drawing/2014/main" id="{00000000-0008-0000-23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15</xdr:col>
      <xdr:colOff>33617</xdr:colOff>
      <xdr:row>89</xdr:row>
      <xdr:rowOff>110940</xdr:rowOff>
    </xdr:from>
    <xdr:to>
      <xdr:col>21</xdr:col>
      <xdr:colOff>717177</xdr:colOff>
      <xdr:row>103</xdr:row>
      <xdr:rowOff>187140</xdr:rowOff>
    </xdr:to>
    <xdr:graphicFrame macro="">
      <xdr:nvGraphicFramePr>
        <xdr:cNvPr id="18" name="Gráfico 17">
          <a:extLst>
            <a:ext uri="{FF2B5EF4-FFF2-40B4-BE49-F238E27FC236}">
              <a16:creationId xmlns:a16="http://schemas.microsoft.com/office/drawing/2014/main" id="{00000000-0008-0000-23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105</xdr:row>
      <xdr:rowOff>10087</xdr:rowOff>
    </xdr:from>
    <xdr:to>
      <xdr:col>21</xdr:col>
      <xdr:colOff>717177</xdr:colOff>
      <xdr:row>119</xdr:row>
      <xdr:rowOff>75082</xdr:rowOff>
    </xdr:to>
    <xdr:graphicFrame macro="">
      <xdr:nvGraphicFramePr>
        <xdr:cNvPr id="19" name="Gráfico 18">
          <a:extLst>
            <a:ext uri="{FF2B5EF4-FFF2-40B4-BE49-F238E27FC236}">
              <a16:creationId xmlns:a16="http://schemas.microsoft.com/office/drawing/2014/main" id="{00000000-0008-0000-23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23</xdr:col>
      <xdr:colOff>50425</xdr:colOff>
      <xdr:row>43</xdr:row>
      <xdr:rowOff>123264</xdr:rowOff>
    </xdr:from>
    <xdr:to>
      <xdr:col>29</xdr:col>
      <xdr:colOff>705970</xdr:colOff>
      <xdr:row>58</xdr:row>
      <xdr:rowOff>8964</xdr:rowOff>
    </xdr:to>
    <xdr:graphicFrame macro="">
      <xdr:nvGraphicFramePr>
        <xdr:cNvPr id="20" name="Gráfico 19">
          <a:extLst>
            <a:ext uri="{FF2B5EF4-FFF2-40B4-BE49-F238E27FC236}">
              <a16:creationId xmlns:a16="http://schemas.microsoft.com/office/drawing/2014/main" id="{00000000-0008-0000-2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23</xdr:col>
      <xdr:colOff>56029</xdr:colOff>
      <xdr:row>58</xdr:row>
      <xdr:rowOff>189380</xdr:rowOff>
    </xdr:from>
    <xdr:to>
      <xdr:col>29</xdr:col>
      <xdr:colOff>739588</xdr:colOff>
      <xdr:row>73</xdr:row>
      <xdr:rowOff>75080</xdr:rowOff>
    </xdr:to>
    <xdr:graphicFrame macro="">
      <xdr:nvGraphicFramePr>
        <xdr:cNvPr id="21" name="Gráfico 20">
          <a:extLst>
            <a:ext uri="{FF2B5EF4-FFF2-40B4-BE49-F238E27FC236}">
              <a16:creationId xmlns:a16="http://schemas.microsoft.com/office/drawing/2014/main" id="{00000000-0008-0000-23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23</xdr:col>
      <xdr:colOff>33618</xdr:colOff>
      <xdr:row>74</xdr:row>
      <xdr:rowOff>77321</xdr:rowOff>
    </xdr:from>
    <xdr:to>
      <xdr:col>29</xdr:col>
      <xdr:colOff>717177</xdr:colOff>
      <xdr:row>88</xdr:row>
      <xdr:rowOff>153521</xdr:rowOff>
    </xdr:to>
    <xdr:graphicFrame macro="">
      <xdr:nvGraphicFramePr>
        <xdr:cNvPr id="22" name="Gráfico 21">
          <a:extLst>
            <a:ext uri="{FF2B5EF4-FFF2-40B4-BE49-F238E27FC236}">
              <a16:creationId xmlns:a16="http://schemas.microsoft.com/office/drawing/2014/main" id="{00000000-0008-0000-23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23</xdr:col>
      <xdr:colOff>44824</xdr:colOff>
      <xdr:row>89</xdr:row>
      <xdr:rowOff>122144</xdr:rowOff>
    </xdr:from>
    <xdr:to>
      <xdr:col>29</xdr:col>
      <xdr:colOff>728383</xdr:colOff>
      <xdr:row>104</xdr:row>
      <xdr:rowOff>7844</xdr:rowOff>
    </xdr:to>
    <xdr:graphicFrame macro="">
      <xdr:nvGraphicFramePr>
        <xdr:cNvPr id="23" name="Gráfico 22">
          <a:extLst>
            <a:ext uri="{FF2B5EF4-FFF2-40B4-BE49-F238E27FC236}">
              <a16:creationId xmlns:a16="http://schemas.microsoft.com/office/drawing/2014/main" id="{00000000-0008-0000-23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23</xdr:col>
      <xdr:colOff>44824</xdr:colOff>
      <xdr:row>105</xdr:row>
      <xdr:rowOff>21291</xdr:rowOff>
    </xdr:from>
    <xdr:to>
      <xdr:col>29</xdr:col>
      <xdr:colOff>728383</xdr:colOff>
      <xdr:row>119</xdr:row>
      <xdr:rowOff>86286</xdr:rowOff>
    </xdr:to>
    <xdr:graphicFrame macro="">
      <xdr:nvGraphicFramePr>
        <xdr:cNvPr id="24" name="Gráfico 23">
          <a:extLst>
            <a:ext uri="{FF2B5EF4-FFF2-40B4-BE49-F238E27FC236}">
              <a16:creationId xmlns:a16="http://schemas.microsoft.com/office/drawing/2014/main" id="{00000000-0008-0000-23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31</xdr:col>
      <xdr:colOff>50425</xdr:colOff>
      <xdr:row>43</xdr:row>
      <xdr:rowOff>123264</xdr:rowOff>
    </xdr:from>
    <xdr:to>
      <xdr:col>37</xdr:col>
      <xdr:colOff>705970</xdr:colOff>
      <xdr:row>58</xdr:row>
      <xdr:rowOff>8964</xdr:rowOff>
    </xdr:to>
    <xdr:graphicFrame macro="">
      <xdr:nvGraphicFramePr>
        <xdr:cNvPr id="2" name="Gráfico 1">
          <a:extLst>
            <a:ext uri="{FF2B5EF4-FFF2-40B4-BE49-F238E27FC236}">
              <a16:creationId xmlns:a16="http://schemas.microsoft.com/office/drawing/2014/main" id="{00000000-0008-0000-2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31</xdr:col>
      <xdr:colOff>56029</xdr:colOff>
      <xdr:row>58</xdr:row>
      <xdr:rowOff>189380</xdr:rowOff>
    </xdr:from>
    <xdr:to>
      <xdr:col>37</xdr:col>
      <xdr:colOff>739588</xdr:colOff>
      <xdr:row>73</xdr:row>
      <xdr:rowOff>75080</xdr:rowOff>
    </xdr:to>
    <xdr:graphicFrame macro="">
      <xdr:nvGraphicFramePr>
        <xdr:cNvPr id="3" name="Gráfico 2">
          <a:extLst>
            <a:ext uri="{FF2B5EF4-FFF2-40B4-BE49-F238E27FC236}">
              <a16:creationId xmlns:a16="http://schemas.microsoft.com/office/drawing/2014/main" id="{00000000-0008-0000-2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31</xdr:col>
      <xdr:colOff>33618</xdr:colOff>
      <xdr:row>74</xdr:row>
      <xdr:rowOff>77321</xdr:rowOff>
    </xdr:from>
    <xdr:to>
      <xdr:col>37</xdr:col>
      <xdr:colOff>717177</xdr:colOff>
      <xdr:row>88</xdr:row>
      <xdr:rowOff>153521</xdr:rowOff>
    </xdr:to>
    <xdr:graphicFrame macro="">
      <xdr:nvGraphicFramePr>
        <xdr:cNvPr id="4" name="Gráfico 3">
          <a:extLst>
            <a:ext uri="{FF2B5EF4-FFF2-40B4-BE49-F238E27FC236}">
              <a16:creationId xmlns:a16="http://schemas.microsoft.com/office/drawing/2014/main" id="{00000000-0008-0000-2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31</xdr:col>
      <xdr:colOff>44824</xdr:colOff>
      <xdr:row>89</xdr:row>
      <xdr:rowOff>122144</xdr:rowOff>
    </xdr:from>
    <xdr:to>
      <xdr:col>37</xdr:col>
      <xdr:colOff>728383</xdr:colOff>
      <xdr:row>104</xdr:row>
      <xdr:rowOff>7844</xdr:rowOff>
    </xdr:to>
    <xdr:graphicFrame macro="">
      <xdr:nvGraphicFramePr>
        <xdr:cNvPr id="10" name="Gráfico 9">
          <a:extLst>
            <a:ext uri="{FF2B5EF4-FFF2-40B4-BE49-F238E27FC236}">
              <a16:creationId xmlns:a16="http://schemas.microsoft.com/office/drawing/2014/main" id="{00000000-0008-0000-2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31</xdr:col>
      <xdr:colOff>44824</xdr:colOff>
      <xdr:row>105</xdr:row>
      <xdr:rowOff>21291</xdr:rowOff>
    </xdr:from>
    <xdr:to>
      <xdr:col>37</xdr:col>
      <xdr:colOff>728383</xdr:colOff>
      <xdr:row>119</xdr:row>
      <xdr:rowOff>86286</xdr:rowOff>
    </xdr:to>
    <xdr:graphicFrame macro="">
      <xdr:nvGraphicFramePr>
        <xdr:cNvPr id="11" name="Gráfico 10">
          <a:extLst>
            <a:ext uri="{FF2B5EF4-FFF2-40B4-BE49-F238E27FC236}">
              <a16:creationId xmlns:a16="http://schemas.microsoft.com/office/drawing/2014/main" id="{00000000-0008-0000-23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39</xdr:col>
      <xdr:colOff>50425</xdr:colOff>
      <xdr:row>43</xdr:row>
      <xdr:rowOff>123264</xdr:rowOff>
    </xdr:from>
    <xdr:to>
      <xdr:col>45</xdr:col>
      <xdr:colOff>705970</xdr:colOff>
      <xdr:row>58</xdr:row>
      <xdr:rowOff>8964</xdr:rowOff>
    </xdr:to>
    <xdr:graphicFrame macro="">
      <xdr:nvGraphicFramePr>
        <xdr:cNvPr id="12" name="Gráfico 11">
          <a:extLst>
            <a:ext uri="{FF2B5EF4-FFF2-40B4-BE49-F238E27FC236}">
              <a16:creationId xmlns:a16="http://schemas.microsoft.com/office/drawing/2014/main" id="{00000000-0008-0000-23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39</xdr:col>
      <xdr:colOff>56029</xdr:colOff>
      <xdr:row>58</xdr:row>
      <xdr:rowOff>189380</xdr:rowOff>
    </xdr:from>
    <xdr:to>
      <xdr:col>45</xdr:col>
      <xdr:colOff>739588</xdr:colOff>
      <xdr:row>73</xdr:row>
      <xdr:rowOff>75080</xdr:rowOff>
    </xdr:to>
    <xdr:graphicFrame macro="">
      <xdr:nvGraphicFramePr>
        <xdr:cNvPr id="13" name="Gráfico 12">
          <a:extLst>
            <a:ext uri="{FF2B5EF4-FFF2-40B4-BE49-F238E27FC236}">
              <a16:creationId xmlns:a16="http://schemas.microsoft.com/office/drawing/2014/main" id="{00000000-0008-0000-23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39</xdr:col>
      <xdr:colOff>33618</xdr:colOff>
      <xdr:row>74</xdr:row>
      <xdr:rowOff>77321</xdr:rowOff>
    </xdr:from>
    <xdr:to>
      <xdr:col>45</xdr:col>
      <xdr:colOff>717177</xdr:colOff>
      <xdr:row>88</xdr:row>
      <xdr:rowOff>153521</xdr:rowOff>
    </xdr:to>
    <xdr:graphicFrame macro="">
      <xdr:nvGraphicFramePr>
        <xdr:cNvPr id="14" name="Gráfico 13">
          <a:extLst>
            <a:ext uri="{FF2B5EF4-FFF2-40B4-BE49-F238E27FC236}">
              <a16:creationId xmlns:a16="http://schemas.microsoft.com/office/drawing/2014/main" id="{00000000-0008-0000-23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39</xdr:col>
      <xdr:colOff>44824</xdr:colOff>
      <xdr:row>89</xdr:row>
      <xdr:rowOff>122144</xdr:rowOff>
    </xdr:from>
    <xdr:to>
      <xdr:col>45</xdr:col>
      <xdr:colOff>728383</xdr:colOff>
      <xdr:row>104</xdr:row>
      <xdr:rowOff>7844</xdr:rowOff>
    </xdr:to>
    <xdr:graphicFrame macro="">
      <xdr:nvGraphicFramePr>
        <xdr:cNvPr id="25" name="Gráfico 24">
          <a:extLst>
            <a:ext uri="{FF2B5EF4-FFF2-40B4-BE49-F238E27FC236}">
              <a16:creationId xmlns:a16="http://schemas.microsoft.com/office/drawing/2014/main" id="{00000000-0008-0000-2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39</xdr:col>
      <xdr:colOff>44824</xdr:colOff>
      <xdr:row>105</xdr:row>
      <xdr:rowOff>21291</xdr:rowOff>
    </xdr:from>
    <xdr:to>
      <xdr:col>45</xdr:col>
      <xdr:colOff>728383</xdr:colOff>
      <xdr:row>119</xdr:row>
      <xdr:rowOff>86286</xdr:rowOff>
    </xdr:to>
    <xdr:graphicFrame macro="">
      <xdr:nvGraphicFramePr>
        <xdr:cNvPr id="26" name="Gráfico 25">
          <a:extLst>
            <a:ext uri="{FF2B5EF4-FFF2-40B4-BE49-F238E27FC236}">
              <a16:creationId xmlns:a16="http://schemas.microsoft.com/office/drawing/2014/main" id="{00000000-0008-0000-23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47</xdr:col>
      <xdr:colOff>50425</xdr:colOff>
      <xdr:row>43</xdr:row>
      <xdr:rowOff>123264</xdr:rowOff>
    </xdr:from>
    <xdr:to>
      <xdr:col>53</xdr:col>
      <xdr:colOff>705970</xdr:colOff>
      <xdr:row>58</xdr:row>
      <xdr:rowOff>8964</xdr:rowOff>
    </xdr:to>
    <xdr:graphicFrame macro="">
      <xdr:nvGraphicFramePr>
        <xdr:cNvPr id="27" name="Gráfico 26">
          <a:extLst>
            <a:ext uri="{FF2B5EF4-FFF2-40B4-BE49-F238E27FC236}">
              <a16:creationId xmlns:a16="http://schemas.microsoft.com/office/drawing/2014/main" id="{00000000-0008-0000-23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47</xdr:col>
      <xdr:colOff>56029</xdr:colOff>
      <xdr:row>58</xdr:row>
      <xdr:rowOff>189380</xdr:rowOff>
    </xdr:from>
    <xdr:to>
      <xdr:col>53</xdr:col>
      <xdr:colOff>739588</xdr:colOff>
      <xdr:row>73</xdr:row>
      <xdr:rowOff>75080</xdr:rowOff>
    </xdr:to>
    <xdr:graphicFrame macro="">
      <xdr:nvGraphicFramePr>
        <xdr:cNvPr id="28" name="Gráfico 27">
          <a:extLst>
            <a:ext uri="{FF2B5EF4-FFF2-40B4-BE49-F238E27FC236}">
              <a16:creationId xmlns:a16="http://schemas.microsoft.com/office/drawing/2014/main" id="{00000000-0008-0000-23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47</xdr:col>
      <xdr:colOff>33618</xdr:colOff>
      <xdr:row>74</xdr:row>
      <xdr:rowOff>77321</xdr:rowOff>
    </xdr:from>
    <xdr:to>
      <xdr:col>53</xdr:col>
      <xdr:colOff>717177</xdr:colOff>
      <xdr:row>88</xdr:row>
      <xdr:rowOff>153521</xdr:rowOff>
    </xdr:to>
    <xdr:graphicFrame macro="">
      <xdr:nvGraphicFramePr>
        <xdr:cNvPr id="29" name="Gráfico 28">
          <a:extLst>
            <a:ext uri="{FF2B5EF4-FFF2-40B4-BE49-F238E27FC236}">
              <a16:creationId xmlns:a16="http://schemas.microsoft.com/office/drawing/2014/main" id="{00000000-0008-0000-23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47</xdr:col>
      <xdr:colOff>44824</xdr:colOff>
      <xdr:row>89</xdr:row>
      <xdr:rowOff>122144</xdr:rowOff>
    </xdr:from>
    <xdr:to>
      <xdr:col>53</xdr:col>
      <xdr:colOff>728383</xdr:colOff>
      <xdr:row>104</xdr:row>
      <xdr:rowOff>7844</xdr:rowOff>
    </xdr:to>
    <xdr:graphicFrame macro="">
      <xdr:nvGraphicFramePr>
        <xdr:cNvPr id="30" name="Gráfico 29">
          <a:extLst>
            <a:ext uri="{FF2B5EF4-FFF2-40B4-BE49-F238E27FC236}">
              <a16:creationId xmlns:a16="http://schemas.microsoft.com/office/drawing/2014/main" id="{00000000-0008-0000-23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47</xdr:col>
      <xdr:colOff>44824</xdr:colOff>
      <xdr:row>105</xdr:row>
      <xdr:rowOff>21291</xdr:rowOff>
    </xdr:from>
    <xdr:to>
      <xdr:col>53</xdr:col>
      <xdr:colOff>728383</xdr:colOff>
      <xdr:row>119</xdr:row>
      <xdr:rowOff>86286</xdr:rowOff>
    </xdr:to>
    <xdr:graphicFrame macro="">
      <xdr:nvGraphicFramePr>
        <xdr:cNvPr id="31" name="Gráfico 30">
          <a:extLst>
            <a:ext uri="{FF2B5EF4-FFF2-40B4-BE49-F238E27FC236}">
              <a16:creationId xmlns:a16="http://schemas.microsoft.com/office/drawing/2014/main" id="{00000000-0008-0000-23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55</xdr:col>
      <xdr:colOff>50425</xdr:colOff>
      <xdr:row>43</xdr:row>
      <xdr:rowOff>123264</xdr:rowOff>
    </xdr:from>
    <xdr:to>
      <xdr:col>61</xdr:col>
      <xdr:colOff>705970</xdr:colOff>
      <xdr:row>58</xdr:row>
      <xdr:rowOff>8964</xdr:rowOff>
    </xdr:to>
    <xdr:graphicFrame macro="">
      <xdr:nvGraphicFramePr>
        <xdr:cNvPr id="32" name="Gráfico 31">
          <a:extLst>
            <a:ext uri="{FF2B5EF4-FFF2-40B4-BE49-F238E27FC236}">
              <a16:creationId xmlns:a16="http://schemas.microsoft.com/office/drawing/2014/main" id="{00000000-0008-0000-23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55</xdr:col>
      <xdr:colOff>56029</xdr:colOff>
      <xdr:row>58</xdr:row>
      <xdr:rowOff>189380</xdr:rowOff>
    </xdr:from>
    <xdr:to>
      <xdr:col>61</xdr:col>
      <xdr:colOff>739588</xdr:colOff>
      <xdr:row>73</xdr:row>
      <xdr:rowOff>75080</xdr:rowOff>
    </xdr:to>
    <xdr:graphicFrame macro="">
      <xdr:nvGraphicFramePr>
        <xdr:cNvPr id="33" name="Gráfico 32">
          <a:extLst>
            <a:ext uri="{FF2B5EF4-FFF2-40B4-BE49-F238E27FC236}">
              <a16:creationId xmlns:a16="http://schemas.microsoft.com/office/drawing/2014/main" id="{00000000-0008-0000-23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55</xdr:col>
      <xdr:colOff>33618</xdr:colOff>
      <xdr:row>74</xdr:row>
      <xdr:rowOff>77321</xdr:rowOff>
    </xdr:from>
    <xdr:to>
      <xdr:col>61</xdr:col>
      <xdr:colOff>717177</xdr:colOff>
      <xdr:row>88</xdr:row>
      <xdr:rowOff>153521</xdr:rowOff>
    </xdr:to>
    <xdr:graphicFrame macro="">
      <xdr:nvGraphicFramePr>
        <xdr:cNvPr id="34" name="Gráfico 33">
          <a:extLst>
            <a:ext uri="{FF2B5EF4-FFF2-40B4-BE49-F238E27FC236}">
              <a16:creationId xmlns:a16="http://schemas.microsoft.com/office/drawing/2014/main" id="{00000000-0008-0000-23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55</xdr:col>
      <xdr:colOff>44824</xdr:colOff>
      <xdr:row>89</xdr:row>
      <xdr:rowOff>122144</xdr:rowOff>
    </xdr:from>
    <xdr:to>
      <xdr:col>61</xdr:col>
      <xdr:colOff>728383</xdr:colOff>
      <xdr:row>104</xdr:row>
      <xdr:rowOff>7844</xdr:rowOff>
    </xdr:to>
    <xdr:graphicFrame macro="">
      <xdr:nvGraphicFramePr>
        <xdr:cNvPr id="35" name="Gráfico 34">
          <a:extLst>
            <a:ext uri="{FF2B5EF4-FFF2-40B4-BE49-F238E27FC236}">
              <a16:creationId xmlns:a16="http://schemas.microsoft.com/office/drawing/2014/main" id="{00000000-0008-0000-23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55</xdr:col>
      <xdr:colOff>44824</xdr:colOff>
      <xdr:row>105</xdr:row>
      <xdr:rowOff>21291</xdr:rowOff>
    </xdr:from>
    <xdr:to>
      <xdr:col>61</xdr:col>
      <xdr:colOff>728383</xdr:colOff>
      <xdr:row>119</xdr:row>
      <xdr:rowOff>86286</xdr:rowOff>
    </xdr:to>
    <xdr:graphicFrame macro="">
      <xdr:nvGraphicFramePr>
        <xdr:cNvPr id="36" name="Gráfico 35">
          <a:extLst>
            <a:ext uri="{FF2B5EF4-FFF2-40B4-BE49-F238E27FC236}">
              <a16:creationId xmlns:a16="http://schemas.microsoft.com/office/drawing/2014/main" id="{00000000-0008-0000-23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63</xdr:col>
      <xdr:colOff>50425</xdr:colOff>
      <xdr:row>43</xdr:row>
      <xdr:rowOff>123264</xdr:rowOff>
    </xdr:from>
    <xdr:to>
      <xdr:col>69</xdr:col>
      <xdr:colOff>705970</xdr:colOff>
      <xdr:row>58</xdr:row>
      <xdr:rowOff>8964</xdr:rowOff>
    </xdr:to>
    <xdr:graphicFrame macro="">
      <xdr:nvGraphicFramePr>
        <xdr:cNvPr id="37" name="Gráfico 36">
          <a:extLst>
            <a:ext uri="{FF2B5EF4-FFF2-40B4-BE49-F238E27FC236}">
              <a16:creationId xmlns:a16="http://schemas.microsoft.com/office/drawing/2014/main" id="{00000000-0008-0000-23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63</xdr:col>
      <xdr:colOff>56029</xdr:colOff>
      <xdr:row>58</xdr:row>
      <xdr:rowOff>189380</xdr:rowOff>
    </xdr:from>
    <xdr:to>
      <xdr:col>69</xdr:col>
      <xdr:colOff>739588</xdr:colOff>
      <xdr:row>73</xdr:row>
      <xdr:rowOff>75080</xdr:rowOff>
    </xdr:to>
    <xdr:graphicFrame macro="">
      <xdr:nvGraphicFramePr>
        <xdr:cNvPr id="38" name="Gráfico 37">
          <a:extLst>
            <a:ext uri="{FF2B5EF4-FFF2-40B4-BE49-F238E27FC236}">
              <a16:creationId xmlns:a16="http://schemas.microsoft.com/office/drawing/2014/main" id="{00000000-0008-0000-23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63</xdr:col>
      <xdr:colOff>33618</xdr:colOff>
      <xdr:row>74</xdr:row>
      <xdr:rowOff>77321</xdr:rowOff>
    </xdr:from>
    <xdr:to>
      <xdr:col>69</xdr:col>
      <xdr:colOff>717177</xdr:colOff>
      <xdr:row>88</xdr:row>
      <xdr:rowOff>153521</xdr:rowOff>
    </xdr:to>
    <xdr:graphicFrame macro="">
      <xdr:nvGraphicFramePr>
        <xdr:cNvPr id="39" name="Gráfico 38">
          <a:extLst>
            <a:ext uri="{FF2B5EF4-FFF2-40B4-BE49-F238E27FC236}">
              <a16:creationId xmlns:a16="http://schemas.microsoft.com/office/drawing/2014/main" id="{00000000-0008-0000-23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63</xdr:col>
      <xdr:colOff>44824</xdr:colOff>
      <xdr:row>89</xdr:row>
      <xdr:rowOff>122144</xdr:rowOff>
    </xdr:from>
    <xdr:to>
      <xdr:col>69</xdr:col>
      <xdr:colOff>728383</xdr:colOff>
      <xdr:row>104</xdr:row>
      <xdr:rowOff>7844</xdr:rowOff>
    </xdr:to>
    <xdr:graphicFrame macro="">
      <xdr:nvGraphicFramePr>
        <xdr:cNvPr id="40" name="Gráfico 39">
          <a:extLst>
            <a:ext uri="{FF2B5EF4-FFF2-40B4-BE49-F238E27FC236}">
              <a16:creationId xmlns:a16="http://schemas.microsoft.com/office/drawing/2014/main" id="{00000000-0008-0000-23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63</xdr:col>
      <xdr:colOff>44824</xdr:colOff>
      <xdr:row>105</xdr:row>
      <xdr:rowOff>21291</xdr:rowOff>
    </xdr:from>
    <xdr:to>
      <xdr:col>69</xdr:col>
      <xdr:colOff>728383</xdr:colOff>
      <xdr:row>119</xdr:row>
      <xdr:rowOff>86286</xdr:rowOff>
    </xdr:to>
    <xdr:graphicFrame macro="">
      <xdr:nvGraphicFramePr>
        <xdr:cNvPr id="41" name="Gráfico 40">
          <a:extLst>
            <a:ext uri="{FF2B5EF4-FFF2-40B4-BE49-F238E27FC236}">
              <a16:creationId xmlns:a16="http://schemas.microsoft.com/office/drawing/2014/main" id="{00000000-0008-0000-23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71</xdr:col>
      <xdr:colOff>50425</xdr:colOff>
      <xdr:row>43</xdr:row>
      <xdr:rowOff>123264</xdr:rowOff>
    </xdr:from>
    <xdr:to>
      <xdr:col>77</xdr:col>
      <xdr:colOff>705970</xdr:colOff>
      <xdr:row>58</xdr:row>
      <xdr:rowOff>8964</xdr:rowOff>
    </xdr:to>
    <xdr:graphicFrame macro="">
      <xdr:nvGraphicFramePr>
        <xdr:cNvPr id="42" name="Gráfico 41">
          <a:extLst>
            <a:ext uri="{FF2B5EF4-FFF2-40B4-BE49-F238E27FC236}">
              <a16:creationId xmlns:a16="http://schemas.microsoft.com/office/drawing/2014/main" id="{00000000-0008-0000-23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71</xdr:col>
      <xdr:colOff>56029</xdr:colOff>
      <xdr:row>58</xdr:row>
      <xdr:rowOff>189380</xdr:rowOff>
    </xdr:from>
    <xdr:to>
      <xdr:col>77</xdr:col>
      <xdr:colOff>739588</xdr:colOff>
      <xdr:row>73</xdr:row>
      <xdr:rowOff>75080</xdr:rowOff>
    </xdr:to>
    <xdr:graphicFrame macro="">
      <xdr:nvGraphicFramePr>
        <xdr:cNvPr id="43" name="Gráfico 42">
          <a:extLst>
            <a:ext uri="{FF2B5EF4-FFF2-40B4-BE49-F238E27FC236}">
              <a16:creationId xmlns:a16="http://schemas.microsoft.com/office/drawing/2014/main" id="{00000000-0008-0000-23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xdr:from>
      <xdr:col>71</xdr:col>
      <xdr:colOff>33618</xdr:colOff>
      <xdr:row>74</xdr:row>
      <xdr:rowOff>77321</xdr:rowOff>
    </xdr:from>
    <xdr:to>
      <xdr:col>77</xdr:col>
      <xdr:colOff>717177</xdr:colOff>
      <xdr:row>88</xdr:row>
      <xdr:rowOff>153521</xdr:rowOff>
    </xdr:to>
    <xdr:graphicFrame macro="">
      <xdr:nvGraphicFramePr>
        <xdr:cNvPr id="44" name="Gráfico 43">
          <a:extLst>
            <a:ext uri="{FF2B5EF4-FFF2-40B4-BE49-F238E27FC236}">
              <a16:creationId xmlns:a16="http://schemas.microsoft.com/office/drawing/2014/main" id="{00000000-0008-0000-23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xdr:from>
      <xdr:col>71</xdr:col>
      <xdr:colOff>44824</xdr:colOff>
      <xdr:row>89</xdr:row>
      <xdr:rowOff>122144</xdr:rowOff>
    </xdr:from>
    <xdr:to>
      <xdr:col>77</xdr:col>
      <xdr:colOff>728383</xdr:colOff>
      <xdr:row>104</xdr:row>
      <xdr:rowOff>7844</xdr:rowOff>
    </xdr:to>
    <xdr:graphicFrame macro="">
      <xdr:nvGraphicFramePr>
        <xdr:cNvPr id="45" name="Gráfico 44">
          <a:extLst>
            <a:ext uri="{FF2B5EF4-FFF2-40B4-BE49-F238E27FC236}">
              <a16:creationId xmlns:a16="http://schemas.microsoft.com/office/drawing/2014/main" id="{00000000-0008-0000-23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71</xdr:col>
      <xdr:colOff>44824</xdr:colOff>
      <xdr:row>105</xdr:row>
      <xdr:rowOff>21291</xdr:rowOff>
    </xdr:from>
    <xdr:to>
      <xdr:col>77</xdr:col>
      <xdr:colOff>728383</xdr:colOff>
      <xdr:row>119</xdr:row>
      <xdr:rowOff>86286</xdr:rowOff>
    </xdr:to>
    <xdr:graphicFrame macro="">
      <xdr:nvGraphicFramePr>
        <xdr:cNvPr id="46" name="Gráfico 45">
          <a:extLst>
            <a:ext uri="{FF2B5EF4-FFF2-40B4-BE49-F238E27FC236}">
              <a16:creationId xmlns:a16="http://schemas.microsoft.com/office/drawing/2014/main" id="{00000000-0008-0000-23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xdr:from>
      <xdr:col>79</xdr:col>
      <xdr:colOff>50425</xdr:colOff>
      <xdr:row>43</xdr:row>
      <xdr:rowOff>123264</xdr:rowOff>
    </xdr:from>
    <xdr:to>
      <xdr:col>85</xdr:col>
      <xdr:colOff>705970</xdr:colOff>
      <xdr:row>58</xdr:row>
      <xdr:rowOff>8964</xdr:rowOff>
    </xdr:to>
    <xdr:graphicFrame macro="">
      <xdr:nvGraphicFramePr>
        <xdr:cNvPr id="47" name="Gráfico 46">
          <a:extLst>
            <a:ext uri="{FF2B5EF4-FFF2-40B4-BE49-F238E27FC236}">
              <a16:creationId xmlns:a16="http://schemas.microsoft.com/office/drawing/2014/main" id="{00000000-0008-0000-23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xdr:from>
      <xdr:col>79</xdr:col>
      <xdr:colOff>56029</xdr:colOff>
      <xdr:row>58</xdr:row>
      <xdr:rowOff>189380</xdr:rowOff>
    </xdr:from>
    <xdr:to>
      <xdr:col>85</xdr:col>
      <xdr:colOff>739588</xdr:colOff>
      <xdr:row>73</xdr:row>
      <xdr:rowOff>75080</xdr:rowOff>
    </xdr:to>
    <xdr:graphicFrame macro="">
      <xdr:nvGraphicFramePr>
        <xdr:cNvPr id="48" name="Gráfico 47">
          <a:extLst>
            <a:ext uri="{FF2B5EF4-FFF2-40B4-BE49-F238E27FC236}">
              <a16:creationId xmlns:a16="http://schemas.microsoft.com/office/drawing/2014/main" id="{00000000-0008-0000-2300-00003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xdr:from>
      <xdr:col>79</xdr:col>
      <xdr:colOff>33618</xdr:colOff>
      <xdr:row>74</xdr:row>
      <xdr:rowOff>77321</xdr:rowOff>
    </xdr:from>
    <xdr:to>
      <xdr:col>85</xdr:col>
      <xdr:colOff>717177</xdr:colOff>
      <xdr:row>88</xdr:row>
      <xdr:rowOff>153521</xdr:rowOff>
    </xdr:to>
    <xdr:graphicFrame macro="">
      <xdr:nvGraphicFramePr>
        <xdr:cNvPr id="49" name="Gráfico 48">
          <a:extLst>
            <a:ext uri="{FF2B5EF4-FFF2-40B4-BE49-F238E27FC236}">
              <a16:creationId xmlns:a16="http://schemas.microsoft.com/office/drawing/2014/main" id="{00000000-0008-0000-23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twoCellAnchor>
    <xdr:from>
      <xdr:col>79</xdr:col>
      <xdr:colOff>44824</xdr:colOff>
      <xdr:row>89</xdr:row>
      <xdr:rowOff>122144</xdr:rowOff>
    </xdr:from>
    <xdr:to>
      <xdr:col>85</xdr:col>
      <xdr:colOff>728383</xdr:colOff>
      <xdr:row>104</xdr:row>
      <xdr:rowOff>7844</xdr:rowOff>
    </xdr:to>
    <xdr:graphicFrame macro="">
      <xdr:nvGraphicFramePr>
        <xdr:cNvPr id="50" name="Gráfico 49">
          <a:extLst>
            <a:ext uri="{FF2B5EF4-FFF2-40B4-BE49-F238E27FC236}">
              <a16:creationId xmlns:a16="http://schemas.microsoft.com/office/drawing/2014/main" id="{00000000-0008-0000-2300-00003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
        </a:graphicData>
      </a:graphic>
    </xdr:graphicFrame>
    <xdr:clientData/>
  </xdr:twoCellAnchor>
  <xdr:twoCellAnchor>
    <xdr:from>
      <xdr:col>79</xdr:col>
      <xdr:colOff>44824</xdr:colOff>
      <xdr:row>105</xdr:row>
      <xdr:rowOff>21291</xdr:rowOff>
    </xdr:from>
    <xdr:to>
      <xdr:col>85</xdr:col>
      <xdr:colOff>728383</xdr:colOff>
      <xdr:row>119</xdr:row>
      <xdr:rowOff>86286</xdr:rowOff>
    </xdr:to>
    <xdr:graphicFrame macro="">
      <xdr:nvGraphicFramePr>
        <xdr:cNvPr id="51" name="Gráfico 50">
          <a:extLst>
            <a:ext uri="{FF2B5EF4-FFF2-40B4-BE49-F238E27FC236}">
              <a16:creationId xmlns:a16="http://schemas.microsoft.com/office/drawing/2014/main" id="{00000000-0008-0000-23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
        </a:graphicData>
      </a:graphic>
    </xdr:graphicFrame>
    <xdr:clientData/>
  </xdr:twoCellAnchor>
  <xdr:twoCellAnchor>
    <xdr:from>
      <xdr:col>87</xdr:col>
      <xdr:colOff>50425</xdr:colOff>
      <xdr:row>43</xdr:row>
      <xdr:rowOff>123264</xdr:rowOff>
    </xdr:from>
    <xdr:to>
      <xdr:col>93</xdr:col>
      <xdr:colOff>705970</xdr:colOff>
      <xdr:row>58</xdr:row>
      <xdr:rowOff>8964</xdr:rowOff>
    </xdr:to>
    <xdr:graphicFrame macro="">
      <xdr:nvGraphicFramePr>
        <xdr:cNvPr id="52" name="Gráfico 51">
          <a:extLst>
            <a:ext uri="{FF2B5EF4-FFF2-40B4-BE49-F238E27FC236}">
              <a16:creationId xmlns:a16="http://schemas.microsoft.com/office/drawing/2014/main" id="{00000000-0008-0000-23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
        </a:graphicData>
      </a:graphic>
    </xdr:graphicFrame>
    <xdr:clientData/>
  </xdr:twoCellAnchor>
  <xdr:twoCellAnchor>
    <xdr:from>
      <xdr:col>87</xdr:col>
      <xdr:colOff>56029</xdr:colOff>
      <xdr:row>58</xdr:row>
      <xdr:rowOff>189380</xdr:rowOff>
    </xdr:from>
    <xdr:to>
      <xdr:col>93</xdr:col>
      <xdr:colOff>739588</xdr:colOff>
      <xdr:row>73</xdr:row>
      <xdr:rowOff>75080</xdr:rowOff>
    </xdr:to>
    <xdr:graphicFrame macro="">
      <xdr:nvGraphicFramePr>
        <xdr:cNvPr id="53" name="Gráfico 52">
          <a:extLst>
            <a:ext uri="{FF2B5EF4-FFF2-40B4-BE49-F238E27FC236}">
              <a16:creationId xmlns:a16="http://schemas.microsoft.com/office/drawing/2014/main" id="{00000000-0008-0000-2300-00003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
        </a:graphicData>
      </a:graphic>
    </xdr:graphicFrame>
    <xdr:clientData/>
  </xdr:twoCellAnchor>
  <xdr:twoCellAnchor>
    <xdr:from>
      <xdr:col>87</xdr:col>
      <xdr:colOff>33618</xdr:colOff>
      <xdr:row>74</xdr:row>
      <xdr:rowOff>77321</xdr:rowOff>
    </xdr:from>
    <xdr:to>
      <xdr:col>93</xdr:col>
      <xdr:colOff>717177</xdr:colOff>
      <xdr:row>88</xdr:row>
      <xdr:rowOff>153521</xdr:rowOff>
    </xdr:to>
    <xdr:graphicFrame macro="">
      <xdr:nvGraphicFramePr>
        <xdr:cNvPr id="54" name="Gráfico 53">
          <a:extLst>
            <a:ext uri="{FF2B5EF4-FFF2-40B4-BE49-F238E27FC236}">
              <a16:creationId xmlns:a16="http://schemas.microsoft.com/office/drawing/2014/main" id="{00000000-0008-0000-23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
        </a:graphicData>
      </a:graphic>
    </xdr:graphicFrame>
    <xdr:clientData/>
  </xdr:twoCellAnchor>
  <xdr:twoCellAnchor>
    <xdr:from>
      <xdr:col>87</xdr:col>
      <xdr:colOff>44824</xdr:colOff>
      <xdr:row>89</xdr:row>
      <xdr:rowOff>122144</xdr:rowOff>
    </xdr:from>
    <xdr:to>
      <xdr:col>93</xdr:col>
      <xdr:colOff>728383</xdr:colOff>
      <xdr:row>104</xdr:row>
      <xdr:rowOff>7844</xdr:rowOff>
    </xdr:to>
    <xdr:graphicFrame macro="">
      <xdr:nvGraphicFramePr>
        <xdr:cNvPr id="55" name="Gráfico 54">
          <a:extLst>
            <a:ext uri="{FF2B5EF4-FFF2-40B4-BE49-F238E27FC236}">
              <a16:creationId xmlns:a16="http://schemas.microsoft.com/office/drawing/2014/main" id="{00000000-0008-0000-23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
        </a:graphicData>
      </a:graphic>
    </xdr:graphicFrame>
    <xdr:clientData/>
  </xdr:twoCellAnchor>
  <xdr:twoCellAnchor>
    <xdr:from>
      <xdr:col>87</xdr:col>
      <xdr:colOff>44824</xdr:colOff>
      <xdr:row>105</xdr:row>
      <xdr:rowOff>21291</xdr:rowOff>
    </xdr:from>
    <xdr:to>
      <xdr:col>93</xdr:col>
      <xdr:colOff>728383</xdr:colOff>
      <xdr:row>119</xdr:row>
      <xdr:rowOff>86286</xdr:rowOff>
    </xdr:to>
    <xdr:graphicFrame macro="">
      <xdr:nvGraphicFramePr>
        <xdr:cNvPr id="56" name="Gráfico 55">
          <a:extLst>
            <a:ext uri="{FF2B5EF4-FFF2-40B4-BE49-F238E27FC236}">
              <a16:creationId xmlns:a16="http://schemas.microsoft.com/office/drawing/2014/main" id="{00000000-0008-0000-2300-00003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
        </a:graphicData>
      </a:graphic>
    </xdr:graphicFrame>
    <xdr:clientData/>
  </xdr:twoCellAnchor>
  <xdr:twoCellAnchor>
    <xdr:from>
      <xdr:col>95</xdr:col>
      <xdr:colOff>50425</xdr:colOff>
      <xdr:row>43</xdr:row>
      <xdr:rowOff>123264</xdr:rowOff>
    </xdr:from>
    <xdr:to>
      <xdr:col>101</xdr:col>
      <xdr:colOff>705970</xdr:colOff>
      <xdr:row>58</xdr:row>
      <xdr:rowOff>8964</xdr:rowOff>
    </xdr:to>
    <xdr:graphicFrame macro="">
      <xdr:nvGraphicFramePr>
        <xdr:cNvPr id="57" name="Gráfico 56">
          <a:extLst>
            <a:ext uri="{FF2B5EF4-FFF2-40B4-BE49-F238E27FC236}">
              <a16:creationId xmlns:a16="http://schemas.microsoft.com/office/drawing/2014/main" id="{00000000-0008-0000-2300-00003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
        </a:graphicData>
      </a:graphic>
    </xdr:graphicFrame>
    <xdr:clientData/>
  </xdr:twoCellAnchor>
  <xdr:twoCellAnchor>
    <xdr:from>
      <xdr:col>95</xdr:col>
      <xdr:colOff>56029</xdr:colOff>
      <xdr:row>58</xdr:row>
      <xdr:rowOff>189380</xdr:rowOff>
    </xdr:from>
    <xdr:to>
      <xdr:col>101</xdr:col>
      <xdr:colOff>739588</xdr:colOff>
      <xdr:row>73</xdr:row>
      <xdr:rowOff>75080</xdr:rowOff>
    </xdr:to>
    <xdr:graphicFrame macro="">
      <xdr:nvGraphicFramePr>
        <xdr:cNvPr id="58" name="Gráfico 57">
          <a:extLst>
            <a:ext uri="{FF2B5EF4-FFF2-40B4-BE49-F238E27FC236}">
              <a16:creationId xmlns:a16="http://schemas.microsoft.com/office/drawing/2014/main" id="{00000000-0008-0000-2300-00003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
        </a:graphicData>
      </a:graphic>
    </xdr:graphicFrame>
    <xdr:clientData/>
  </xdr:twoCellAnchor>
  <xdr:twoCellAnchor>
    <xdr:from>
      <xdr:col>95</xdr:col>
      <xdr:colOff>33618</xdr:colOff>
      <xdr:row>74</xdr:row>
      <xdr:rowOff>77321</xdr:rowOff>
    </xdr:from>
    <xdr:to>
      <xdr:col>101</xdr:col>
      <xdr:colOff>717177</xdr:colOff>
      <xdr:row>88</xdr:row>
      <xdr:rowOff>153521</xdr:rowOff>
    </xdr:to>
    <xdr:graphicFrame macro="">
      <xdr:nvGraphicFramePr>
        <xdr:cNvPr id="59" name="Gráfico 58">
          <a:extLst>
            <a:ext uri="{FF2B5EF4-FFF2-40B4-BE49-F238E27FC236}">
              <a16:creationId xmlns:a16="http://schemas.microsoft.com/office/drawing/2014/main" id="{00000000-0008-0000-2300-00003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
        </a:graphicData>
      </a:graphic>
    </xdr:graphicFrame>
    <xdr:clientData/>
  </xdr:twoCellAnchor>
  <xdr:twoCellAnchor>
    <xdr:from>
      <xdr:col>95</xdr:col>
      <xdr:colOff>44824</xdr:colOff>
      <xdr:row>89</xdr:row>
      <xdr:rowOff>122144</xdr:rowOff>
    </xdr:from>
    <xdr:to>
      <xdr:col>101</xdr:col>
      <xdr:colOff>728383</xdr:colOff>
      <xdr:row>104</xdr:row>
      <xdr:rowOff>7844</xdr:rowOff>
    </xdr:to>
    <xdr:graphicFrame macro="">
      <xdr:nvGraphicFramePr>
        <xdr:cNvPr id="60" name="Gráfico 59">
          <a:extLst>
            <a:ext uri="{FF2B5EF4-FFF2-40B4-BE49-F238E27FC236}">
              <a16:creationId xmlns:a16="http://schemas.microsoft.com/office/drawing/2014/main" id="{00000000-0008-0000-2300-00003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
        </a:graphicData>
      </a:graphic>
    </xdr:graphicFrame>
    <xdr:clientData/>
  </xdr:twoCellAnchor>
  <xdr:twoCellAnchor>
    <xdr:from>
      <xdr:col>95</xdr:col>
      <xdr:colOff>44824</xdr:colOff>
      <xdr:row>105</xdr:row>
      <xdr:rowOff>21291</xdr:rowOff>
    </xdr:from>
    <xdr:to>
      <xdr:col>101</xdr:col>
      <xdr:colOff>728383</xdr:colOff>
      <xdr:row>119</xdr:row>
      <xdr:rowOff>86286</xdr:rowOff>
    </xdr:to>
    <xdr:graphicFrame macro="">
      <xdr:nvGraphicFramePr>
        <xdr:cNvPr id="61" name="Gráfico 60">
          <a:extLst>
            <a:ext uri="{FF2B5EF4-FFF2-40B4-BE49-F238E27FC236}">
              <a16:creationId xmlns:a16="http://schemas.microsoft.com/office/drawing/2014/main" id="{00000000-0008-0000-2300-00003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
        </a:graphicData>
      </a:graphic>
    </xdr:graphicFrame>
    <xdr:clientData/>
  </xdr:twoCellAnchor>
  <xdr:twoCellAnchor>
    <xdr:from>
      <xdr:col>0</xdr:col>
      <xdr:colOff>0</xdr:colOff>
      <xdr:row>9</xdr:row>
      <xdr:rowOff>0</xdr:rowOff>
    </xdr:from>
    <xdr:to>
      <xdr:col>0</xdr:col>
      <xdr:colOff>628790</xdr:colOff>
      <xdr:row>50</xdr:row>
      <xdr:rowOff>153249</xdr:rowOff>
    </xdr:to>
    <xdr:sp macro="" textlink="">
      <xdr:nvSpPr>
        <xdr:cNvPr id="62" name="CuadroTexto 61">
          <a:extLst>
            <a:ext uri="{FF2B5EF4-FFF2-40B4-BE49-F238E27FC236}">
              <a16:creationId xmlns:a16="http://schemas.microsoft.com/office/drawing/2014/main" id="{00000000-0008-0000-2300-00003E000000}"/>
            </a:ext>
          </a:extLst>
        </xdr:cNvPr>
        <xdr:cNvSpPr txBox="1"/>
      </xdr:nvSpPr>
      <xdr:spPr>
        <a:xfrm rot="18715608">
          <a:off x="-3398539" y="5393186"/>
          <a:ext cx="7425867" cy="628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3600">
              <a:ln>
                <a:noFill/>
              </a:ln>
              <a:solidFill>
                <a:schemeClr val="accent3">
                  <a:lumMod val="50000"/>
                  <a:alpha val="32000"/>
                </a:schemeClr>
              </a:solidFill>
            </a:rPr>
            <a:t>ELABORADO POR LA SUPERSERVICIOS</a:t>
          </a:r>
        </a:p>
      </xdr:txBody>
    </xdr:sp>
    <xdr:clientData/>
  </xdr:twoCellAnchor>
  <xdr:twoCellAnchor>
    <xdr:from>
      <xdr:col>81</xdr:col>
      <xdr:colOff>448235</xdr:colOff>
      <xdr:row>68</xdr:row>
      <xdr:rowOff>22412</xdr:rowOff>
    </xdr:from>
    <xdr:to>
      <xdr:col>82</xdr:col>
      <xdr:colOff>315025</xdr:colOff>
      <xdr:row>107</xdr:row>
      <xdr:rowOff>18779</xdr:rowOff>
    </xdr:to>
    <xdr:sp macro="" textlink="">
      <xdr:nvSpPr>
        <xdr:cNvPr id="63" name="CuadroTexto 62">
          <a:extLst>
            <a:ext uri="{FF2B5EF4-FFF2-40B4-BE49-F238E27FC236}">
              <a16:creationId xmlns:a16="http://schemas.microsoft.com/office/drawing/2014/main" id="{00000000-0008-0000-2300-00003F000000}"/>
            </a:ext>
          </a:extLst>
        </xdr:cNvPr>
        <xdr:cNvSpPr txBox="1"/>
      </xdr:nvSpPr>
      <xdr:spPr>
        <a:xfrm rot="18715608">
          <a:off x="56407255" y="16117216"/>
          <a:ext cx="7425867" cy="628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3600">
              <a:ln>
                <a:noFill/>
              </a:ln>
              <a:solidFill>
                <a:schemeClr val="accent3">
                  <a:lumMod val="75000"/>
                  <a:alpha val="32000"/>
                </a:schemeClr>
              </a:solidFill>
            </a:rPr>
            <a:t>ELABORADO POR LA SUPERSERVICIOS</a:t>
          </a:r>
        </a:p>
      </xdr:txBody>
    </xdr:sp>
    <xdr:clientData/>
  </xdr:twoCellAnchor>
  <xdr:twoCellAnchor>
    <xdr:from>
      <xdr:col>89</xdr:col>
      <xdr:colOff>712693</xdr:colOff>
      <xdr:row>68</xdr:row>
      <xdr:rowOff>40342</xdr:rowOff>
    </xdr:from>
    <xdr:to>
      <xdr:col>90</xdr:col>
      <xdr:colOff>579483</xdr:colOff>
      <xdr:row>107</xdr:row>
      <xdr:rowOff>36709</xdr:rowOff>
    </xdr:to>
    <xdr:sp macro="" textlink="">
      <xdr:nvSpPr>
        <xdr:cNvPr id="64" name="CuadroTexto 63">
          <a:extLst>
            <a:ext uri="{FF2B5EF4-FFF2-40B4-BE49-F238E27FC236}">
              <a16:creationId xmlns:a16="http://schemas.microsoft.com/office/drawing/2014/main" id="{00000000-0008-0000-2300-000040000000}"/>
            </a:ext>
          </a:extLst>
        </xdr:cNvPr>
        <xdr:cNvSpPr txBox="1"/>
      </xdr:nvSpPr>
      <xdr:spPr>
        <a:xfrm rot="18715608">
          <a:off x="62308272" y="16135146"/>
          <a:ext cx="7425867" cy="628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3600">
              <a:ln>
                <a:noFill/>
              </a:ln>
              <a:solidFill>
                <a:schemeClr val="accent3">
                  <a:lumMod val="75000"/>
                  <a:alpha val="32000"/>
                </a:schemeClr>
              </a:solidFill>
            </a:rPr>
            <a:t>ELABORADO POR LA SUPERSERVICIOS</a:t>
          </a:r>
        </a:p>
      </xdr:txBody>
    </xdr:sp>
    <xdr:clientData/>
  </xdr:twoCellAnchor>
  <xdr:twoCellAnchor>
    <xdr:from>
      <xdr:col>98</xdr:col>
      <xdr:colOff>114299</xdr:colOff>
      <xdr:row>69</xdr:row>
      <xdr:rowOff>147919</xdr:rowOff>
    </xdr:from>
    <xdr:to>
      <xdr:col>98</xdr:col>
      <xdr:colOff>743089</xdr:colOff>
      <xdr:row>108</xdr:row>
      <xdr:rowOff>144286</xdr:rowOff>
    </xdr:to>
    <xdr:sp macro="" textlink="">
      <xdr:nvSpPr>
        <xdr:cNvPr id="65" name="CuadroTexto 64">
          <a:extLst>
            <a:ext uri="{FF2B5EF4-FFF2-40B4-BE49-F238E27FC236}">
              <a16:creationId xmlns:a16="http://schemas.microsoft.com/office/drawing/2014/main" id="{00000000-0008-0000-2300-000041000000}"/>
            </a:ext>
          </a:extLst>
        </xdr:cNvPr>
        <xdr:cNvSpPr txBox="1"/>
      </xdr:nvSpPr>
      <xdr:spPr>
        <a:xfrm rot="18715608">
          <a:off x="68108436" y="16433223"/>
          <a:ext cx="7425867" cy="628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3600">
              <a:ln>
                <a:noFill/>
              </a:ln>
              <a:solidFill>
                <a:schemeClr val="accent3">
                  <a:lumMod val="75000"/>
                  <a:alpha val="32000"/>
                </a:schemeClr>
              </a:solidFill>
            </a:rPr>
            <a:t>ELABORADO POR LA SUPERSERVICIOS</a:t>
          </a:r>
        </a:p>
      </xdr:txBody>
    </xdr:sp>
    <xdr:clientData/>
  </xdr:twoCellAnchor>
  <xdr:twoCellAnchor>
    <xdr:from>
      <xdr:col>103</xdr:col>
      <xdr:colOff>50425</xdr:colOff>
      <xdr:row>43</xdr:row>
      <xdr:rowOff>123264</xdr:rowOff>
    </xdr:from>
    <xdr:to>
      <xdr:col>109</xdr:col>
      <xdr:colOff>705970</xdr:colOff>
      <xdr:row>58</xdr:row>
      <xdr:rowOff>8964</xdr:rowOff>
    </xdr:to>
    <xdr:graphicFrame macro="">
      <xdr:nvGraphicFramePr>
        <xdr:cNvPr id="66" name="Gráfico 65">
          <a:extLst>
            <a:ext uri="{FF2B5EF4-FFF2-40B4-BE49-F238E27FC236}">
              <a16:creationId xmlns:a16="http://schemas.microsoft.com/office/drawing/2014/main" id="{00000000-0008-0000-2300-00004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
        </a:graphicData>
      </a:graphic>
    </xdr:graphicFrame>
    <xdr:clientData/>
  </xdr:twoCellAnchor>
  <xdr:twoCellAnchor>
    <xdr:from>
      <xdr:col>103</xdr:col>
      <xdr:colOff>56029</xdr:colOff>
      <xdr:row>58</xdr:row>
      <xdr:rowOff>189380</xdr:rowOff>
    </xdr:from>
    <xdr:to>
      <xdr:col>109</xdr:col>
      <xdr:colOff>739588</xdr:colOff>
      <xdr:row>73</xdr:row>
      <xdr:rowOff>75080</xdr:rowOff>
    </xdr:to>
    <xdr:graphicFrame macro="">
      <xdr:nvGraphicFramePr>
        <xdr:cNvPr id="67" name="Gráfico 66">
          <a:extLst>
            <a:ext uri="{FF2B5EF4-FFF2-40B4-BE49-F238E27FC236}">
              <a16:creationId xmlns:a16="http://schemas.microsoft.com/office/drawing/2014/main" id="{00000000-0008-0000-2300-00004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
        </a:graphicData>
      </a:graphic>
    </xdr:graphicFrame>
    <xdr:clientData/>
  </xdr:twoCellAnchor>
  <xdr:twoCellAnchor>
    <xdr:from>
      <xdr:col>103</xdr:col>
      <xdr:colOff>33618</xdr:colOff>
      <xdr:row>74</xdr:row>
      <xdr:rowOff>77321</xdr:rowOff>
    </xdr:from>
    <xdr:to>
      <xdr:col>109</xdr:col>
      <xdr:colOff>717177</xdr:colOff>
      <xdr:row>88</xdr:row>
      <xdr:rowOff>153521</xdr:rowOff>
    </xdr:to>
    <xdr:graphicFrame macro="">
      <xdr:nvGraphicFramePr>
        <xdr:cNvPr id="68" name="Gráfico 67">
          <a:extLst>
            <a:ext uri="{FF2B5EF4-FFF2-40B4-BE49-F238E27FC236}">
              <a16:creationId xmlns:a16="http://schemas.microsoft.com/office/drawing/2014/main" id="{00000000-0008-0000-2300-00004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
        </a:graphicData>
      </a:graphic>
    </xdr:graphicFrame>
    <xdr:clientData/>
  </xdr:twoCellAnchor>
  <xdr:twoCellAnchor>
    <xdr:from>
      <xdr:col>103</xdr:col>
      <xdr:colOff>44824</xdr:colOff>
      <xdr:row>89</xdr:row>
      <xdr:rowOff>122144</xdr:rowOff>
    </xdr:from>
    <xdr:to>
      <xdr:col>109</xdr:col>
      <xdr:colOff>728383</xdr:colOff>
      <xdr:row>104</xdr:row>
      <xdr:rowOff>7844</xdr:rowOff>
    </xdr:to>
    <xdr:graphicFrame macro="">
      <xdr:nvGraphicFramePr>
        <xdr:cNvPr id="69" name="Gráfico 68">
          <a:extLst>
            <a:ext uri="{FF2B5EF4-FFF2-40B4-BE49-F238E27FC236}">
              <a16:creationId xmlns:a16="http://schemas.microsoft.com/office/drawing/2014/main" id="{00000000-0008-0000-2300-00004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4"/>
        </a:graphicData>
      </a:graphic>
    </xdr:graphicFrame>
    <xdr:clientData/>
  </xdr:twoCellAnchor>
  <xdr:twoCellAnchor>
    <xdr:from>
      <xdr:col>103</xdr:col>
      <xdr:colOff>44824</xdr:colOff>
      <xdr:row>105</xdr:row>
      <xdr:rowOff>21291</xdr:rowOff>
    </xdr:from>
    <xdr:to>
      <xdr:col>109</xdr:col>
      <xdr:colOff>728383</xdr:colOff>
      <xdr:row>119</xdr:row>
      <xdr:rowOff>86286</xdr:rowOff>
    </xdr:to>
    <xdr:graphicFrame macro="">
      <xdr:nvGraphicFramePr>
        <xdr:cNvPr id="70" name="Gráfico 69">
          <a:extLst>
            <a:ext uri="{FF2B5EF4-FFF2-40B4-BE49-F238E27FC236}">
              <a16:creationId xmlns:a16="http://schemas.microsoft.com/office/drawing/2014/main" id="{00000000-0008-0000-2300-00004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5"/>
        </a:graphicData>
      </a:graphic>
    </xdr:graphicFrame>
    <xdr:clientData/>
  </xdr:twoCellAnchor>
  <xdr:twoCellAnchor>
    <xdr:from>
      <xdr:col>106</xdr:col>
      <xdr:colOff>114299</xdr:colOff>
      <xdr:row>69</xdr:row>
      <xdr:rowOff>147919</xdr:rowOff>
    </xdr:from>
    <xdr:to>
      <xdr:col>106</xdr:col>
      <xdr:colOff>743089</xdr:colOff>
      <xdr:row>108</xdr:row>
      <xdr:rowOff>144286</xdr:rowOff>
    </xdr:to>
    <xdr:sp macro="" textlink="">
      <xdr:nvSpPr>
        <xdr:cNvPr id="71" name="CuadroTexto 70">
          <a:extLst>
            <a:ext uri="{FF2B5EF4-FFF2-40B4-BE49-F238E27FC236}">
              <a16:creationId xmlns:a16="http://schemas.microsoft.com/office/drawing/2014/main" id="{00000000-0008-0000-2300-000047000000}"/>
            </a:ext>
          </a:extLst>
        </xdr:cNvPr>
        <xdr:cNvSpPr txBox="1"/>
      </xdr:nvSpPr>
      <xdr:spPr>
        <a:xfrm rot="18715608">
          <a:off x="68108436" y="16433223"/>
          <a:ext cx="7425867" cy="628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3600">
              <a:ln>
                <a:noFill/>
              </a:ln>
              <a:solidFill>
                <a:schemeClr val="accent3">
                  <a:lumMod val="75000"/>
                  <a:alpha val="32000"/>
                </a:schemeClr>
              </a:solidFill>
            </a:rPr>
            <a:t>ELABORADO POR LA SUPERSERVICIOS</a:t>
          </a:r>
        </a:p>
      </xdr:txBody>
    </xdr:sp>
    <xdr:clientData/>
  </xdr:twoCellAnchor>
  <xdr:twoCellAnchor>
    <xdr:from>
      <xdr:col>111</xdr:col>
      <xdr:colOff>50425</xdr:colOff>
      <xdr:row>43</xdr:row>
      <xdr:rowOff>123264</xdr:rowOff>
    </xdr:from>
    <xdr:to>
      <xdr:col>117</xdr:col>
      <xdr:colOff>705970</xdr:colOff>
      <xdr:row>58</xdr:row>
      <xdr:rowOff>8964</xdr:rowOff>
    </xdr:to>
    <xdr:graphicFrame macro="">
      <xdr:nvGraphicFramePr>
        <xdr:cNvPr id="72" name="Gráfico 71">
          <a:extLst>
            <a:ext uri="{FF2B5EF4-FFF2-40B4-BE49-F238E27FC236}">
              <a16:creationId xmlns:a16="http://schemas.microsoft.com/office/drawing/2014/main" id="{00000000-0008-0000-2300-00004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6"/>
        </a:graphicData>
      </a:graphic>
    </xdr:graphicFrame>
    <xdr:clientData/>
  </xdr:twoCellAnchor>
  <xdr:twoCellAnchor>
    <xdr:from>
      <xdr:col>111</xdr:col>
      <xdr:colOff>56029</xdr:colOff>
      <xdr:row>58</xdr:row>
      <xdr:rowOff>189380</xdr:rowOff>
    </xdr:from>
    <xdr:to>
      <xdr:col>117</xdr:col>
      <xdr:colOff>739588</xdr:colOff>
      <xdr:row>73</xdr:row>
      <xdr:rowOff>75080</xdr:rowOff>
    </xdr:to>
    <xdr:graphicFrame macro="">
      <xdr:nvGraphicFramePr>
        <xdr:cNvPr id="73" name="Gráfico 72">
          <a:extLst>
            <a:ext uri="{FF2B5EF4-FFF2-40B4-BE49-F238E27FC236}">
              <a16:creationId xmlns:a16="http://schemas.microsoft.com/office/drawing/2014/main" id="{00000000-0008-0000-2300-00004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7"/>
        </a:graphicData>
      </a:graphic>
    </xdr:graphicFrame>
    <xdr:clientData/>
  </xdr:twoCellAnchor>
  <xdr:twoCellAnchor>
    <xdr:from>
      <xdr:col>111</xdr:col>
      <xdr:colOff>33618</xdr:colOff>
      <xdr:row>74</xdr:row>
      <xdr:rowOff>77321</xdr:rowOff>
    </xdr:from>
    <xdr:to>
      <xdr:col>117</xdr:col>
      <xdr:colOff>717177</xdr:colOff>
      <xdr:row>88</xdr:row>
      <xdr:rowOff>153521</xdr:rowOff>
    </xdr:to>
    <xdr:graphicFrame macro="">
      <xdr:nvGraphicFramePr>
        <xdr:cNvPr id="74" name="Gráfico 73">
          <a:extLst>
            <a:ext uri="{FF2B5EF4-FFF2-40B4-BE49-F238E27FC236}">
              <a16:creationId xmlns:a16="http://schemas.microsoft.com/office/drawing/2014/main" id="{00000000-0008-0000-2300-00004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8"/>
        </a:graphicData>
      </a:graphic>
    </xdr:graphicFrame>
    <xdr:clientData/>
  </xdr:twoCellAnchor>
  <xdr:twoCellAnchor>
    <xdr:from>
      <xdr:col>111</xdr:col>
      <xdr:colOff>44824</xdr:colOff>
      <xdr:row>89</xdr:row>
      <xdr:rowOff>122144</xdr:rowOff>
    </xdr:from>
    <xdr:to>
      <xdr:col>117</xdr:col>
      <xdr:colOff>728383</xdr:colOff>
      <xdr:row>104</xdr:row>
      <xdr:rowOff>7844</xdr:rowOff>
    </xdr:to>
    <xdr:graphicFrame macro="">
      <xdr:nvGraphicFramePr>
        <xdr:cNvPr id="75" name="Gráfico 74">
          <a:extLst>
            <a:ext uri="{FF2B5EF4-FFF2-40B4-BE49-F238E27FC236}">
              <a16:creationId xmlns:a16="http://schemas.microsoft.com/office/drawing/2014/main" id="{00000000-0008-0000-2300-00004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9"/>
        </a:graphicData>
      </a:graphic>
    </xdr:graphicFrame>
    <xdr:clientData/>
  </xdr:twoCellAnchor>
  <xdr:twoCellAnchor>
    <xdr:from>
      <xdr:col>111</xdr:col>
      <xdr:colOff>44824</xdr:colOff>
      <xdr:row>105</xdr:row>
      <xdr:rowOff>21291</xdr:rowOff>
    </xdr:from>
    <xdr:to>
      <xdr:col>117</xdr:col>
      <xdr:colOff>728383</xdr:colOff>
      <xdr:row>119</xdr:row>
      <xdr:rowOff>86286</xdr:rowOff>
    </xdr:to>
    <xdr:graphicFrame macro="">
      <xdr:nvGraphicFramePr>
        <xdr:cNvPr id="76" name="Gráfico 75">
          <a:extLst>
            <a:ext uri="{FF2B5EF4-FFF2-40B4-BE49-F238E27FC236}">
              <a16:creationId xmlns:a16="http://schemas.microsoft.com/office/drawing/2014/main" id="{00000000-0008-0000-2300-00004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0"/>
        </a:graphicData>
      </a:graphic>
    </xdr:graphicFrame>
    <xdr:clientData/>
  </xdr:twoCellAnchor>
  <xdr:twoCellAnchor>
    <xdr:from>
      <xdr:col>114</xdr:col>
      <xdr:colOff>114299</xdr:colOff>
      <xdr:row>69</xdr:row>
      <xdr:rowOff>147919</xdr:rowOff>
    </xdr:from>
    <xdr:to>
      <xdr:col>114</xdr:col>
      <xdr:colOff>743089</xdr:colOff>
      <xdr:row>108</xdr:row>
      <xdr:rowOff>144286</xdr:rowOff>
    </xdr:to>
    <xdr:sp macro="" textlink="">
      <xdr:nvSpPr>
        <xdr:cNvPr id="77" name="CuadroTexto 76">
          <a:extLst>
            <a:ext uri="{FF2B5EF4-FFF2-40B4-BE49-F238E27FC236}">
              <a16:creationId xmlns:a16="http://schemas.microsoft.com/office/drawing/2014/main" id="{00000000-0008-0000-2300-00004D000000}"/>
            </a:ext>
          </a:extLst>
        </xdr:cNvPr>
        <xdr:cNvSpPr txBox="1"/>
      </xdr:nvSpPr>
      <xdr:spPr>
        <a:xfrm rot="18715608">
          <a:off x="73689666" y="16440927"/>
          <a:ext cx="7425867" cy="628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3600">
              <a:ln>
                <a:noFill/>
              </a:ln>
              <a:solidFill>
                <a:schemeClr val="accent3">
                  <a:lumMod val="75000"/>
                  <a:alpha val="32000"/>
                </a:schemeClr>
              </a:solidFill>
            </a:rPr>
            <a:t>ELABORADO POR LA SUPERSERVICIOS</a:t>
          </a:r>
        </a:p>
      </xdr:txBody>
    </xdr:sp>
    <xdr:clientData/>
  </xdr:twoCellAnchor>
  <xdr:twoCellAnchor>
    <xdr:from>
      <xdr:col>119</xdr:col>
      <xdr:colOff>50425</xdr:colOff>
      <xdr:row>43</xdr:row>
      <xdr:rowOff>123264</xdr:rowOff>
    </xdr:from>
    <xdr:to>
      <xdr:col>125</xdr:col>
      <xdr:colOff>705970</xdr:colOff>
      <xdr:row>58</xdr:row>
      <xdr:rowOff>8964</xdr:rowOff>
    </xdr:to>
    <xdr:graphicFrame macro="">
      <xdr:nvGraphicFramePr>
        <xdr:cNvPr id="78" name="Gráfico 77">
          <a:extLst>
            <a:ext uri="{FF2B5EF4-FFF2-40B4-BE49-F238E27FC236}">
              <a16:creationId xmlns:a16="http://schemas.microsoft.com/office/drawing/2014/main" id="{C868FE89-5BEC-413C-B30F-874C808D9C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1"/>
        </a:graphicData>
      </a:graphic>
    </xdr:graphicFrame>
    <xdr:clientData/>
  </xdr:twoCellAnchor>
  <xdr:twoCellAnchor>
    <xdr:from>
      <xdr:col>119</xdr:col>
      <xdr:colOff>56029</xdr:colOff>
      <xdr:row>58</xdr:row>
      <xdr:rowOff>189380</xdr:rowOff>
    </xdr:from>
    <xdr:to>
      <xdr:col>125</xdr:col>
      <xdr:colOff>739588</xdr:colOff>
      <xdr:row>73</xdr:row>
      <xdr:rowOff>75080</xdr:rowOff>
    </xdr:to>
    <xdr:graphicFrame macro="">
      <xdr:nvGraphicFramePr>
        <xdr:cNvPr id="79" name="Gráfico 78">
          <a:extLst>
            <a:ext uri="{FF2B5EF4-FFF2-40B4-BE49-F238E27FC236}">
              <a16:creationId xmlns:a16="http://schemas.microsoft.com/office/drawing/2014/main" id="{5D64A606-2F53-42B1-8166-F8B78B5FA5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2"/>
        </a:graphicData>
      </a:graphic>
    </xdr:graphicFrame>
    <xdr:clientData/>
  </xdr:twoCellAnchor>
  <xdr:twoCellAnchor>
    <xdr:from>
      <xdr:col>119</xdr:col>
      <xdr:colOff>33618</xdr:colOff>
      <xdr:row>74</xdr:row>
      <xdr:rowOff>77321</xdr:rowOff>
    </xdr:from>
    <xdr:to>
      <xdr:col>125</xdr:col>
      <xdr:colOff>717177</xdr:colOff>
      <xdr:row>88</xdr:row>
      <xdr:rowOff>153521</xdr:rowOff>
    </xdr:to>
    <xdr:graphicFrame macro="">
      <xdr:nvGraphicFramePr>
        <xdr:cNvPr id="80" name="Gráfico 79">
          <a:extLst>
            <a:ext uri="{FF2B5EF4-FFF2-40B4-BE49-F238E27FC236}">
              <a16:creationId xmlns:a16="http://schemas.microsoft.com/office/drawing/2014/main" id="{18A2B5C0-21B0-413E-A16A-7DF975A7C5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3"/>
        </a:graphicData>
      </a:graphic>
    </xdr:graphicFrame>
    <xdr:clientData/>
  </xdr:twoCellAnchor>
  <xdr:twoCellAnchor>
    <xdr:from>
      <xdr:col>119</xdr:col>
      <xdr:colOff>44824</xdr:colOff>
      <xdr:row>89</xdr:row>
      <xdr:rowOff>122144</xdr:rowOff>
    </xdr:from>
    <xdr:to>
      <xdr:col>125</xdr:col>
      <xdr:colOff>728383</xdr:colOff>
      <xdr:row>104</xdr:row>
      <xdr:rowOff>7844</xdr:rowOff>
    </xdr:to>
    <xdr:graphicFrame macro="">
      <xdr:nvGraphicFramePr>
        <xdr:cNvPr id="81" name="Gráfico 80">
          <a:extLst>
            <a:ext uri="{FF2B5EF4-FFF2-40B4-BE49-F238E27FC236}">
              <a16:creationId xmlns:a16="http://schemas.microsoft.com/office/drawing/2014/main" id="{67952E88-1796-4133-8AE0-7C8013931C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4"/>
        </a:graphicData>
      </a:graphic>
    </xdr:graphicFrame>
    <xdr:clientData/>
  </xdr:twoCellAnchor>
  <xdr:twoCellAnchor>
    <xdr:from>
      <xdr:col>119</xdr:col>
      <xdr:colOff>44824</xdr:colOff>
      <xdr:row>105</xdr:row>
      <xdr:rowOff>21291</xdr:rowOff>
    </xdr:from>
    <xdr:to>
      <xdr:col>125</xdr:col>
      <xdr:colOff>728383</xdr:colOff>
      <xdr:row>119</xdr:row>
      <xdr:rowOff>86286</xdr:rowOff>
    </xdr:to>
    <xdr:graphicFrame macro="">
      <xdr:nvGraphicFramePr>
        <xdr:cNvPr id="82" name="Gráfico 81">
          <a:extLst>
            <a:ext uri="{FF2B5EF4-FFF2-40B4-BE49-F238E27FC236}">
              <a16:creationId xmlns:a16="http://schemas.microsoft.com/office/drawing/2014/main" id="{D202962F-520B-41A6-AD27-323BE43808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5"/>
        </a:graphicData>
      </a:graphic>
    </xdr:graphicFrame>
    <xdr:clientData/>
  </xdr:twoCellAnchor>
  <xdr:twoCellAnchor>
    <xdr:from>
      <xdr:col>122</xdr:col>
      <xdr:colOff>114299</xdr:colOff>
      <xdr:row>69</xdr:row>
      <xdr:rowOff>147919</xdr:rowOff>
    </xdr:from>
    <xdr:to>
      <xdr:col>122</xdr:col>
      <xdr:colOff>743089</xdr:colOff>
      <xdr:row>108</xdr:row>
      <xdr:rowOff>144286</xdr:rowOff>
    </xdr:to>
    <xdr:sp macro="" textlink="">
      <xdr:nvSpPr>
        <xdr:cNvPr id="83" name="CuadroTexto 82">
          <a:extLst>
            <a:ext uri="{FF2B5EF4-FFF2-40B4-BE49-F238E27FC236}">
              <a16:creationId xmlns:a16="http://schemas.microsoft.com/office/drawing/2014/main" id="{1201C09B-7C28-4339-80C4-F7380B02DB90}"/>
            </a:ext>
          </a:extLst>
        </xdr:cNvPr>
        <xdr:cNvSpPr txBox="1"/>
      </xdr:nvSpPr>
      <xdr:spPr>
        <a:xfrm rot="18715608">
          <a:off x="79321323" y="16440927"/>
          <a:ext cx="7425867" cy="628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3600">
              <a:ln>
                <a:noFill/>
              </a:ln>
              <a:solidFill>
                <a:schemeClr val="accent3">
                  <a:lumMod val="75000"/>
                  <a:alpha val="32000"/>
                </a:schemeClr>
              </a:solidFill>
            </a:rPr>
            <a:t>ELABORADO POR LA SUPERSERVICIOS</a:t>
          </a:r>
        </a:p>
      </xdr:txBody>
    </xdr:sp>
    <xdr:clientData/>
  </xdr:twoCellAnchor>
  <xdr:twoCellAnchor>
    <xdr:from>
      <xdr:col>127</xdr:col>
      <xdr:colOff>50425</xdr:colOff>
      <xdr:row>43</xdr:row>
      <xdr:rowOff>123264</xdr:rowOff>
    </xdr:from>
    <xdr:to>
      <xdr:col>133</xdr:col>
      <xdr:colOff>705970</xdr:colOff>
      <xdr:row>58</xdr:row>
      <xdr:rowOff>8964</xdr:rowOff>
    </xdr:to>
    <xdr:graphicFrame macro="">
      <xdr:nvGraphicFramePr>
        <xdr:cNvPr id="84" name="Gráfico 83">
          <a:extLst>
            <a:ext uri="{FF2B5EF4-FFF2-40B4-BE49-F238E27FC236}">
              <a16:creationId xmlns:a16="http://schemas.microsoft.com/office/drawing/2014/main" id="{DB947AB4-B426-40D3-8C44-8ED99B36E5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6"/>
        </a:graphicData>
      </a:graphic>
    </xdr:graphicFrame>
    <xdr:clientData/>
  </xdr:twoCellAnchor>
  <xdr:twoCellAnchor>
    <xdr:from>
      <xdr:col>127</xdr:col>
      <xdr:colOff>56029</xdr:colOff>
      <xdr:row>58</xdr:row>
      <xdr:rowOff>189380</xdr:rowOff>
    </xdr:from>
    <xdr:to>
      <xdr:col>133</xdr:col>
      <xdr:colOff>739588</xdr:colOff>
      <xdr:row>73</xdr:row>
      <xdr:rowOff>75080</xdr:rowOff>
    </xdr:to>
    <xdr:graphicFrame macro="">
      <xdr:nvGraphicFramePr>
        <xdr:cNvPr id="85" name="Gráfico 84">
          <a:extLst>
            <a:ext uri="{FF2B5EF4-FFF2-40B4-BE49-F238E27FC236}">
              <a16:creationId xmlns:a16="http://schemas.microsoft.com/office/drawing/2014/main" id="{8425CFAE-E6AA-4255-AD9D-4ABEFEF457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7"/>
        </a:graphicData>
      </a:graphic>
    </xdr:graphicFrame>
    <xdr:clientData/>
  </xdr:twoCellAnchor>
  <xdr:twoCellAnchor>
    <xdr:from>
      <xdr:col>127</xdr:col>
      <xdr:colOff>33618</xdr:colOff>
      <xdr:row>74</xdr:row>
      <xdr:rowOff>77321</xdr:rowOff>
    </xdr:from>
    <xdr:to>
      <xdr:col>133</xdr:col>
      <xdr:colOff>717177</xdr:colOff>
      <xdr:row>88</xdr:row>
      <xdr:rowOff>153521</xdr:rowOff>
    </xdr:to>
    <xdr:graphicFrame macro="">
      <xdr:nvGraphicFramePr>
        <xdr:cNvPr id="86" name="Gráfico 85">
          <a:extLst>
            <a:ext uri="{FF2B5EF4-FFF2-40B4-BE49-F238E27FC236}">
              <a16:creationId xmlns:a16="http://schemas.microsoft.com/office/drawing/2014/main" id="{F1ED9823-F54F-4E3E-8641-9CF1BDC927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8"/>
        </a:graphicData>
      </a:graphic>
    </xdr:graphicFrame>
    <xdr:clientData/>
  </xdr:twoCellAnchor>
  <xdr:twoCellAnchor>
    <xdr:from>
      <xdr:col>127</xdr:col>
      <xdr:colOff>44824</xdr:colOff>
      <xdr:row>89</xdr:row>
      <xdr:rowOff>122144</xdr:rowOff>
    </xdr:from>
    <xdr:to>
      <xdr:col>133</xdr:col>
      <xdr:colOff>728383</xdr:colOff>
      <xdr:row>104</xdr:row>
      <xdr:rowOff>7844</xdr:rowOff>
    </xdr:to>
    <xdr:graphicFrame macro="">
      <xdr:nvGraphicFramePr>
        <xdr:cNvPr id="87" name="Gráfico 86">
          <a:extLst>
            <a:ext uri="{FF2B5EF4-FFF2-40B4-BE49-F238E27FC236}">
              <a16:creationId xmlns:a16="http://schemas.microsoft.com/office/drawing/2014/main" id="{74EB2DC7-13E6-4B13-B566-713381C742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9"/>
        </a:graphicData>
      </a:graphic>
    </xdr:graphicFrame>
    <xdr:clientData/>
  </xdr:twoCellAnchor>
  <xdr:twoCellAnchor>
    <xdr:from>
      <xdr:col>127</xdr:col>
      <xdr:colOff>44824</xdr:colOff>
      <xdr:row>105</xdr:row>
      <xdr:rowOff>21291</xdr:rowOff>
    </xdr:from>
    <xdr:to>
      <xdr:col>133</xdr:col>
      <xdr:colOff>728383</xdr:colOff>
      <xdr:row>119</xdr:row>
      <xdr:rowOff>86286</xdr:rowOff>
    </xdr:to>
    <xdr:graphicFrame macro="">
      <xdr:nvGraphicFramePr>
        <xdr:cNvPr id="88" name="Gráfico 87">
          <a:extLst>
            <a:ext uri="{FF2B5EF4-FFF2-40B4-BE49-F238E27FC236}">
              <a16:creationId xmlns:a16="http://schemas.microsoft.com/office/drawing/2014/main" id="{19477429-E724-4B0F-9C7B-13126E6FD5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0"/>
        </a:graphicData>
      </a:graphic>
    </xdr:graphicFrame>
    <xdr:clientData/>
  </xdr:twoCellAnchor>
  <xdr:twoCellAnchor>
    <xdr:from>
      <xdr:col>130</xdr:col>
      <xdr:colOff>114299</xdr:colOff>
      <xdr:row>69</xdr:row>
      <xdr:rowOff>147919</xdr:rowOff>
    </xdr:from>
    <xdr:to>
      <xdr:col>130</xdr:col>
      <xdr:colOff>743089</xdr:colOff>
      <xdr:row>108</xdr:row>
      <xdr:rowOff>144286</xdr:rowOff>
    </xdr:to>
    <xdr:sp macro="" textlink="">
      <xdr:nvSpPr>
        <xdr:cNvPr id="89" name="CuadroTexto 88">
          <a:extLst>
            <a:ext uri="{FF2B5EF4-FFF2-40B4-BE49-F238E27FC236}">
              <a16:creationId xmlns:a16="http://schemas.microsoft.com/office/drawing/2014/main" id="{FE2A45DC-DB13-40DC-84C3-140C6FBE1798}"/>
            </a:ext>
          </a:extLst>
        </xdr:cNvPr>
        <xdr:cNvSpPr txBox="1"/>
      </xdr:nvSpPr>
      <xdr:spPr>
        <a:xfrm rot="18715608">
          <a:off x="79321323" y="16440927"/>
          <a:ext cx="7425867" cy="628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3600">
              <a:ln>
                <a:noFill/>
              </a:ln>
              <a:solidFill>
                <a:schemeClr val="accent3">
                  <a:lumMod val="75000"/>
                  <a:alpha val="32000"/>
                </a:schemeClr>
              </a:solidFill>
            </a:rPr>
            <a:t>ELABORADO POR LA SUPERSERVICIOS</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104775</xdr:colOff>
      <xdr:row>15</xdr:row>
      <xdr:rowOff>80962</xdr:rowOff>
    </xdr:from>
    <xdr:to>
      <xdr:col>6</xdr:col>
      <xdr:colOff>600075</xdr:colOff>
      <xdr:row>30</xdr:row>
      <xdr:rowOff>133350</xdr:rowOff>
    </xdr:to>
    <xdr:graphicFrame macro="">
      <xdr:nvGraphicFramePr>
        <xdr:cNvPr id="2" name="Gráfico 1">
          <a:extLst>
            <a:ext uri="{FF2B5EF4-FFF2-40B4-BE49-F238E27FC236}">
              <a16:creationId xmlns:a16="http://schemas.microsoft.com/office/drawing/2014/main" id="{00000000-0008-0000-2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733425</xdr:colOff>
      <xdr:row>15</xdr:row>
      <xdr:rowOff>171450</xdr:rowOff>
    </xdr:from>
    <xdr:to>
      <xdr:col>15</xdr:col>
      <xdr:colOff>314325</xdr:colOff>
      <xdr:row>31</xdr:row>
      <xdr:rowOff>33338</xdr:rowOff>
    </xdr:to>
    <xdr:graphicFrame macro="">
      <xdr:nvGraphicFramePr>
        <xdr:cNvPr id="3" name="Gráfico 2">
          <a:extLst>
            <a:ext uri="{FF2B5EF4-FFF2-40B4-BE49-F238E27FC236}">
              <a16:creationId xmlns:a16="http://schemas.microsoft.com/office/drawing/2014/main" id="{00000000-0008-0000-2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224118</xdr:colOff>
      <xdr:row>31</xdr:row>
      <xdr:rowOff>89647</xdr:rowOff>
    </xdr:from>
    <xdr:to>
      <xdr:col>7</xdr:col>
      <xdr:colOff>567018</xdr:colOff>
      <xdr:row>46</xdr:row>
      <xdr:rowOff>142035</xdr:rowOff>
    </xdr:to>
    <xdr:graphicFrame macro="">
      <xdr:nvGraphicFramePr>
        <xdr:cNvPr id="4" name="Gráfico 3">
          <a:extLst>
            <a:ext uri="{FF2B5EF4-FFF2-40B4-BE49-F238E27FC236}">
              <a16:creationId xmlns:a16="http://schemas.microsoft.com/office/drawing/2014/main" id="{00000000-0008-0000-2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705971</xdr:colOff>
      <xdr:row>31</xdr:row>
      <xdr:rowOff>168089</xdr:rowOff>
    </xdr:from>
    <xdr:to>
      <xdr:col>15</xdr:col>
      <xdr:colOff>286871</xdr:colOff>
      <xdr:row>47</xdr:row>
      <xdr:rowOff>29977</xdr:rowOff>
    </xdr:to>
    <xdr:graphicFrame macro="">
      <xdr:nvGraphicFramePr>
        <xdr:cNvPr id="5" name="Gráfico 4">
          <a:extLst>
            <a:ext uri="{FF2B5EF4-FFF2-40B4-BE49-F238E27FC236}">
              <a16:creationId xmlns:a16="http://schemas.microsoft.com/office/drawing/2014/main" id="{00000000-0008-0000-2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image" Target="../media/image1.png"/></Relationships>
</file>

<file path=xl/worksheets/_rels/sheet4.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28.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3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32.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33.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34.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5.xml"/><Relationship Id="rId1" Type="http://schemas.openxmlformats.org/officeDocument/2006/relationships/printerSettings" Target="../printerSettings/printerSettings35.bin"/><Relationship Id="rId5" Type="http://schemas.openxmlformats.org/officeDocument/2006/relationships/comments" Target="../comments2.xml"/><Relationship Id="rId4" Type="http://schemas.openxmlformats.org/officeDocument/2006/relationships/image" Target="../media/image1.png"/></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6.xml"/><Relationship Id="rId1" Type="http://schemas.openxmlformats.org/officeDocument/2006/relationships/printerSettings" Target="../printerSettings/printerSettings36.bin"/><Relationship Id="rId5" Type="http://schemas.openxmlformats.org/officeDocument/2006/relationships/comments" Target="../comments3.xml"/><Relationship Id="rId4" Type="http://schemas.openxmlformats.org/officeDocument/2006/relationships/image" Target="../media/image1.png"/></Relationships>
</file>

<file path=xl/worksheets/_rels/sheet37.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37.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printerSettings" Target="../printerSettings/printerSettings3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
  <sheetViews>
    <sheetView showGridLines="0" tabSelected="1" view="pageBreakPreview" zoomScaleNormal="100" zoomScaleSheetLayoutView="100" workbookViewId="0">
      <selection activeCell="N11" sqref="N11"/>
    </sheetView>
  </sheetViews>
  <sheetFormatPr baseColWidth="10" defaultRowHeight="15" x14ac:dyDescent="0.25"/>
  <cols>
    <col min="1" max="2" width="8.85546875" customWidth="1"/>
    <col min="3" max="3" width="4.5703125" customWidth="1"/>
    <col min="4" max="4" width="7.140625" customWidth="1"/>
    <col min="5" max="5" width="6.5703125" customWidth="1"/>
    <col min="6" max="6" width="5.42578125" customWidth="1"/>
    <col min="7" max="7" width="6.7109375" customWidth="1"/>
    <col min="8" max="8" width="8" customWidth="1"/>
  </cols>
  <sheetData/>
  <sheetProtection formatCells="0" formatColumns="0" formatRows="0" insertColumns="0" insertRows="0" insertHyperlinks="0" deleteColumns="0" deleteRows="0" sort="0" autoFilter="0" pivotTables="0"/>
  <pageMargins left="0.7" right="0.7" top="0.75" bottom="0.75" header="0.3" footer="0.3"/>
  <pageSetup orientation="portrait" horizontalDpi="300" verticalDpi="300" r:id="rId1"/>
  <headerFooter>
    <oddHeader>&amp;R&amp;"-,Negrita Cursiva"CU y Tarifas - fecha de corte agosto 2023
Nivel de Tensión 1 , Propiedad de Activos del OR</oddHeader>
  </headerFooter>
  <drawing r:id="rId2"/>
  <pictur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AH40"/>
  <sheetViews>
    <sheetView showGridLines="0" view="pageBreakPreview" zoomScale="85" zoomScaleNormal="100" zoomScaleSheetLayoutView="85" zoomScalePageLayoutView="85" workbookViewId="0">
      <selection activeCell="AC19" sqref="AC19"/>
    </sheetView>
  </sheetViews>
  <sheetFormatPr baseColWidth="10" defaultRowHeight="15" x14ac:dyDescent="0.25"/>
  <cols>
    <col min="8" max="8" width="3" customWidth="1"/>
    <col min="9" max="9" width="18" customWidth="1"/>
    <col min="10" max="10" width="17.42578125" customWidth="1"/>
    <col min="11" max="11" width="19.42578125" customWidth="1"/>
    <col min="12" max="12" width="17.7109375" customWidth="1"/>
    <col min="13" max="13" width="15.140625" customWidth="1"/>
    <col min="14" max="14" width="18.140625" customWidth="1"/>
    <col min="15" max="15" width="16.140625" customWidth="1"/>
    <col min="16" max="16" width="21.140625" customWidth="1"/>
    <col min="17" max="17" width="16.5703125" customWidth="1"/>
    <col min="18" max="18" width="16.85546875" customWidth="1"/>
    <col min="25" max="25" width="14.7109375" customWidth="1"/>
    <col min="26" max="26" width="19" customWidth="1"/>
  </cols>
  <sheetData>
    <row r="1" spans="1:34" ht="15" customHeight="1" x14ac:dyDescent="0.25">
      <c r="I1" s="472" t="s">
        <v>112</v>
      </c>
      <c r="J1" s="472"/>
      <c r="K1" s="472"/>
      <c r="L1" s="472"/>
      <c r="M1" s="472"/>
      <c r="N1" s="472" t="s">
        <v>112</v>
      </c>
      <c r="O1" s="472"/>
      <c r="P1" s="472"/>
      <c r="Q1" s="472"/>
      <c r="R1" s="472"/>
      <c r="S1" s="34"/>
      <c r="T1" s="34"/>
      <c r="U1" s="34"/>
    </row>
    <row r="2" spans="1:34" ht="15" customHeight="1" x14ac:dyDescent="0.25">
      <c r="I2" s="472"/>
      <c r="J2" s="472"/>
      <c r="K2" s="472"/>
      <c r="L2" s="472"/>
      <c r="M2" s="472"/>
      <c r="N2" s="472"/>
      <c r="O2" s="472"/>
      <c r="P2" s="472"/>
      <c r="Q2" s="472"/>
      <c r="R2" s="472"/>
      <c r="S2" s="34"/>
      <c r="T2" s="34"/>
      <c r="U2" s="34"/>
    </row>
    <row r="3" spans="1:34" x14ac:dyDescent="0.25">
      <c r="S3" s="472" t="s">
        <v>113</v>
      </c>
      <c r="T3" s="472"/>
      <c r="U3" s="472"/>
      <c r="V3" s="472"/>
      <c r="W3" s="472"/>
      <c r="X3" s="472"/>
      <c r="Y3" s="472"/>
      <c r="Z3" s="472"/>
      <c r="AA3" s="475"/>
      <c r="AB3" s="475"/>
      <c r="AC3" s="475"/>
      <c r="AD3" s="475"/>
      <c r="AE3" s="475"/>
      <c r="AF3" s="475"/>
      <c r="AG3" s="475"/>
      <c r="AH3" s="475"/>
    </row>
    <row r="4" spans="1:34" x14ac:dyDescent="0.25">
      <c r="S4" s="472"/>
      <c r="T4" s="472"/>
      <c r="U4" s="472"/>
      <c r="V4" s="472"/>
      <c r="W4" s="472"/>
      <c r="X4" s="472"/>
      <c r="Y4" s="472"/>
      <c r="Z4" s="472"/>
      <c r="AA4" s="475"/>
      <c r="AB4" s="475"/>
      <c r="AC4" s="475"/>
      <c r="AD4" s="475"/>
      <c r="AE4" s="475"/>
      <c r="AF4" s="475"/>
      <c r="AG4" s="475"/>
      <c r="AH4" s="475"/>
    </row>
    <row r="6" spans="1:34" x14ac:dyDescent="0.25">
      <c r="S6" s="479" t="s">
        <v>166</v>
      </c>
      <c r="T6" s="480"/>
      <c r="U6" s="480"/>
      <c r="V6" s="480"/>
      <c r="W6" s="480"/>
      <c r="X6" s="480"/>
      <c r="Y6" s="480"/>
      <c r="Z6" s="480"/>
      <c r="AA6" s="476"/>
      <c r="AB6" s="477"/>
      <c r="AC6" s="477"/>
      <c r="AD6" s="477"/>
      <c r="AE6" s="477"/>
      <c r="AF6" s="477"/>
      <c r="AG6" s="477"/>
      <c r="AH6" s="477"/>
    </row>
    <row r="7" spans="1:34" x14ac:dyDescent="0.25">
      <c r="S7" s="480"/>
      <c r="T7" s="480"/>
      <c r="U7" s="480"/>
      <c r="V7" s="480"/>
      <c r="W7" s="480"/>
      <c r="X7" s="480"/>
      <c r="Y7" s="480"/>
      <c r="Z7" s="480"/>
      <c r="AA7" s="477"/>
      <c r="AB7" s="477"/>
      <c r="AC7" s="477"/>
      <c r="AD7" s="477"/>
      <c r="AE7" s="477"/>
      <c r="AF7" s="477"/>
      <c r="AG7" s="477"/>
      <c r="AH7" s="477"/>
    </row>
    <row r="8" spans="1:34" x14ac:dyDescent="0.25">
      <c r="S8" s="480"/>
      <c r="T8" s="480"/>
      <c r="U8" s="480"/>
      <c r="V8" s="480"/>
      <c r="W8" s="480"/>
      <c r="X8" s="480"/>
      <c r="Y8" s="480"/>
      <c r="Z8" s="480"/>
      <c r="AA8" s="477"/>
      <c r="AB8" s="477"/>
      <c r="AC8" s="477"/>
      <c r="AD8" s="477"/>
      <c r="AE8" s="477"/>
      <c r="AF8" s="477"/>
      <c r="AG8" s="477"/>
      <c r="AH8" s="477"/>
    </row>
    <row r="9" spans="1:34" ht="25.5" x14ac:dyDescent="0.25">
      <c r="A9" s="33"/>
      <c r="B9" s="33"/>
      <c r="C9" s="33"/>
      <c r="D9" s="33"/>
      <c r="E9" s="33"/>
      <c r="F9" s="33"/>
      <c r="G9" s="33"/>
      <c r="H9" s="33"/>
      <c r="I9" s="28" t="s">
        <v>99</v>
      </c>
      <c r="J9" s="28" t="s">
        <v>100</v>
      </c>
      <c r="K9" s="28" t="s">
        <v>101</v>
      </c>
      <c r="L9" s="28" t="s">
        <v>102</v>
      </c>
      <c r="M9" s="28" t="s">
        <v>103</v>
      </c>
      <c r="N9" s="28" t="s">
        <v>99</v>
      </c>
      <c r="O9" s="28" t="s">
        <v>100</v>
      </c>
      <c r="P9" s="28" t="s">
        <v>101</v>
      </c>
      <c r="Q9" s="28" t="s">
        <v>102</v>
      </c>
      <c r="R9" s="28" t="s">
        <v>103</v>
      </c>
      <c r="S9" s="480"/>
      <c r="T9" s="480"/>
      <c r="U9" s="480"/>
      <c r="V9" s="480"/>
      <c r="W9" s="480"/>
      <c r="X9" s="480"/>
      <c r="Y9" s="480"/>
      <c r="Z9" s="480"/>
      <c r="AA9" s="477"/>
      <c r="AB9" s="477"/>
      <c r="AC9" s="477"/>
      <c r="AD9" s="477"/>
      <c r="AE9" s="477"/>
      <c r="AF9" s="477"/>
      <c r="AG9" s="477"/>
      <c r="AH9" s="477"/>
    </row>
    <row r="10" spans="1:34" ht="98.25" customHeight="1" x14ac:dyDescent="0.25">
      <c r="A10" s="473" t="s">
        <v>120</v>
      </c>
      <c r="B10" s="474"/>
      <c r="C10" s="474"/>
      <c r="D10" s="474"/>
      <c r="E10" s="474"/>
      <c r="F10" s="474"/>
      <c r="G10" s="474"/>
      <c r="H10" s="474"/>
      <c r="I10" s="27" t="s">
        <v>70</v>
      </c>
      <c r="J10" s="26" t="s">
        <v>165</v>
      </c>
      <c r="K10" s="26" t="s">
        <v>71</v>
      </c>
      <c r="L10" s="26" t="s">
        <v>72</v>
      </c>
      <c r="M10" s="26" t="s">
        <v>86</v>
      </c>
      <c r="N10" s="27" t="s">
        <v>98</v>
      </c>
      <c r="O10" s="26" t="s">
        <v>76</v>
      </c>
      <c r="P10" s="26" t="s">
        <v>77</v>
      </c>
      <c r="Q10" s="26" t="s">
        <v>78</v>
      </c>
      <c r="R10" s="26" t="s">
        <v>92</v>
      </c>
      <c r="S10" s="480"/>
      <c r="T10" s="480"/>
      <c r="U10" s="480"/>
      <c r="V10" s="480"/>
      <c r="W10" s="480"/>
      <c r="X10" s="480"/>
      <c r="Y10" s="480"/>
      <c r="Z10" s="480"/>
      <c r="AA10" s="477"/>
      <c r="AB10" s="477"/>
      <c r="AC10" s="477"/>
      <c r="AD10" s="477"/>
      <c r="AE10" s="477"/>
      <c r="AF10" s="477"/>
      <c r="AG10" s="477"/>
      <c r="AH10" s="477"/>
    </row>
    <row r="11" spans="1:34" ht="120" x14ac:dyDescent="0.25">
      <c r="A11" s="474"/>
      <c r="B11" s="474"/>
      <c r="C11" s="474"/>
      <c r="D11" s="474"/>
      <c r="E11" s="474"/>
      <c r="F11" s="474"/>
      <c r="G11" s="474"/>
      <c r="H11" s="474"/>
      <c r="I11" s="27" t="s">
        <v>96</v>
      </c>
      <c r="J11" s="26" t="s">
        <v>73</v>
      </c>
      <c r="K11" s="26" t="s">
        <v>87</v>
      </c>
      <c r="L11" s="26" t="s">
        <v>74</v>
      </c>
      <c r="M11" s="26" t="s">
        <v>88</v>
      </c>
      <c r="N11" s="27" t="s">
        <v>93</v>
      </c>
      <c r="O11" s="26" t="s">
        <v>79</v>
      </c>
      <c r="P11" s="26" t="s">
        <v>80</v>
      </c>
      <c r="Q11" s="26" t="s">
        <v>81</v>
      </c>
      <c r="R11" s="26" t="s">
        <v>94</v>
      </c>
      <c r="S11" s="480"/>
      <c r="T11" s="480"/>
      <c r="U11" s="480"/>
      <c r="V11" s="480"/>
      <c r="W11" s="480"/>
      <c r="X11" s="480"/>
      <c r="Y11" s="480"/>
      <c r="Z11" s="480"/>
      <c r="AA11" s="477"/>
      <c r="AB11" s="477"/>
      <c r="AC11" s="477"/>
      <c r="AD11" s="477"/>
      <c r="AE11" s="477"/>
      <c r="AF11" s="477"/>
      <c r="AG11" s="477"/>
      <c r="AH11" s="477"/>
    </row>
    <row r="12" spans="1:34" ht="240" customHeight="1" x14ac:dyDescent="0.25">
      <c r="A12" s="474"/>
      <c r="B12" s="474"/>
      <c r="C12" s="474"/>
      <c r="D12" s="474"/>
      <c r="E12" s="474"/>
      <c r="F12" s="474"/>
      <c r="G12" s="474"/>
      <c r="H12" s="474"/>
      <c r="I12" s="27" t="s">
        <v>97</v>
      </c>
      <c r="J12" s="26" t="s">
        <v>75</v>
      </c>
      <c r="K12" s="26" t="s">
        <v>89</v>
      </c>
      <c r="L12" s="26" t="s">
        <v>90</v>
      </c>
      <c r="M12" s="26" t="s">
        <v>91</v>
      </c>
      <c r="N12" s="27" t="s">
        <v>95</v>
      </c>
      <c r="O12" s="26" t="s">
        <v>82</v>
      </c>
      <c r="P12" s="26" t="s">
        <v>83</v>
      </c>
      <c r="Q12" s="26" t="s">
        <v>84</v>
      </c>
      <c r="R12" s="26" t="s">
        <v>85</v>
      </c>
      <c r="S12" s="478" t="s">
        <v>167</v>
      </c>
      <c r="T12" s="478"/>
      <c r="U12" s="478"/>
      <c r="V12" s="478"/>
      <c r="W12" s="478"/>
      <c r="X12" s="478"/>
      <c r="Y12" s="478"/>
      <c r="Z12" s="478"/>
    </row>
    <row r="13" spans="1:34" ht="15" customHeight="1" x14ac:dyDescent="0.25">
      <c r="A13" s="25"/>
      <c r="B13" s="25"/>
      <c r="C13" s="25"/>
      <c r="D13" s="25"/>
      <c r="E13" s="25"/>
      <c r="F13" s="25"/>
      <c r="G13" s="25"/>
      <c r="H13" s="25"/>
      <c r="S13" s="478"/>
      <c r="T13" s="478"/>
      <c r="U13" s="478"/>
      <c r="V13" s="478"/>
      <c r="W13" s="478"/>
      <c r="X13" s="478"/>
      <c r="Y13" s="478"/>
      <c r="Z13" s="478"/>
    </row>
    <row r="14" spans="1:34" ht="15" customHeight="1" x14ac:dyDescent="0.25">
      <c r="A14" s="25"/>
      <c r="B14" s="25"/>
      <c r="C14" s="25"/>
      <c r="D14" s="25"/>
      <c r="E14" s="25"/>
      <c r="F14" s="25"/>
      <c r="G14" s="25"/>
      <c r="H14" s="25"/>
      <c r="S14" s="478"/>
      <c r="T14" s="478"/>
      <c r="U14" s="478"/>
      <c r="V14" s="478"/>
      <c r="W14" s="478"/>
      <c r="X14" s="478"/>
      <c r="Y14" s="478"/>
      <c r="Z14" s="478"/>
    </row>
    <row r="15" spans="1:34" ht="15" customHeight="1" x14ac:dyDescent="0.25">
      <c r="A15" s="25"/>
      <c r="B15" s="25"/>
      <c r="C15" s="25"/>
      <c r="D15" s="25"/>
      <c r="E15" s="25"/>
      <c r="F15" s="25"/>
      <c r="G15" s="25"/>
      <c r="H15" s="25"/>
      <c r="S15" s="478"/>
      <c r="T15" s="478"/>
      <c r="U15" s="478"/>
      <c r="V15" s="478"/>
      <c r="W15" s="478"/>
      <c r="X15" s="478"/>
      <c r="Y15" s="478"/>
      <c r="Z15" s="478"/>
    </row>
    <row r="16" spans="1:34" ht="15" customHeight="1" x14ac:dyDescent="0.25">
      <c r="A16" s="25"/>
      <c r="B16" s="25"/>
      <c r="C16" s="25"/>
      <c r="D16" s="25"/>
      <c r="E16" s="25"/>
      <c r="F16" s="25"/>
      <c r="G16" s="25"/>
      <c r="H16" s="25"/>
      <c r="S16" s="478"/>
      <c r="T16" s="478"/>
      <c r="U16" s="478"/>
      <c r="V16" s="478"/>
      <c r="W16" s="478"/>
      <c r="X16" s="478"/>
      <c r="Y16" s="478"/>
      <c r="Z16" s="478"/>
    </row>
    <row r="17" spans="1:26" ht="15" customHeight="1" x14ac:dyDescent="0.25">
      <c r="A17" s="25"/>
      <c r="B17" s="25"/>
      <c r="C17" s="25"/>
      <c r="D17" s="25"/>
      <c r="E17" s="25"/>
      <c r="F17" s="25"/>
      <c r="G17" s="25"/>
      <c r="H17" s="25"/>
      <c r="S17" s="478"/>
      <c r="T17" s="478"/>
      <c r="U17" s="478"/>
      <c r="V17" s="478"/>
      <c r="W17" s="478"/>
      <c r="X17" s="478"/>
      <c r="Y17" s="478"/>
      <c r="Z17" s="478"/>
    </row>
    <row r="18" spans="1:26" x14ac:dyDescent="0.25">
      <c r="A18" s="25"/>
      <c r="B18" s="25"/>
      <c r="C18" s="25"/>
      <c r="D18" s="25"/>
      <c r="E18" s="25"/>
      <c r="F18" s="25"/>
      <c r="G18" s="25"/>
      <c r="H18" s="25"/>
      <c r="S18" s="478"/>
      <c r="T18" s="478"/>
      <c r="U18" s="478"/>
      <c r="V18" s="478"/>
      <c r="W18" s="478"/>
      <c r="X18" s="478"/>
      <c r="Y18" s="478"/>
      <c r="Z18" s="478"/>
    </row>
    <row r="19" spans="1:26" x14ac:dyDescent="0.25">
      <c r="A19" s="25"/>
      <c r="B19" s="25"/>
      <c r="C19" s="25"/>
      <c r="D19" s="25"/>
      <c r="E19" s="25"/>
      <c r="F19" s="25"/>
      <c r="G19" s="25"/>
      <c r="H19" s="25"/>
    </row>
    <row r="20" spans="1:26" x14ac:dyDescent="0.25">
      <c r="A20" s="25"/>
      <c r="B20" s="25"/>
      <c r="C20" s="25"/>
      <c r="D20" s="25"/>
      <c r="E20" s="25"/>
      <c r="F20" s="25"/>
      <c r="G20" s="25"/>
      <c r="H20" s="25"/>
    </row>
    <row r="21" spans="1:26" x14ac:dyDescent="0.25">
      <c r="A21" s="25"/>
      <c r="B21" s="25"/>
      <c r="C21" s="25"/>
      <c r="D21" s="25"/>
      <c r="E21" s="25"/>
      <c r="F21" s="25"/>
      <c r="G21" s="25"/>
      <c r="H21" s="25"/>
    </row>
    <row r="22" spans="1:26" x14ac:dyDescent="0.25">
      <c r="A22" s="25"/>
      <c r="B22" s="25"/>
      <c r="C22" s="25"/>
      <c r="D22" s="25"/>
      <c r="E22" s="25"/>
      <c r="F22" s="25"/>
      <c r="G22" s="25"/>
      <c r="H22" s="25"/>
    </row>
    <row r="23" spans="1:26" x14ac:dyDescent="0.25">
      <c r="A23" s="25"/>
      <c r="B23" s="25"/>
      <c r="C23" s="25"/>
      <c r="D23" s="25"/>
      <c r="E23" s="25"/>
      <c r="F23" s="25"/>
      <c r="G23" s="25"/>
      <c r="H23" s="25"/>
    </row>
    <row r="24" spans="1:26" x14ac:dyDescent="0.25">
      <c r="A24" s="25"/>
      <c r="B24" s="25"/>
      <c r="C24" s="25"/>
      <c r="D24" s="25"/>
      <c r="E24" s="25"/>
      <c r="F24" s="25"/>
      <c r="G24" s="25"/>
      <c r="H24" s="25"/>
    </row>
    <row r="25" spans="1:26" x14ac:dyDescent="0.25">
      <c r="A25" s="25"/>
      <c r="B25" s="25"/>
      <c r="C25" s="25"/>
      <c r="D25" s="25"/>
      <c r="E25" s="25"/>
      <c r="F25" s="25"/>
      <c r="G25" s="25"/>
      <c r="H25" s="25"/>
    </row>
    <row r="26" spans="1:26" x14ac:dyDescent="0.25">
      <c r="A26" s="25"/>
      <c r="B26" s="25"/>
      <c r="C26" s="25"/>
      <c r="D26" s="25"/>
      <c r="E26" s="25"/>
      <c r="F26" s="25"/>
      <c r="G26" s="25"/>
      <c r="H26" s="25"/>
    </row>
    <row r="27" spans="1:26" x14ac:dyDescent="0.25">
      <c r="A27" s="25"/>
      <c r="B27" s="25"/>
      <c r="C27" s="25"/>
      <c r="D27" s="25"/>
      <c r="E27" s="25"/>
      <c r="F27" s="25"/>
      <c r="G27" s="25"/>
      <c r="H27" s="25"/>
    </row>
    <row r="28" spans="1:26" x14ac:dyDescent="0.25">
      <c r="A28" s="25"/>
      <c r="B28" s="25"/>
      <c r="C28" s="25"/>
      <c r="D28" s="25"/>
      <c r="E28" s="25"/>
      <c r="F28" s="25"/>
      <c r="G28" s="25"/>
      <c r="H28" s="25"/>
    </row>
    <row r="29" spans="1:26" x14ac:dyDescent="0.25">
      <c r="A29" s="25"/>
      <c r="B29" s="25"/>
      <c r="C29" s="25"/>
      <c r="D29" s="25"/>
      <c r="E29" s="25"/>
      <c r="F29" s="25"/>
      <c r="G29" s="25"/>
      <c r="H29" s="25"/>
    </row>
    <row r="30" spans="1:26" x14ac:dyDescent="0.25">
      <c r="A30" s="25"/>
      <c r="B30" s="25"/>
      <c r="C30" s="25"/>
      <c r="D30" s="25"/>
      <c r="E30" s="25"/>
      <c r="F30" s="25"/>
      <c r="G30" s="25"/>
      <c r="H30" s="25"/>
    </row>
    <row r="31" spans="1:26" x14ac:dyDescent="0.25">
      <c r="A31" s="25"/>
      <c r="B31" s="25"/>
      <c r="C31" s="25"/>
      <c r="D31" s="25"/>
      <c r="E31" s="25"/>
      <c r="F31" s="25"/>
      <c r="G31" s="25"/>
      <c r="H31" s="25"/>
    </row>
    <row r="32" spans="1:26" x14ac:dyDescent="0.25">
      <c r="A32" s="25"/>
      <c r="B32" s="25"/>
      <c r="C32" s="25"/>
      <c r="D32" s="25"/>
      <c r="E32" s="25"/>
      <c r="F32" s="25"/>
      <c r="G32" s="25"/>
      <c r="H32" s="25"/>
    </row>
    <row r="33" spans="1:8" x14ac:dyDescent="0.25">
      <c r="A33" s="25"/>
      <c r="B33" s="25"/>
      <c r="C33" s="25"/>
      <c r="D33" s="25"/>
      <c r="E33" s="25"/>
      <c r="F33" s="25"/>
      <c r="G33" s="25"/>
      <c r="H33" s="25"/>
    </row>
    <row r="34" spans="1:8" x14ac:dyDescent="0.25">
      <c r="A34" s="25"/>
      <c r="B34" s="25"/>
      <c r="C34" s="25"/>
      <c r="D34" s="25"/>
      <c r="E34" s="25"/>
      <c r="F34" s="25"/>
      <c r="G34" s="25"/>
      <c r="H34" s="25"/>
    </row>
    <row r="35" spans="1:8" x14ac:dyDescent="0.25">
      <c r="A35" s="25"/>
      <c r="B35" s="25"/>
      <c r="C35" s="25"/>
      <c r="D35" s="25"/>
      <c r="E35" s="25"/>
      <c r="F35" s="25"/>
      <c r="G35" s="25"/>
      <c r="H35" s="25"/>
    </row>
    <row r="36" spans="1:8" x14ac:dyDescent="0.25">
      <c r="A36" s="25"/>
      <c r="B36" s="25"/>
      <c r="C36" s="25"/>
      <c r="D36" s="25"/>
      <c r="E36" s="25"/>
      <c r="F36" s="25"/>
      <c r="G36" s="25"/>
      <c r="H36" s="25"/>
    </row>
    <row r="37" spans="1:8" x14ac:dyDescent="0.25">
      <c r="A37" s="25"/>
      <c r="B37" s="25"/>
      <c r="C37" s="25"/>
      <c r="D37" s="25"/>
      <c r="E37" s="25"/>
      <c r="F37" s="25"/>
      <c r="G37" s="25"/>
      <c r="H37" s="25"/>
    </row>
    <row r="38" spans="1:8" x14ac:dyDescent="0.25">
      <c r="A38" s="25"/>
      <c r="B38" s="25"/>
      <c r="C38" s="25"/>
      <c r="D38" s="25"/>
      <c r="E38" s="25"/>
      <c r="F38" s="25"/>
      <c r="G38" s="25"/>
      <c r="H38" s="25"/>
    </row>
    <row r="39" spans="1:8" x14ac:dyDescent="0.25">
      <c r="A39" s="25"/>
      <c r="B39" s="25"/>
      <c r="C39" s="25"/>
      <c r="D39" s="25"/>
      <c r="E39" s="25"/>
      <c r="F39" s="25"/>
      <c r="G39" s="25"/>
      <c r="H39" s="25"/>
    </row>
    <row r="40" spans="1:8" x14ac:dyDescent="0.25">
      <c r="A40" s="25"/>
      <c r="B40" s="25"/>
      <c r="C40" s="25"/>
      <c r="D40" s="25"/>
      <c r="E40" s="25"/>
      <c r="F40" s="25"/>
      <c r="G40" s="25"/>
      <c r="H40" s="25"/>
    </row>
  </sheetData>
  <sheetProtection formatCells="0" formatColumns="0" formatRows="0" insertColumns="0" insertRows="0" insertHyperlinks="0" deleteColumns="0" deleteRows="0" sort="0" autoFilter="0" pivotTables="0"/>
  <mergeCells count="8">
    <mergeCell ref="I1:M2"/>
    <mergeCell ref="N1:R2"/>
    <mergeCell ref="A10:H12"/>
    <mergeCell ref="S3:Z4"/>
    <mergeCell ref="AA3:AH4"/>
    <mergeCell ref="AA6:AH11"/>
    <mergeCell ref="S12:Z18"/>
    <mergeCell ref="S6:Z11"/>
  </mergeCells>
  <pageMargins left="0.7" right="0.7" top="0.75" bottom="0.75" header="0.3" footer="0.3"/>
  <pageSetup scale="33" orientation="portrait" horizontalDpi="300" verticalDpi="300" r:id="rId1"/>
  <headerFooter>
    <oddHeader>&amp;R&amp;"-,Negrita Cursiva"CU y Tarifas - fecha de corte agosto 2023
Nivel de Tensión 1 , Propiedad de Activos del OR</oddHeader>
  </headerFooter>
  <colBreaks count="2" manualBreakCount="2">
    <brk id="8" max="19" man="1"/>
    <brk id="18" max="19" man="1"/>
  </colBreaks>
  <drawing r:id="rId2"/>
  <picture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C000"/>
  </sheetPr>
  <dimension ref="A1:J42"/>
  <sheetViews>
    <sheetView showGridLines="0" view="pageBreakPreview" zoomScaleNormal="100" zoomScaleSheetLayoutView="100" zoomScalePageLayoutView="90" workbookViewId="0">
      <selection activeCell="A10" sqref="A10:E11"/>
    </sheetView>
  </sheetViews>
  <sheetFormatPr baseColWidth="10" defaultRowHeight="15" x14ac:dyDescent="0.25"/>
  <cols>
    <col min="2" max="2" width="8.140625" customWidth="1"/>
    <col min="3" max="3" width="32" style="11" customWidth="1"/>
    <col min="4" max="4" width="35.140625" style="11" customWidth="1"/>
    <col min="5" max="5" width="11.42578125" customWidth="1"/>
    <col min="6" max="6" width="10" customWidth="1"/>
    <col min="8" max="8" width="42.5703125" customWidth="1"/>
  </cols>
  <sheetData>
    <row r="1" spans="1:10" x14ac:dyDescent="0.25">
      <c r="C1"/>
      <c r="D1"/>
    </row>
    <row r="2" spans="1:10" x14ac:dyDescent="0.25">
      <c r="C2"/>
      <c r="D2"/>
    </row>
    <row r="3" spans="1:10" x14ac:dyDescent="0.25">
      <c r="C3"/>
      <c r="D3"/>
    </row>
    <row r="4" spans="1:10" x14ac:dyDescent="0.25">
      <c r="C4"/>
      <c r="D4"/>
    </row>
    <row r="6" spans="1:10" ht="19.5" customHeight="1" x14ac:dyDescent="0.25"/>
    <row r="7" spans="1:10" ht="23.25" x14ac:dyDescent="0.35">
      <c r="A7" s="481" t="s">
        <v>104</v>
      </c>
      <c r="B7" s="481"/>
      <c r="C7" s="481"/>
      <c r="D7" s="481"/>
      <c r="E7" s="481"/>
      <c r="F7" s="481"/>
      <c r="G7" s="484" t="s">
        <v>189</v>
      </c>
      <c r="H7" s="484"/>
      <c r="I7" s="484"/>
      <c r="J7" s="484"/>
    </row>
    <row r="8" spans="1:10" ht="23.25" x14ac:dyDescent="0.35">
      <c r="A8" s="481" t="s">
        <v>110</v>
      </c>
      <c r="B8" s="481"/>
      <c r="C8" s="481"/>
      <c r="D8" s="481"/>
      <c r="E8" s="481"/>
      <c r="F8" s="481"/>
      <c r="G8" s="484"/>
      <c r="H8" s="484"/>
      <c r="I8" s="484"/>
      <c r="J8" s="484"/>
    </row>
    <row r="9" spans="1:10" x14ac:dyDescent="0.25">
      <c r="A9" s="482" t="s">
        <v>407</v>
      </c>
      <c r="B9" s="482"/>
      <c r="C9" s="482"/>
      <c r="D9" s="482"/>
      <c r="E9" s="482"/>
      <c r="F9" s="482"/>
    </row>
    <row r="10" spans="1:10" ht="43.5" customHeight="1" x14ac:dyDescent="0.25">
      <c r="A10" s="483" t="s">
        <v>106</v>
      </c>
      <c r="B10" s="483"/>
      <c r="C10" s="483"/>
      <c r="D10" s="483"/>
      <c r="E10" s="483"/>
      <c r="F10" s="29"/>
    </row>
    <row r="11" spans="1:10" ht="33" customHeight="1" x14ac:dyDescent="0.25">
      <c r="A11" s="483"/>
      <c r="B11" s="483"/>
      <c r="C11" s="483"/>
      <c r="D11" s="483"/>
      <c r="E11" s="483"/>
      <c r="F11" s="29"/>
    </row>
    <row r="12" spans="1:10" ht="9" customHeight="1" x14ac:dyDescent="0.25">
      <c r="A12" s="15"/>
    </row>
    <row r="13" spans="1:10" x14ac:dyDescent="0.25">
      <c r="B13" s="38" t="s">
        <v>105</v>
      </c>
      <c r="C13" s="38" t="s">
        <v>26</v>
      </c>
      <c r="D13" s="39" t="s">
        <v>27</v>
      </c>
      <c r="E13" s="39" t="s">
        <v>130</v>
      </c>
      <c r="G13" s="79"/>
      <c r="H13" s="38"/>
    </row>
    <row r="14" spans="1:10" x14ac:dyDescent="0.25">
      <c r="B14" s="67">
        <v>1</v>
      </c>
      <c r="C14" s="36" t="s">
        <v>36</v>
      </c>
      <c r="D14" s="37" t="s">
        <v>16</v>
      </c>
      <c r="E14" s="65" t="s">
        <v>131</v>
      </c>
      <c r="G14" s="2"/>
      <c r="H14" s="80" t="s">
        <v>190</v>
      </c>
    </row>
    <row r="15" spans="1:10" x14ac:dyDescent="0.25">
      <c r="B15" s="35">
        <v>2</v>
      </c>
      <c r="C15" s="36" t="s">
        <v>22</v>
      </c>
      <c r="D15" s="37" t="s">
        <v>124</v>
      </c>
      <c r="E15" s="65" t="s">
        <v>131</v>
      </c>
      <c r="G15" s="2"/>
      <c r="H15" s="80" t="s">
        <v>191</v>
      </c>
    </row>
    <row r="16" spans="1:10" x14ac:dyDescent="0.25">
      <c r="B16" s="35">
        <v>3</v>
      </c>
      <c r="C16" s="36" t="s">
        <v>22</v>
      </c>
      <c r="D16" s="37" t="s">
        <v>21</v>
      </c>
      <c r="E16" s="65" t="s">
        <v>134</v>
      </c>
      <c r="G16" s="2"/>
      <c r="H16" s="80" t="s">
        <v>290</v>
      </c>
    </row>
    <row r="17" spans="2:8" x14ac:dyDescent="0.25">
      <c r="B17" s="67">
        <v>4</v>
      </c>
      <c r="C17" s="36" t="s">
        <v>29</v>
      </c>
      <c r="D17" s="37" t="s">
        <v>50</v>
      </c>
      <c r="E17" s="383" t="s">
        <v>133</v>
      </c>
      <c r="G17" s="76"/>
      <c r="H17" s="80" t="s">
        <v>300</v>
      </c>
    </row>
    <row r="18" spans="2:8" x14ac:dyDescent="0.25">
      <c r="B18" s="35">
        <v>5</v>
      </c>
      <c r="C18" s="36" t="s">
        <v>35</v>
      </c>
      <c r="D18" s="37" t="s">
        <v>56</v>
      </c>
      <c r="E18" s="383" t="s">
        <v>131</v>
      </c>
      <c r="G18" s="2"/>
      <c r="H18" s="80" t="s">
        <v>301</v>
      </c>
    </row>
    <row r="19" spans="2:8" x14ac:dyDescent="0.25">
      <c r="B19" s="35">
        <v>6</v>
      </c>
      <c r="C19" s="36" t="s">
        <v>34</v>
      </c>
      <c r="D19" s="37" t="s">
        <v>54</v>
      </c>
      <c r="E19" s="65" t="s">
        <v>131</v>
      </c>
      <c r="G19" s="2"/>
      <c r="H19" s="80" t="s">
        <v>342</v>
      </c>
    </row>
    <row r="20" spans="2:8" x14ac:dyDescent="0.25">
      <c r="B20" s="67">
        <v>7</v>
      </c>
      <c r="C20" s="36" t="s">
        <v>30</v>
      </c>
      <c r="D20" s="37" t="s">
        <v>51</v>
      </c>
      <c r="E20" s="383" t="s">
        <v>133</v>
      </c>
      <c r="G20" s="76"/>
      <c r="H20" s="414"/>
    </row>
    <row r="21" spans="2:8" x14ac:dyDescent="0.25">
      <c r="B21" s="35">
        <v>8</v>
      </c>
      <c r="C21" s="62" t="s">
        <v>163</v>
      </c>
      <c r="D21" s="37" t="s">
        <v>122</v>
      </c>
      <c r="E21" s="65" t="s">
        <v>134</v>
      </c>
      <c r="G21" s="2"/>
      <c r="H21" s="78"/>
    </row>
    <row r="22" spans="2:8" x14ac:dyDescent="0.25">
      <c r="B22" s="35">
        <v>9</v>
      </c>
      <c r="C22" s="36" t="s">
        <v>41</v>
      </c>
      <c r="D22" s="37" t="s">
        <v>59</v>
      </c>
      <c r="E22" s="65" t="s">
        <v>132</v>
      </c>
      <c r="G22" s="2"/>
      <c r="H22" s="77"/>
    </row>
    <row r="23" spans="2:8" x14ac:dyDescent="0.25">
      <c r="B23" s="35">
        <v>10</v>
      </c>
      <c r="C23" s="36" t="s">
        <v>38</v>
      </c>
      <c r="D23" s="37" t="s">
        <v>57</v>
      </c>
      <c r="E23" s="65" t="s">
        <v>134</v>
      </c>
      <c r="G23" s="2"/>
      <c r="H23" s="77"/>
    </row>
    <row r="24" spans="2:8" x14ac:dyDescent="0.25">
      <c r="B24" s="35">
        <v>11</v>
      </c>
      <c r="C24" s="36" t="s">
        <v>31</v>
      </c>
      <c r="D24" s="37" t="s">
        <v>53</v>
      </c>
      <c r="E24" s="65" t="s">
        <v>133</v>
      </c>
      <c r="G24" s="2"/>
      <c r="H24" s="77"/>
    </row>
    <row r="25" spans="2:8" x14ac:dyDescent="0.25">
      <c r="B25" s="67">
        <v>12</v>
      </c>
      <c r="C25" s="36" t="s">
        <v>45</v>
      </c>
      <c r="D25" s="37" t="s">
        <v>60</v>
      </c>
      <c r="E25" s="65" t="s">
        <v>135</v>
      </c>
      <c r="G25" s="76"/>
      <c r="H25" s="77"/>
    </row>
    <row r="26" spans="2:8" x14ac:dyDescent="0.25">
      <c r="B26" s="35">
        <v>13</v>
      </c>
      <c r="C26" s="36" t="s">
        <v>47</v>
      </c>
      <c r="D26" s="37" t="s">
        <v>62</v>
      </c>
      <c r="E26" s="65" t="s">
        <v>135</v>
      </c>
      <c r="G26" s="2"/>
      <c r="H26" s="77"/>
    </row>
    <row r="27" spans="2:8" x14ac:dyDescent="0.25">
      <c r="B27" s="67">
        <v>14</v>
      </c>
      <c r="C27" s="36" t="s">
        <v>68</v>
      </c>
      <c r="D27" s="37" t="s">
        <v>52</v>
      </c>
      <c r="E27" s="65" t="s">
        <v>133</v>
      </c>
      <c r="G27" s="76"/>
      <c r="H27" s="77"/>
    </row>
    <row r="28" spans="2:8" x14ac:dyDescent="0.25">
      <c r="B28" s="35">
        <v>15</v>
      </c>
      <c r="C28" s="36" t="s">
        <v>128</v>
      </c>
      <c r="D28" s="37" t="s">
        <v>126</v>
      </c>
      <c r="E28" s="65" t="s">
        <v>132</v>
      </c>
      <c r="G28" s="2"/>
      <c r="H28" s="77"/>
    </row>
    <row r="29" spans="2:8" x14ac:dyDescent="0.25">
      <c r="B29" s="35">
        <v>16</v>
      </c>
      <c r="C29" s="36" t="s">
        <v>129</v>
      </c>
      <c r="D29" s="37" t="s">
        <v>127</v>
      </c>
      <c r="E29" s="65" t="s">
        <v>132</v>
      </c>
      <c r="G29" s="2"/>
      <c r="H29" s="77"/>
    </row>
    <row r="30" spans="2:8" x14ac:dyDescent="0.25">
      <c r="B30" s="35">
        <v>17</v>
      </c>
      <c r="C30" s="36" t="s">
        <v>43</v>
      </c>
      <c r="D30" s="37" t="s">
        <v>66</v>
      </c>
      <c r="E30" s="65" t="s">
        <v>135</v>
      </c>
      <c r="G30" s="2"/>
      <c r="H30" s="77"/>
    </row>
    <row r="31" spans="2:8" x14ac:dyDescent="0.25">
      <c r="B31" s="67">
        <v>18</v>
      </c>
      <c r="C31" s="36" t="s">
        <v>40</v>
      </c>
      <c r="D31" s="37" t="s">
        <v>18</v>
      </c>
      <c r="E31" s="65" t="s">
        <v>134</v>
      </c>
      <c r="G31" s="76"/>
      <c r="H31" s="77"/>
    </row>
    <row r="32" spans="2:8" x14ac:dyDescent="0.25">
      <c r="B32" s="35">
        <v>19</v>
      </c>
      <c r="C32" s="36" t="s">
        <v>33</v>
      </c>
      <c r="D32" s="37" t="s">
        <v>123</v>
      </c>
      <c r="E32" s="65" t="s">
        <v>131</v>
      </c>
      <c r="G32" s="2"/>
      <c r="H32" s="77"/>
    </row>
    <row r="33" spans="2:8" x14ac:dyDescent="0.25">
      <c r="B33" s="67">
        <v>20</v>
      </c>
      <c r="C33" s="36" t="s">
        <v>67</v>
      </c>
      <c r="D33" s="37" t="s">
        <v>55</v>
      </c>
      <c r="E33" s="65" t="s">
        <v>131</v>
      </c>
      <c r="G33" s="76"/>
      <c r="H33" s="77"/>
    </row>
    <row r="34" spans="2:8" x14ac:dyDescent="0.25">
      <c r="B34" s="35">
        <v>21</v>
      </c>
      <c r="C34" s="36" t="s">
        <v>37</v>
      </c>
      <c r="D34" s="37" t="s">
        <v>125</v>
      </c>
      <c r="E34" s="65" t="s">
        <v>131</v>
      </c>
      <c r="G34" s="2"/>
      <c r="H34" s="77"/>
    </row>
    <row r="35" spans="2:8" x14ac:dyDescent="0.25">
      <c r="B35" s="35">
        <v>22</v>
      </c>
      <c r="C35" s="36" t="s">
        <v>46</v>
      </c>
      <c r="D35" s="37" t="s">
        <v>61</v>
      </c>
      <c r="E35" s="65" t="s">
        <v>135</v>
      </c>
      <c r="G35" s="2"/>
      <c r="H35" s="77"/>
    </row>
    <row r="36" spans="2:8" x14ac:dyDescent="0.25">
      <c r="B36" s="35">
        <v>23</v>
      </c>
      <c r="C36" s="36" t="s">
        <v>44</v>
      </c>
      <c r="D36" s="37" t="s">
        <v>19</v>
      </c>
      <c r="E36" s="65" t="s">
        <v>135</v>
      </c>
      <c r="G36" s="2"/>
      <c r="H36" s="77"/>
    </row>
    <row r="37" spans="2:8" x14ac:dyDescent="0.25">
      <c r="B37" s="35">
        <v>24</v>
      </c>
      <c r="C37" s="36" t="s">
        <v>39</v>
      </c>
      <c r="D37" s="37" t="s">
        <v>58</v>
      </c>
      <c r="E37" s="65" t="s">
        <v>134</v>
      </c>
      <c r="G37" s="2"/>
      <c r="H37" s="77"/>
    </row>
    <row r="38" spans="2:8" x14ac:dyDescent="0.25">
      <c r="B38" s="35">
        <v>25</v>
      </c>
      <c r="C38" s="36" t="s">
        <v>48</v>
      </c>
      <c r="D38" s="37" t="s">
        <v>63</v>
      </c>
      <c r="E38" s="65" t="s">
        <v>135</v>
      </c>
      <c r="G38" s="2"/>
      <c r="H38" s="77"/>
    </row>
    <row r="39" spans="2:8" x14ac:dyDescent="0.25">
      <c r="B39" s="35">
        <v>26</v>
      </c>
      <c r="C39" s="36" t="s">
        <v>42</v>
      </c>
      <c r="D39" s="37" t="s">
        <v>25</v>
      </c>
      <c r="E39" s="65" t="s">
        <v>132</v>
      </c>
      <c r="G39" s="2"/>
      <c r="H39" s="77"/>
    </row>
    <row r="40" spans="2:8" x14ac:dyDescent="0.25">
      <c r="B40" s="35">
        <v>27</v>
      </c>
      <c r="C40" s="62" t="s">
        <v>32</v>
      </c>
      <c r="D40" s="37" t="s">
        <v>121</v>
      </c>
      <c r="E40" s="65" t="s">
        <v>133</v>
      </c>
      <c r="G40" s="2"/>
      <c r="H40" s="78"/>
    </row>
    <row r="41" spans="2:8" x14ac:dyDescent="0.25">
      <c r="B41" s="35">
        <v>28</v>
      </c>
      <c r="C41" s="36" t="s">
        <v>28</v>
      </c>
      <c r="D41" s="37" t="s">
        <v>49</v>
      </c>
      <c r="E41" s="65" t="s">
        <v>133</v>
      </c>
      <c r="G41" s="2"/>
      <c r="H41" s="77"/>
    </row>
    <row r="42" spans="2:8" x14ac:dyDescent="0.25">
      <c r="B42" s="35">
        <v>29</v>
      </c>
      <c r="C42" s="36" t="s">
        <v>23</v>
      </c>
      <c r="D42" s="37" t="s">
        <v>24</v>
      </c>
      <c r="E42" s="65" t="s">
        <v>133</v>
      </c>
      <c r="G42" s="2"/>
      <c r="H42" s="77"/>
    </row>
  </sheetData>
  <sheetProtection formatCells="0" formatColumns="0" formatRows="0" insertColumns="0" insertRows="0" insertHyperlinks="0" deleteColumns="0" deleteRows="0" sort="0" autoFilter="0" pivotTables="0"/>
  <mergeCells count="5">
    <mergeCell ref="A7:F7"/>
    <mergeCell ref="A8:F8"/>
    <mergeCell ref="A9:F9"/>
    <mergeCell ref="A10:E11"/>
    <mergeCell ref="G7:J8"/>
  </mergeCells>
  <hyperlinks>
    <hyperlink ref="C14" location="'1. CEDENAR'!A1" display="CEDENAR S.A. E.S.P."/>
    <hyperlink ref="C15" location="'2. CELSIA COLOMBIA Valle'!A1" display="CELSIA COLOMBIA S.A. E.S.P."/>
    <hyperlink ref="C16" location="'3. CELSIA COLOMBIA Tolima'!A1" display="CELSIA COLOMBIA S.A. E.S.P."/>
    <hyperlink ref="C17" location="'4. CENS'!A1" display="CENS S.A. E.S.P."/>
    <hyperlink ref="C18" location="'5. CEO'!A1" display="CEO S.A.S. E.S.P."/>
    <hyperlink ref="C19" location="'6. CETSA'!A1" display="CETSA S.A. E.S.P."/>
    <hyperlink ref="C20" location="'7. CHEC'!A1" display="CHEC S.A. E.S.P."/>
    <hyperlink ref="C22" location="'9. DISPAC'!A1" display="DISPAC S.A. E.S.P."/>
    <hyperlink ref="C23" location="'10. EBSA'!A1" display="EBSA S.A. E.S.P."/>
    <hyperlink ref="C24" location="'11. EDEQ'!A1" display="EDEQ S.A. E.S.P."/>
    <hyperlink ref="C25" location="'12. EE Putumayo'!A1" display="EE PUTUMAYO S.A. E.S.P."/>
    <hyperlink ref="C26" location="'13. EEBP'!A1" display="EEBP S.A. E.S.P."/>
    <hyperlink ref="C27" location="'14. EEP PEREIRA'!A1" display="EEP S.A. E.S.P. (Pereira)"/>
    <hyperlink ref="C28" location="'15. AIR-E'!A1" display="AIR-E S.A. E.S.P."/>
    <hyperlink ref="C29" location="'16. AFINIA'!A1" display="AFINIA S.A. E.S.P."/>
    <hyperlink ref="C30" location="'17. ELECTROCAQUETÁ'!A1" display="ELECTROCAQUETÁ S.A. E.S.P."/>
    <hyperlink ref="C31" location="'18. ELECTROHUILA'!A1" display="ELECTROHUILA S.A. E.S.P."/>
    <hyperlink ref="C32" location="'19. EMCALI'!A1" display="EMCALI E.I.C.E. E.S.P."/>
    <hyperlink ref="C33" location="'20. EEP CARTAGO'!A1" display="EEP S.A. E.S.P. (Cartago)"/>
    <hyperlink ref="C34" location="'21. EMEESA'!A1" display="EMEESA S.A. E.S.P."/>
    <hyperlink ref="C35" location="'22. EMEVASI'!A1" display="EMEVASI S.A. E.S.P."/>
    <hyperlink ref="C36" location="'23. EMSA'!A1" display="EMSA S.A. E.S.P."/>
    <hyperlink ref="C37" location="'24. ENELAR'!A1" display="ENELAR S.A. E.S.P."/>
    <hyperlink ref="C38" location="'25. ENERCA'!A1" display="ENERCA S.A. E.S.P."/>
    <hyperlink ref="C39" location="'26. ENERGUAVIARE'!A1" display="ENERGUVIARE E.S.P."/>
    <hyperlink ref="C41" location="'28. ESSA'!A1" display="ESSA S.A. E.S.P."/>
    <hyperlink ref="C40" location="'27. EPM'!A1" display="EPM E.S.P."/>
    <hyperlink ref="C42" location="'29. RUITOQUE'!A1" display="RUITOQUE S.A. E.S.P."/>
    <hyperlink ref="C21" location="'8. ENEL COLOMBIA'!A1" display="ENEL COLOMBIA S.A. E.S.P."/>
    <hyperlink ref="H14" location="Transmisión!A1" display="Componente de Transmisión"/>
    <hyperlink ref="H15" location="Distribución!A1" display="Componente de Distribución"/>
    <hyperlink ref="H16" location="'Evolución ADD'!A1" display="Evolución ADD"/>
    <hyperlink ref="H17" location="'Variaciones CU'!A1" display="Variaciones CU"/>
    <hyperlink ref="H18" location="'Variaciones Tarifas'!A1" display="Variaciones Tarifas"/>
    <hyperlink ref="H19" location="Alfas!A1" display="Alfas"/>
  </hyperlinks>
  <printOptions horizontalCentered="1"/>
  <pageMargins left="0.23622047244094491" right="0.23622047244094491" top="0.74803149606299213" bottom="0.74803149606299213" header="0.31496062992125984" footer="0.31496062992125984"/>
  <pageSetup scale="55" orientation="portrait" r:id="rId1"/>
  <headerFooter>
    <oddHeader>&amp;C&amp;12Información tarifaria del servicio público de energía 
para el comercializador integrado al operador de red</oddHeader>
    <oddFooter xml:space="preserve">&amp;L&amp;K00B050
</oddFooter>
  </headerFooter>
  <drawing r:id="rId2"/>
  <legacyDrawing r:id="rId3"/>
  <picture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B1:BH43"/>
  <sheetViews>
    <sheetView showGridLines="0" showWhiteSpace="0" view="pageBreakPreview" zoomScale="80" zoomScaleNormal="59" zoomScaleSheetLayoutView="80" zoomScalePageLayoutView="85" workbookViewId="0">
      <selection activeCell="K19" sqref="K19"/>
    </sheetView>
  </sheetViews>
  <sheetFormatPr baseColWidth="10" defaultColWidth="9.28515625" defaultRowHeight="15" x14ac:dyDescent="0.25"/>
  <cols>
    <col min="1" max="1" width="2" customWidth="1"/>
    <col min="2" max="3" width="8.140625" customWidth="1"/>
    <col min="4" max="4" width="9.140625" customWidth="1"/>
    <col min="5" max="5" width="7.7109375" customWidth="1"/>
    <col min="6" max="6" width="10.7109375" customWidth="1"/>
    <col min="7" max="7" width="10.140625" customWidth="1"/>
    <col min="8" max="9" width="10.7109375" customWidth="1"/>
    <col min="10" max="10" width="8.140625" customWidth="1"/>
    <col min="11" max="11" width="10.140625" customWidth="1"/>
    <col min="12" max="12" width="10.7109375" customWidth="1"/>
    <col min="13" max="14" width="2.5703125" customWidth="1"/>
    <col min="15" max="15" width="11.7109375" customWidth="1"/>
    <col min="17" max="17" width="9.28515625" customWidth="1"/>
    <col min="18" max="20" width="12.5703125" customWidth="1"/>
    <col min="21" max="21" width="13.5703125" customWidth="1"/>
    <col min="22" max="22" width="19.7109375" customWidth="1"/>
    <col min="23" max="23" width="3.140625" customWidth="1"/>
    <col min="24" max="24" width="2.28515625" customWidth="1"/>
    <col min="27" max="27" width="15.42578125" customWidth="1"/>
    <col min="28" max="28" width="13" customWidth="1"/>
    <col min="29" max="29" width="15.42578125" customWidth="1"/>
    <col min="32" max="32" width="4.5703125" customWidth="1"/>
    <col min="33" max="33" width="4.85546875" customWidth="1"/>
    <col min="34" max="34" width="9.28515625" hidden="1" customWidth="1"/>
  </cols>
  <sheetData>
    <row r="1" spans="2:60" ht="32.25" customHeight="1" x14ac:dyDescent="0.25">
      <c r="B1" s="44"/>
      <c r="C1" s="44"/>
      <c r="D1" s="44"/>
      <c r="G1" s="44"/>
      <c r="H1" s="44"/>
      <c r="I1" s="44"/>
      <c r="J1" s="490" t="s">
        <v>69</v>
      </c>
      <c r="K1" s="490"/>
      <c r="L1" s="490"/>
      <c r="M1" s="44"/>
      <c r="N1" s="44"/>
      <c r="O1" s="44"/>
      <c r="P1" s="44"/>
      <c r="Q1" s="44"/>
      <c r="R1" s="44"/>
      <c r="S1" s="44"/>
      <c r="T1" s="44"/>
      <c r="U1" s="44"/>
      <c r="V1" s="44"/>
      <c r="W1" s="44"/>
      <c r="X1" s="45"/>
      <c r="Y1" s="46"/>
      <c r="Z1" s="46"/>
      <c r="AA1" s="46"/>
      <c r="AB1" s="46"/>
      <c r="AC1" s="46"/>
      <c r="AD1" s="46"/>
      <c r="AE1" s="46"/>
      <c r="AF1" s="46"/>
      <c r="AG1" s="46"/>
      <c r="AH1" s="47"/>
      <c r="AI1" s="44"/>
      <c r="AJ1" s="44"/>
      <c r="AK1" s="44"/>
      <c r="AL1" s="44"/>
      <c r="AM1" s="44"/>
      <c r="AN1" s="44"/>
      <c r="AO1" s="44"/>
      <c r="AP1" s="44"/>
      <c r="AQ1" s="44"/>
      <c r="AR1" s="44"/>
      <c r="AS1" s="44"/>
      <c r="AT1" s="44"/>
      <c r="AU1" s="44"/>
      <c r="AV1" s="44"/>
      <c r="AW1" s="44"/>
      <c r="AX1" s="44"/>
      <c r="AY1" s="44"/>
      <c r="AZ1" s="44"/>
      <c r="BA1" s="44"/>
      <c r="BB1" s="44"/>
      <c r="BC1" s="44"/>
      <c r="BD1" s="44"/>
      <c r="BE1" s="44"/>
      <c r="BF1" s="44"/>
      <c r="BG1" s="44"/>
      <c r="BH1" s="44"/>
    </row>
    <row r="2" spans="2:60" ht="31.15" customHeight="1" x14ac:dyDescent="0.25">
      <c r="B2" s="492" t="s">
        <v>9</v>
      </c>
      <c r="C2" s="492"/>
      <c r="D2" s="488" t="s">
        <v>137</v>
      </c>
      <c r="E2" s="488"/>
      <c r="F2" s="488"/>
      <c r="G2" s="488"/>
      <c r="H2" s="488"/>
      <c r="I2" s="488"/>
      <c r="J2" s="488"/>
      <c r="K2" s="488"/>
      <c r="L2" s="488"/>
      <c r="M2" s="44"/>
      <c r="N2" s="44"/>
      <c r="O2" s="492"/>
      <c r="P2" s="492"/>
      <c r="Q2" s="488"/>
      <c r="R2" s="488"/>
      <c r="S2" s="488"/>
      <c r="T2" s="488"/>
      <c r="U2" s="488"/>
      <c r="V2" s="488"/>
      <c r="W2" s="48"/>
      <c r="X2" s="49"/>
      <c r="Y2" s="492"/>
      <c r="Z2" s="492"/>
      <c r="AA2" s="488"/>
      <c r="AB2" s="488"/>
      <c r="AC2" s="488"/>
      <c r="AD2" s="488"/>
      <c r="AE2" s="488"/>
      <c r="AF2" s="488"/>
      <c r="AG2" s="488"/>
      <c r="AH2" s="50"/>
      <c r="AI2" s="44"/>
      <c r="AJ2" s="44"/>
      <c r="AK2" s="44"/>
      <c r="AL2" s="44"/>
      <c r="AM2" s="44"/>
      <c r="AN2" s="44"/>
      <c r="AO2" s="44"/>
      <c r="AP2" s="44"/>
      <c r="AQ2" s="44"/>
      <c r="AR2" s="44"/>
      <c r="AS2" s="44"/>
      <c r="AT2" s="44"/>
      <c r="AU2" s="44"/>
      <c r="AV2" s="44"/>
      <c r="AW2" s="44"/>
      <c r="AX2" s="44"/>
      <c r="AY2" s="44"/>
      <c r="AZ2" s="44"/>
      <c r="BA2" s="44"/>
      <c r="BB2" s="44"/>
      <c r="BC2" s="44"/>
      <c r="BD2" s="44"/>
      <c r="BE2" s="44"/>
      <c r="BF2" s="44"/>
      <c r="BG2" s="44"/>
      <c r="BH2" s="44"/>
    </row>
    <row r="3" spans="2:60" s="21" customFormat="1" ht="23.25" customHeight="1" x14ac:dyDescent="0.35">
      <c r="B3" s="492" t="s">
        <v>15</v>
      </c>
      <c r="C3" s="492"/>
      <c r="D3" s="488" t="s">
        <v>16</v>
      </c>
      <c r="E3" s="488"/>
      <c r="F3" s="488"/>
      <c r="G3" s="488"/>
      <c r="H3" s="488"/>
      <c r="I3" s="488"/>
      <c r="J3" s="488"/>
      <c r="K3" s="488"/>
      <c r="L3" s="488"/>
      <c r="M3" s="44"/>
      <c r="N3" s="44"/>
      <c r="O3" s="492"/>
      <c r="P3" s="492"/>
      <c r="Q3" s="488"/>
      <c r="R3" s="488"/>
      <c r="S3" s="488"/>
      <c r="T3" s="488"/>
      <c r="U3" s="488"/>
      <c r="V3" s="488"/>
      <c r="W3" s="48"/>
      <c r="X3" s="49"/>
      <c r="Y3" s="492"/>
      <c r="Z3" s="492"/>
      <c r="AA3" s="488"/>
      <c r="AB3" s="488"/>
      <c r="AC3" s="488"/>
      <c r="AD3" s="488"/>
      <c r="AE3" s="488"/>
      <c r="AF3" s="488"/>
      <c r="AG3" s="488"/>
      <c r="AH3" s="50"/>
      <c r="AI3" s="44"/>
      <c r="AJ3" s="44"/>
      <c r="AK3" s="44"/>
      <c r="AL3" s="44"/>
      <c r="AM3" s="44"/>
      <c r="AN3" s="44"/>
      <c r="AO3" s="44"/>
      <c r="AP3" s="44"/>
      <c r="AQ3" s="44"/>
      <c r="AR3" s="44"/>
      <c r="AS3" s="44"/>
      <c r="AT3" s="44"/>
      <c r="AU3" s="44"/>
      <c r="AV3" s="44"/>
      <c r="AW3" s="44"/>
      <c r="AX3" s="44"/>
      <c r="AY3" s="44"/>
      <c r="AZ3" s="44"/>
      <c r="BA3" s="44"/>
      <c r="BB3" s="44"/>
      <c r="BC3" s="44"/>
      <c r="BD3" s="44"/>
      <c r="BE3" s="44"/>
      <c r="BF3" s="44"/>
      <c r="BG3" s="44"/>
      <c r="BH3" s="44"/>
    </row>
    <row r="4" spans="2:60" s="20" customFormat="1" ht="17.25" x14ac:dyDescent="0.3">
      <c r="B4" s="491"/>
      <c r="C4" s="491"/>
      <c r="D4" s="491"/>
      <c r="E4" s="491"/>
      <c r="F4" s="491"/>
      <c r="G4" s="491"/>
      <c r="H4" s="491"/>
      <c r="I4" s="491"/>
      <c r="J4" s="491"/>
      <c r="K4" s="491"/>
      <c r="L4" s="491"/>
      <c r="M4" s="44"/>
      <c r="N4" s="44"/>
      <c r="O4" s="493"/>
      <c r="P4" s="493"/>
      <c r="Q4" s="493"/>
      <c r="R4" s="493"/>
      <c r="S4" s="493"/>
      <c r="T4" s="493"/>
      <c r="U4" s="493"/>
      <c r="V4" s="493"/>
      <c r="W4" s="44"/>
      <c r="X4" s="51"/>
      <c r="Y4" s="493"/>
      <c r="Z4" s="493"/>
      <c r="AA4" s="493"/>
      <c r="AB4" s="493"/>
      <c r="AC4" s="493"/>
      <c r="AD4" s="493"/>
      <c r="AE4" s="493"/>
      <c r="AF4" s="493"/>
      <c r="AG4" s="44"/>
      <c r="AH4" s="50"/>
      <c r="AI4" s="44"/>
      <c r="AJ4" s="44"/>
      <c r="AK4" s="44"/>
      <c r="AL4" s="44"/>
      <c r="AM4" s="44"/>
      <c r="AN4" s="44"/>
      <c r="AO4" s="44"/>
      <c r="AP4" s="44"/>
      <c r="AQ4" s="44"/>
      <c r="AR4" s="44"/>
      <c r="AS4" s="44"/>
      <c r="AT4" s="44"/>
      <c r="AU4" s="44"/>
      <c r="AV4" s="44"/>
      <c r="AW4" s="44"/>
      <c r="AX4" s="44"/>
      <c r="AY4" s="44"/>
      <c r="AZ4" s="44"/>
      <c r="BA4" s="44"/>
      <c r="BB4" s="44"/>
      <c r="BC4" s="44"/>
      <c r="BD4" s="44"/>
      <c r="BE4" s="44"/>
      <c r="BF4" s="44"/>
      <c r="BG4" s="44"/>
      <c r="BH4" s="44"/>
    </row>
    <row r="5" spans="2:60" ht="33" customHeight="1" x14ac:dyDescent="0.25">
      <c r="B5" s="487" t="s">
        <v>109</v>
      </c>
      <c r="C5" s="489"/>
      <c r="D5" s="489"/>
      <c r="E5" s="489"/>
      <c r="F5" s="489"/>
      <c r="G5" s="489"/>
      <c r="H5" s="489"/>
      <c r="I5" s="489"/>
      <c r="J5" s="489"/>
      <c r="K5" s="489"/>
      <c r="L5" s="489"/>
      <c r="M5" s="44"/>
      <c r="N5" s="44"/>
      <c r="O5" s="487" t="s">
        <v>111</v>
      </c>
      <c r="P5" s="487"/>
      <c r="Q5" s="487"/>
      <c r="R5" s="487"/>
      <c r="S5" s="487"/>
      <c r="T5" s="487"/>
      <c r="U5" s="487"/>
      <c r="V5" s="487"/>
      <c r="W5" s="52"/>
      <c r="X5" s="53"/>
      <c r="Y5" s="487" t="s">
        <v>115</v>
      </c>
      <c r="Z5" s="487"/>
      <c r="AA5" s="487"/>
      <c r="AB5" s="487"/>
      <c r="AC5" s="487"/>
      <c r="AD5" s="487"/>
      <c r="AE5" s="487"/>
      <c r="AF5" s="487"/>
      <c r="AG5" s="487"/>
      <c r="AH5" s="50"/>
      <c r="AI5" s="44"/>
      <c r="AJ5" s="44"/>
      <c r="AK5" s="44"/>
      <c r="AL5" s="44"/>
      <c r="AM5" s="44"/>
      <c r="AN5" s="44"/>
      <c r="AO5" s="44"/>
      <c r="AP5" s="44"/>
      <c r="AQ5" s="44"/>
      <c r="AR5" s="44"/>
      <c r="AS5" s="44"/>
      <c r="AT5" s="44"/>
      <c r="AU5" s="44"/>
      <c r="AV5" s="44"/>
      <c r="AW5" s="44"/>
      <c r="AX5" s="44"/>
      <c r="AY5" s="44"/>
      <c r="AZ5" s="44"/>
      <c r="BA5" s="44"/>
      <c r="BB5" s="44"/>
      <c r="BC5" s="44"/>
      <c r="BD5" s="44"/>
      <c r="BE5" s="44"/>
      <c r="BF5" s="44"/>
      <c r="BG5" s="44"/>
      <c r="BH5" s="44"/>
    </row>
    <row r="6" spans="2:60" ht="25.5" x14ac:dyDescent="0.25">
      <c r="B6" s="44"/>
      <c r="C6" s="54" t="s">
        <v>0</v>
      </c>
      <c r="D6" s="54" t="s">
        <v>1</v>
      </c>
      <c r="E6" s="55" t="s">
        <v>2</v>
      </c>
      <c r="F6" s="55" t="s">
        <v>3</v>
      </c>
      <c r="G6" s="55" t="s">
        <v>4</v>
      </c>
      <c r="H6" s="55" t="s">
        <v>5</v>
      </c>
      <c r="I6" s="55" t="s">
        <v>6</v>
      </c>
      <c r="J6" s="55" t="s">
        <v>7</v>
      </c>
      <c r="K6" s="55" t="s">
        <v>116</v>
      </c>
      <c r="L6" s="55" t="s">
        <v>114</v>
      </c>
      <c r="M6" s="44"/>
      <c r="N6" s="44"/>
      <c r="O6" s="44"/>
      <c r="P6" s="54" t="s">
        <v>0</v>
      </c>
      <c r="Q6" s="54" t="s">
        <v>1</v>
      </c>
      <c r="R6" s="56" t="s">
        <v>10</v>
      </c>
      <c r="S6" s="56" t="s">
        <v>11</v>
      </c>
      <c r="T6" s="56" t="s">
        <v>12</v>
      </c>
      <c r="U6" s="56" t="s">
        <v>13</v>
      </c>
      <c r="V6" s="56" t="s">
        <v>14</v>
      </c>
      <c r="W6" s="44"/>
      <c r="X6" s="51"/>
      <c r="Y6" s="44"/>
      <c r="Z6" s="44"/>
      <c r="AA6" s="44"/>
      <c r="AB6" s="44"/>
      <c r="AC6" s="44"/>
      <c r="AD6" s="44"/>
      <c r="AE6" s="44"/>
      <c r="AF6" s="44"/>
      <c r="AG6" s="44"/>
      <c r="AH6" s="50"/>
      <c r="AI6" s="44"/>
      <c r="AJ6" s="44"/>
      <c r="AK6" s="44"/>
      <c r="AL6" s="44"/>
      <c r="AM6" s="44"/>
      <c r="AN6" s="44"/>
      <c r="AO6" s="44"/>
      <c r="AP6" s="44"/>
      <c r="AQ6" s="44"/>
      <c r="AR6" s="44"/>
      <c r="AS6" s="44"/>
      <c r="AT6" s="44"/>
      <c r="AU6" s="44"/>
      <c r="AV6" s="44"/>
      <c r="AW6" s="44"/>
      <c r="AX6" s="44"/>
      <c r="AY6" s="44"/>
      <c r="AZ6" s="44"/>
      <c r="BA6" s="44"/>
      <c r="BB6" s="44"/>
      <c r="BC6" s="44"/>
      <c r="BD6" s="44"/>
      <c r="BE6" s="44"/>
      <c r="BF6" s="44"/>
      <c r="BG6" s="44"/>
      <c r="BH6" s="44"/>
    </row>
    <row r="7" spans="2:60" x14ac:dyDescent="0.25">
      <c r="B7" s="63" t="s">
        <v>313</v>
      </c>
      <c r="C7" s="35">
        <v>2023</v>
      </c>
      <c r="D7" s="35">
        <v>1</v>
      </c>
      <c r="E7" s="4">
        <v>299.19</v>
      </c>
      <c r="F7" s="4">
        <v>51.97</v>
      </c>
      <c r="G7" s="4">
        <v>56.92</v>
      </c>
      <c r="H7" s="4">
        <v>268.32</v>
      </c>
      <c r="I7" s="4">
        <v>145.99</v>
      </c>
      <c r="J7" s="4">
        <v>22.79</v>
      </c>
      <c r="K7" s="4">
        <v>845.19</v>
      </c>
      <c r="L7" s="4">
        <v>817.46</v>
      </c>
      <c r="M7" s="44"/>
      <c r="N7" s="44"/>
      <c r="O7" s="63" t="s">
        <v>313</v>
      </c>
      <c r="P7" s="35">
        <v>2023</v>
      </c>
      <c r="Q7" s="35">
        <v>1</v>
      </c>
      <c r="R7" s="4">
        <v>327.39</v>
      </c>
      <c r="S7" s="4">
        <v>409.23</v>
      </c>
      <c r="T7" s="4">
        <v>694.84</v>
      </c>
      <c r="U7" s="4">
        <v>817.46</v>
      </c>
      <c r="V7" s="4">
        <v>980.95</v>
      </c>
      <c r="W7" s="44"/>
      <c r="X7" s="51"/>
      <c r="Y7" s="44"/>
      <c r="Z7" s="44"/>
      <c r="AA7" s="44"/>
      <c r="AB7" s="44"/>
      <c r="AC7" s="44"/>
      <c r="AD7" s="44"/>
      <c r="AE7" s="44"/>
      <c r="AF7" s="44"/>
      <c r="AG7" s="44"/>
      <c r="AH7" s="50"/>
      <c r="AI7" s="44"/>
      <c r="AJ7" s="44"/>
      <c r="AK7" s="44"/>
      <c r="AL7" s="44"/>
      <c r="AM7" s="44"/>
      <c r="AN7" s="44"/>
      <c r="AO7" s="44"/>
      <c r="AP7" s="44"/>
      <c r="AQ7" s="44"/>
      <c r="AR7" s="44"/>
      <c r="AS7" s="44"/>
      <c r="AT7" s="44"/>
      <c r="AU7" s="44"/>
      <c r="AV7" s="44"/>
      <c r="AW7" s="44"/>
      <c r="AX7" s="44"/>
      <c r="AY7" s="44"/>
      <c r="AZ7" s="44"/>
      <c r="BA7" s="44"/>
      <c r="BB7" s="44"/>
      <c r="BC7" s="44"/>
      <c r="BD7" s="44"/>
      <c r="BE7" s="44"/>
      <c r="BF7" s="44"/>
      <c r="BG7" s="44"/>
      <c r="BH7" s="44"/>
    </row>
    <row r="8" spans="2:60" x14ac:dyDescent="0.25">
      <c r="B8" s="63" t="s">
        <v>322</v>
      </c>
      <c r="C8" s="35">
        <v>2023</v>
      </c>
      <c r="D8" s="35">
        <v>2</v>
      </c>
      <c r="E8" s="4">
        <v>324.66000000000003</v>
      </c>
      <c r="F8" s="4">
        <v>48.71</v>
      </c>
      <c r="G8" s="4">
        <v>72.81</v>
      </c>
      <c r="H8" s="4">
        <v>276.7</v>
      </c>
      <c r="I8" s="4">
        <v>148.25</v>
      </c>
      <c r="J8" s="4">
        <v>21.44</v>
      </c>
      <c r="K8" s="4">
        <v>892.56</v>
      </c>
      <c r="L8" s="4">
        <v>828.33</v>
      </c>
      <c r="M8" s="44"/>
      <c r="N8" s="44"/>
      <c r="O8" s="63" t="s">
        <v>322</v>
      </c>
      <c r="P8" s="35">
        <v>2023</v>
      </c>
      <c r="Q8" s="35">
        <v>2</v>
      </c>
      <c r="R8" s="4">
        <v>333.2</v>
      </c>
      <c r="S8" s="4">
        <v>416.5</v>
      </c>
      <c r="T8" s="4">
        <v>704.08</v>
      </c>
      <c r="U8" s="4">
        <v>828.33</v>
      </c>
      <c r="V8" s="4">
        <v>994</v>
      </c>
      <c r="W8" s="44"/>
      <c r="X8" s="51"/>
      <c r="Y8" s="44"/>
      <c r="Z8" s="44"/>
      <c r="AA8" s="44"/>
      <c r="AB8" s="44"/>
      <c r="AC8" s="44"/>
      <c r="AD8" s="44"/>
      <c r="AE8" s="44"/>
      <c r="AF8" s="44"/>
      <c r="AG8" s="44"/>
      <c r="AH8" s="50"/>
      <c r="AI8" s="44"/>
      <c r="AJ8" s="44"/>
      <c r="AK8" s="44"/>
      <c r="AL8" s="44"/>
      <c r="AM8" s="44"/>
      <c r="AN8" s="44"/>
      <c r="AO8" s="44"/>
      <c r="AP8" s="44"/>
      <c r="AQ8" s="44"/>
      <c r="AR8" s="44"/>
      <c r="AS8" s="44"/>
      <c r="AT8" s="44"/>
      <c r="AU8" s="44"/>
      <c r="AV8" s="44"/>
      <c r="AW8" s="44"/>
      <c r="AX8" s="44"/>
      <c r="AY8" s="44"/>
      <c r="AZ8" s="44"/>
      <c r="BA8" s="44"/>
      <c r="BB8" s="44"/>
      <c r="BC8" s="44"/>
      <c r="BD8" s="44"/>
      <c r="BE8" s="44"/>
      <c r="BF8" s="44"/>
      <c r="BG8" s="44"/>
      <c r="BH8" s="44"/>
    </row>
    <row r="9" spans="2:60" x14ac:dyDescent="0.25">
      <c r="B9" s="63" t="s">
        <v>343</v>
      </c>
      <c r="C9" s="35">
        <v>2023</v>
      </c>
      <c r="D9" s="35">
        <v>3</v>
      </c>
      <c r="E9" s="4">
        <v>377.45</v>
      </c>
      <c r="F9" s="4">
        <v>52.366900000000001</v>
      </c>
      <c r="G9" s="4">
        <v>81.73</v>
      </c>
      <c r="H9" s="4">
        <v>279.31</v>
      </c>
      <c r="I9" s="4">
        <v>152.91</v>
      </c>
      <c r="J9" s="4">
        <v>17.48</v>
      </c>
      <c r="K9" s="4">
        <v>961.26</v>
      </c>
      <c r="L9" s="4">
        <v>842.08</v>
      </c>
      <c r="M9" s="44"/>
      <c r="N9" s="44"/>
      <c r="O9" s="63" t="s">
        <v>343</v>
      </c>
      <c r="P9" s="35">
        <v>2023</v>
      </c>
      <c r="Q9" s="35">
        <v>3</v>
      </c>
      <c r="R9" s="4">
        <v>338.74</v>
      </c>
      <c r="S9" s="4">
        <v>423.42</v>
      </c>
      <c r="T9" s="4">
        <v>715.77</v>
      </c>
      <c r="U9" s="4">
        <v>842.08</v>
      </c>
      <c r="V9" s="4">
        <v>1010.5</v>
      </c>
      <c r="W9" s="44"/>
      <c r="X9" s="51"/>
      <c r="Y9" s="44"/>
      <c r="Z9" s="44"/>
      <c r="AA9" s="44"/>
      <c r="AB9" s="44"/>
      <c r="AC9" s="44"/>
      <c r="AD9" s="44"/>
      <c r="AE9" s="44"/>
      <c r="AF9" s="44"/>
      <c r="AG9" s="44"/>
      <c r="AH9" s="50"/>
      <c r="AI9" s="44"/>
      <c r="AJ9" s="44"/>
      <c r="AK9" s="44"/>
      <c r="AL9" s="44"/>
      <c r="AM9" s="44"/>
      <c r="AN9" s="44"/>
      <c r="AO9" s="44"/>
      <c r="AP9" s="44"/>
      <c r="AQ9" s="44"/>
      <c r="AR9" s="44"/>
      <c r="AS9" s="44"/>
      <c r="AT9" s="44"/>
      <c r="AU9" s="44"/>
      <c r="AV9" s="44"/>
      <c r="AW9" s="44"/>
      <c r="AX9" s="44"/>
      <c r="AY9" s="44"/>
      <c r="AZ9" s="44"/>
      <c r="BA9" s="44"/>
      <c r="BB9" s="44"/>
      <c r="BC9" s="44"/>
      <c r="BD9" s="44"/>
      <c r="BE9" s="44"/>
      <c r="BF9" s="44"/>
      <c r="BG9" s="44"/>
      <c r="BH9" s="44"/>
    </row>
    <row r="10" spans="2:60" x14ac:dyDescent="0.25">
      <c r="B10" s="63" t="s">
        <v>354</v>
      </c>
      <c r="C10" s="35">
        <v>2023</v>
      </c>
      <c r="D10" s="35">
        <v>4</v>
      </c>
      <c r="E10" s="4">
        <v>338.12</v>
      </c>
      <c r="F10" s="4">
        <v>53.52</v>
      </c>
      <c r="G10" s="4">
        <v>75.569999999999993</v>
      </c>
      <c r="H10" s="4">
        <v>266.48</v>
      </c>
      <c r="I10" s="4">
        <v>157.77000000000001</v>
      </c>
      <c r="J10" s="4">
        <v>40.99</v>
      </c>
      <c r="K10" s="4">
        <v>932.46</v>
      </c>
      <c r="L10" s="4">
        <v>853.45</v>
      </c>
      <c r="M10" s="44"/>
      <c r="N10" s="44"/>
      <c r="O10" s="63" t="s">
        <v>354</v>
      </c>
      <c r="P10" s="35">
        <v>2023</v>
      </c>
      <c r="Q10" s="35">
        <v>4</v>
      </c>
      <c r="R10" s="4">
        <v>342.3</v>
      </c>
      <c r="S10" s="4">
        <v>427.87</v>
      </c>
      <c r="T10" s="4">
        <v>725.43</v>
      </c>
      <c r="U10" s="4">
        <v>853.45</v>
      </c>
      <c r="V10" s="4">
        <v>1024.1400000000001</v>
      </c>
      <c r="W10" s="44"/>
      <c r="X10" s="51"/>
      <c r="Y10" s="44"/>
      <c r="Z10" s="44"/>
      <c r="AA10" s="44"/>
      <c r="AB10" s="44"/>
      <c r="AC10" s="44"/>
      <c r="AD10" s="44"/>
      <c r="AE10" s="44"/>
      <c r="AF10" s="44"/>
      <c r="AG10" s="44"/>
      <c r="AH10" s="50"/>
      <c r="AI10" s="44"/>
      <c r="AJ10" s="44"/>
      <c r="AK10" s="44"/>
      <c r="AL10" s="44"/>
      <c r="AM10" s="44"/>
      <c r="AN10" s="44"/>
      <c r="AO10" s="44"/>
      <c r="AP10" s="44"/>
      <c r="AQ10" s="44"/>
      <c r="AR10" s="44"/>
      <c r="AS10" s="44"/>
      <c r="AT10" s="44"/>
      <c r="AU10" s="44"/>
      <c r="AV10" s="44"/>
      <c r="AW10" s="44"/>
      <c r="AX10" s="44"/>
      <c r="AY10" s="44"/>
      <c r="AZ10" s="44"/>
      <c r="BA10" s="44"/>
      <c r="BB10" s="44"/>
      <c r="BC10" s="44"/>
      <c r="BD10" s="44"/>
      <c r="BE10" s="44"/>
      <c r="BF10" s="44"/>
      <c r="BG10" s="44"/>
      <c r="BH10" s="44"/>
    </row>
    <row r="11" spans="2:60" x14ac:dyDescent="0.25">
      <c r="B11" s="63" t="s">
        <v>355</v>
      </c>
      <c r="C11" s="35">
        <v>2023</v>
      </c>
      <c r="D11" s="35">
        <v>5</v>
      </c>
      <c r="E11" s="4">
        <v>266.07</v>
      </c>
      <c r="F11" s="4">
        <v>48.53</v>
      </c>
      <c r="G11" s="4">
        <v>63.26</v>
      </c>
      <c r="H11" s="4">
        <v>262.12</v>
      </c>
      <c r="I11" s="4">
        <v>165.29</v>
      </c>
      <c r="J11" s="4">
        <v>39.119999999999997</v>
      </c>
      <c r="K11" s="4">
        <v>844.4</v>
      </c>
      <c r="L11" s="4">
        <v>862.67</v>
      </c>
      <c r="M11" s="44"/>
      <c r="N11" s="44"/>
      <c r="O11" s="63" t="s">
        <v>355</v>
      </c>
      <c r="P11" s="35">
        <v>2023</v>
      </c>
      <c r="Q11" s="35">
        <v>5</v>
      </c>
      <c r="R11" s="4">
        <v>347.45</v>
      </c>
      <c r="S11" s="4">
        <v>434.31</v>
      </c>
      <c r="T11" s="4">
        <v>733.27</v>
      </c>
      <c r="U11" s="4">
        <v>862.67</v>
      </c>
      <c r="V11" s="4">
        <v>1035.2</v>
      </c>
      <c r="W11" s="44"/>
      <c r="X11" s="51"/>
      <c r="Y11" s="44"/>
      <c r="Z11" s="44"/>
      <c r="AA11" s="44"/>
      <c r="AB11" s="44"/>
      <c r="AC11" s="44"/>
      <c r="AD11" s="44"/>
      <c r="AE11" s="44"/>
      <c r="AF11" s="44"/>
      <c r="AG11" s="44"/>
      <c r="AH11" s="50"/>
      <c r="AI11" s="44"/>
      <c r="AJ11" s="44"/>
      <c r="AK11" s="44"/>
      <c r="AL11" s="44"/>
      <c r="AM11" s="44"/>
      <c r="AN11" s="44"/>
      <c r="AO11" s="44"/>
      <c r="AP11" s="44"/>
      <c r="AQ11" s="44"/>
      <c r="AR11" s="44"/>
      <c r="AS11" s="44"/>
      <c r="AT11" s="44"/>
      <c r="AU11" s="44"/>
      <c r="AV11" s="44"/>
      <c r="AW11" s="44"/>
      <c r="AX11" s="44"/>
      <c r="AY11" s="44"/>
      <c r="AZ11" s="44"/>
      <c r="BA11" s="44"/>
      <c r="BB11" s="44"/>
      <c r="BC11" s="44"/>
      <c r="BD11" s="44"/>
      <c r="BE11" s="44"/>
      <c r="BF11" s="44"/>
      <c r="BG11" s="44"/>
      <c r="BH11" s="44"/>
    </row>
    <row r="12" spans="2:60" x14ac:dyDescent="0.25">
      <c r="B12" s="63" t="s">
        <v>363</v>
      </c>
      <c r="C12" s="35">
        <v>2023</v>
      </c>
      <c r="D12" s="35">
        <v>6</v>
      </c>
      <c r="E12" s="4">
        <v>362.01130999999998</v>
      </c>
      <c r="F12" s="4">
        <v>50.702910000000003</v>
      </c>
      <c r="G12" s="4">
        <v>77.928139999999999</v>
      </c>
      <c r="H12" s="4">
        <v>263.88393000000002</v>
      </c>
      <c r="I12" s="4">
        <v>152.13946999999999</v>
      </c>
      <c r="J12" s="4">
        <v>16.472079999999998</v>
      </c>
      <c r="K12" s="4">
        <v>923.13783999999998</v>
      </c>
      <c r="L12" s="4">
        <v>869.05134999999996</v>
      </c>
      <c r="M12" s="44"/>
      <c r="N12" s="44"/>
      <c r="O12" s="63" t="s">
        <v>363</v>
      </c>
      <c r="P12" s="35">
        <v>2023</v>
      </c>
      <c r="Q12" s="35">
        <v>6</v>
      </c>
      <c r="R12" s="4">
        <v>348.96440000000001</v>
      </c>
      <c r="S12" s="4">
        <v>436.20551</v>
      </c>
      <c r="T12" s="4">
        <v>738.69363999999996</v>
      </c>
      <c r="U12" s="4">
        <v>869.05134999999996</v>
      </c>
      <c r="V12" s="4">
        <v>1042.8616199999999</v>
      </c>
      <c r="W12" s="44"/>
      <c r="X12" s="51"/>
      <c r="Y12" s="44"/>
      <c r="Z12" s="44"/>
      <c r="AA12" s="44"/>
      <c r="AB12" s="44"/>
      <c r="AC12" s="44"/>
      <c r="AD12" s="44"/>
      <c r="AE12" s="44"/>
      <c r="AF12" s="44"/>
      <c r="AG12" s="44"/>
      <c r="AH12" s="50"/>
      <c r="AI12" s="44"/>
      <c r="AJ12" s="44"/>
      <c r="AK12" s="44"/>
      <c r="AL12" s="44"/>
      <c r="AM12" s="44"/>
      <c r="AN12" s="44"/>
      <c r="AO12" s="44"/>
      <c r="AP12" s="44"/>
      <c r="AQ12" s="44"/>
      <c r="AR12" s="44"/>
      <c r="AS12" s="44"/>
      <c r="AT12" s="44"/>
      <c r="AU12" s="44"/>
      <c r="AV12" s="44"/>
      <c r="AW12" s="44"/>
      <c r="AX12" s="44"/>
      <c r="AY12" s="44"/>
      <c r="AZ12" s="44"/>
      <c r="BA12" s="44"/>
      <c r="BB12" s="44"/>
      <c r="BC12" s="44"/>
      <c r="BD12" s="44"/>
      <c r="BE12" s="44"/>
      <c r="BF12" s="44"/>
      <c r="BG12" s="44"/>
      <c r="BH12" s="44"/>
    </row>
    <row r="13" spans="2:60" x14ac:dyDescent="0.25">
      <c r="B13" s="63" t="s">
        <v>373</v>
      </c>
      <c r="C13" s="35">
        <v>2023</v>
      </c>
      <c r="D13" s="35">
        <v>7</v>
      </c>
      <c r="E13" s="4">
        <v>326.27</v>
      </c>
      <c r="F13" s="4">
        <v>40.869999999999997</v>
      </c>
      <c r="G13" s="4">
        <v>71.790000000000006</v>
      </c>
      <c r="H13" s="4">
        <v>267.66000000000003</v>
      </c>
      <c r="I13" s="4">
        <v>160.36000000000001</v>
      </c>
      <c r="J13" s="4">
        <v>24.47</v>
      </c>
      <c r="K13" s="4">
        <v>891.42</v>
      </c>
      <c r="L13" s="4">
        <v>874.27</v>
      </c>
      <c r="M13" s="44"/>
      <c r="N13" s="44"/>
      <c r="O13" s="63" t="s">
        <v>373</v>
      </c>
      <c r="P13" s="35">
        <v>2023</v>
      </c>
      <c r="Q13" s="35">
        <v>7</v>
      </c>
      <c r="R13" s="4">
        <v>350.01</v>
      </c>
      <c r="S13" s="4">
        <v>437.51</v>
      </c>
      <c r="T13" s="4">
        <v>743.13</v>
      </c>
      <c r="U13" s="4">
        <v>874.27</v>
      </c>
      <c r="V13" s="4">
        <v>1049.1199999999999</v>
      </c>
      <c r="W13" s="44"/>
      <c r="X13" s="51"/>
      <c r="Y13" s="44"/>
      <c r="Z13" s="44"/>
      <c r="AA13" s="44"/>
      <c r="AB13" s="44"/>
      <c r="AC13" s="44"/>
      <c r="AD13" s="44"/>
      <c r="AE13" s="44"/>
      <c r="AF13" s="44"/>
      <c r="AG13" s="44"/>
      <c r="AH13" s="50"/>
      <c r="AI13" s="44"/>
      <c r="AJ13" s="44"/>
      <c r="AK13" s="44"/>
      <c r="AL13" s="44"/>
      <c r="AM13" s="44"/>
      <c r="AN13" s="44"/>
      <c r="AO13" s="44"/>
      <c r="AP13" s="44"/>
      <c r="AQ13" s="44"/>
      <c r="AR13" s="44"/>
      <c r="AS13" s="44"/>
      <c r="AT13" s="44"/>
      <c r="AU13" s="44"/>
      <c r="AV13" s="44"/>
      <c r="AW13" s="44"/>
      <c r="AX13" s="44"/>
      <c r="AY13" s="44"/>
      <c r="AZ13" s="44"/>
      <c r="BA13" s="44"/>
      <c r="BB13" s="44"/>
      <c r="BC13" s="44"/>
      <c r="BD13" s="44"/>
      <c r="BE13" s="44"/>
      <c r="BF13" s="44"/>
      <c r="BG13" s="44"/>
      <c r="BH13" s="44"/>
    </row>
    <row r="14" spans="2:60" x14ac:dyDescent="0.25">
      <c r="B14" s="63" t="s">
        <v>377</v>
      </c>
      <c r="C14" s="35">
        <v>2023</v>
      </c>
      <c r="D14" s="35">
        <v>8</v>
      </c>
      <c r="E14" s="4">
        <v>317.27</v>
      </c>
      <c r="F14" s="4">
        <v>46.96</v>
      </c>
      <c r="G14" s="4">
        <v>71.17</v>
      </c>
      <c r="H14" s="4">
        <v>259.75</v>
      </c>
      <c r="I14" s="4">
        <v>152.83000000000001</v>
      </c>
      <c r="J14" s="4">
        <v>13.32</v>
      </c>
      <c r="K14" s="4">
        <v>861.3</v>
      </c>
      <c r="L14" s="4">
        <v>881.26</v>
      </c>
      <c r="M14" s="44"/>
      <c r="N14" s="44"/>
      <c r="O14" s="63" t="s">
        <v>377</v>
      </c>
      <c r="P14" s="35">
        <v>2023</v>
      </c>
      <c r="Q14" s="35">
        <v>8</v>
      </c>
      <c r="R14" s="4">
        <v>352.5</v>
      </c>
      <c r="S14" s="4">
        <v>440.63</v>
      </c>
      <c r="T14" s="4">
        <v>749.07</v>
      </c>
      <c r="U14" s="4">
        <v>881.26</v>
      </c>
      <c r="V14" s="4">
        <v>1057.51</v>
      </c>
      <c r="W14" s="44"/>
      <c r="X14" s="51"/>
      <c r="Y14" s="44"/>
      <c r="Z14" s="44"/>
      <c r="AA14" s="44"/>
      <c r="AB14" s="44"/>
      <c r="AC14" s="44"/>
      <c r="AD14" s="44"/>
      <c r="AE14" s="44"/>
      <c r="AF14" s="44"/>
      <c r="AG14" s="44"/>
      <c r="AH14" s="50"/>
      <c r="AI14" s="44"/>
      <c r="AJ14" s="44"/>
      <c r="AK14" s="44"/>
      <c r="AL14" s="44"/>
      <c r="AM14" s="44"/>
      <c r="AN14" s="44"/>
      <c r="AO14" s="44"/>
      <c r="AP14" s="44"/>
      <c r="AQ14" s="44"/>
      <c r="AR14" s="44"/>
      <c r="AS14" s="44"/>
      <c r="AT14" s="44"/>
      <c r="AU14" s="44"/>
      <c r="AV14" s="44"/>
      <c r="AW14" s="44"/>
      <c r="AX14" s="44"/>
      <c r="AY14" s="44"/>
      <c r="AZ14" s="44"/>
      <c r="BA14" s="44"/>
      <c r="BB14" s="44"/>
      <c r="BC14" s="44"/>
      <c r="BD14" s="44"/>
      <c r="BE14" s="44"/>
      <c r="BF14" s="44"/>
      <c r="BG14" s="44"/>
      <c r="BH14" s="44"/>
    </row>
    <row r="15" spans="2:60" x14ac:dyDescent="0.25">
      <c r="B15" s="63" t="s">
        <v>384</v>
      </c>
      <c r="C15" s="35">
        <v>2023</v>
      </c>
      <c r="D15" s="35">
        <v>9</v>
      </c>
      <c r="E15" s="4">
        <v>313.34271999999999</v>
      </c>
      <c r="F15" s="4">
        <v>47.019509999999997</v>
      </c>
      <c r="G15" s="4">
        <v>69.579819999999998</v>
      </c>
      <c r="H15" s="4">
        <v>258.13006999999999</v>
      </c>
      <c r="I15" s="4">
        <v>156.57109</v>
      </c>
      <c r="J15" s="4">
        <v>18.36862</v>
      </c>
      <c r="K15" s="4">
        <v>863.01183000000003</v>
      </c>
      <c r="L15" s="4">
        <v>890.07237999999995</v>
      </c>
      <c r="M15" s="44"/>
      <c r="N15" s="44"/>
      <c r="O15" s="63" t="s">
        <v>384</v>
      </c>
      <c r="P15" s="35">
        <v>2023</v>
      </c>
      <c r="Q15" s="35">
        <v>9</v>
      </c>
      <c r="R15" s="4">
        <v>356.02895000000001</v>
      </c>
      <c r="S15" s="4">
        <v>445.03618999999998</v>
      </c>
      <c r="T15" s="4">
        <v>756.56151999999997</v>
      </c>
      <c r="U15" s="4">
        <v>890.07237999999995</v>
      </c>
      <c r="V15" s="4">
        <v>1068.0868499999999</v>
      </c>
      <c r="W15" s="44"/>
      <c r="X15" s="51"/>
      <c r="Y15" s="44"/>
      <c r="Z15" s="44"/>
      <c r="AA15" s="44"/>
      <c r="AB15" s="44"/>
      <c r="AC15" s="44"/>
      <c r="AD15" s="44"/>
      <c r="AE15" s="44"/>
      <c r="AF15" s="44"/>
      <c r="AG15" s="44"/>
      <c r="AH15" s="50"/>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row>
    <row r="16" spans="2:60" x14ac:dyDescent="0.25">
      <c r="B16" s="63" t="s">
        <v>387</v>
      </c>
      <c r="C16" s="35">
        <v>2023</v>
      </c>
      <c r="D16" s="35">
        <v>10</v>
      </c>
      <c r="E16" s="4">
        <v>287.08</v>
      </c>
      <c r="F16" s="4">
        <v>48.6</v>
      </c>
      <c r="G16" s="4">
        <v>65.98</v>
      </c>
      <c r="H16" s="4">
        <v>277.33999999999997</v>
      </c>
      <c r="I16" s="4">
        <v>155.97999999999999</v>
      </c>
      <c r="J16" s="4">
        <v>0.44</v>
      </c>
      <c r="K16" s="4">
        <v>835.42</v>
      </c>
      <c r="L16" s="4">
        <v>916.77</v>
      </c>
      <c r="M16" s="44"/>
      <c r="N16" s="44"/>
      <c r="O16" s="63" t="s">
        <v>387</v>
      </c>
      <c r="P16" s="35">
        <v>2023</v>
      </c>
      <c r="Q16" s="35">
        <v>10</v>
      </c>
      <c r="R16" s="4">
        <v>366.71</v>
      </c>
      <c r="S16" s="4">
        <v>458.39</v>
      </c>
      <c r="T16" s="4">
        <v>779.26</v>
      </c>
      <c r="U16" s="4">
        <v>916.77</v>
      </c>
      <c r="V16" s="4">
        <v>1100.1300000000001</v>
      </c>
      <c r="W16" s="44"/>
      <c r="X16" s="51"/>
      <c r="Y16" s="44"/>
      <c r="Z16" s="44"/>
      <c r="AA16" s="44"/>
      <c r="AB16" s="44"/>
      <c r="AC16" s="44"/>
      <c r="AD16" s="44"/>
      <c r="AE16" s="44"/>
      <c r="AF16" s="44"/>
      <c r="AG16" s="44"/>
      <c r="AH16" s="50"/>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row>
    <row r="17" spans="2:60" x14ac:dyDescent="0.25">
      <c r="B17" s="63" t="s">
        <v>388</v>
      </c>
      <c r="C17" s="35">
        <v>2023</v>
      </c>
      <c r="D17" s="35">
        <v>11</v>
      </c>
      <c r="E17" s="4">
        <v>291.41000000000003</v>
      </c>
      <c r="F17" s="4">
        <v>46.25</v>
      </c>
      <c r="G17" s="4">
        <v>56.47</v>
      </c>
      <c r="H17" s="4">
        <v>276.75</v>
      </c>
      <c r="I17" s="4">
        <v>153.66</v>
      </c>
      <c r="J17" s="4">
        <v>3.11</v>
      </c>
      <c r="K17" s="4">
        <v>827.65</v>
      </c>
      <c r="L17" s="4">
        <v>925.94</v>
      </c>
      <c r="M17" s="44"/>
      <c r="N17" s="44"/>
      <c r="O17" s="63" t="s">
        <v>388</v>
      </c>
      <c r="P17" s="35">
        <v>2023</v>
      </c>
      <c r="Q17" s="35">
        <v>11</v>
      </c>
      <c r="R17" s="4">
        <v>370.38</v>
      </c>
      <c r="S17" s="4">
        <v>462.97</v>
      </c>
      <c r="T17" s="4">
        <v>787.05</v>
      </c>
      <c r="U17" s="4">
        <v>925.94</v>
      </c>
      <c r="V17" s="4">
        <v>1111.1300000000001</v>
      </c>
      <c r="W17" s="44"/>
      <c r="X17" s="51"/>
      <c r="Y17" s="44"/>
      <c r="Z17" s="44"/>
      <c r="AA17" s="44"/>
      <c r="AB17" s="44"/>
      <c r="AC17" s="44"/>
      <c r="AD17" s="44"/>
      <c r="AE17" s="44"/>
      <c r="AF17" s="44"/>
      <c r="AG17" s="44"/>
      <c r="AH17" s="50"/>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row>
    <row r="18" spans="2:60" x14ac:dyDescent="0.25">
      <c r="B18" s="63" t="s">
        <v>389</v>
      </c>
      <c r="C18" s="35">
        <v>2023</v>
      </c>
      <c r="D18" s="35">
        <v>12</v>
      </c>
      <c r="E18" s="4">
        <v>284.60000000000002</v>
      </c>
      <c r="F18" s="4">
        <v>51.24</v>
      </c>
      <c r="G18" s="4">
        <v>57.29</v>
      </c>
      <c r="H18" s="4">
        <v>267.32</v>
      </c>
      <c r="I18" s="4">
        <v>158.09</v>
      </c>
      <c r="J18" s="4">
        <v>20.81</v>
      </c>
      <c r="K18" s="4">
        <v>839.33</v>
      </c>
      <c r="L18" s="4">
        <v>931.5</v>
      </c>
      <c r="M18" s="44"/>
      <c r="N18" s="44"/>
      <c r="O18" s="63" t="s">
        <v>389</v>
      </c>
      <c r="P18" s="35">
        <v>2023</v>
      </c>
      <c r="Q18" s="35">
        <v>12</v>
      </c>
      <c r="R18" s="4">
        <v>372.6</v>
      </c>
      <c r="S18" s="4">
        <v>465.75</v>
      </c>
      <c r="T18" s="4">
        <v>791.77</v>
      </c>
      <c r="U18" s="4">
        <v>931.5</v>
      </c>
      <c r="V18" s="4">
        <v>1117.8</v>
      </c>
      <c r="W18" s="44"/>
      <c r="X18" s="51"/>
      <c r="Y18" s="44"/>
      <c r="Z18" s="44"/>
      <c r="AA18" s="44"/>
      <c r="AB18" s="44"/>
      <c r="AC18" s="44"/>
      <c r="AD18" s="44"/>
      <c r="AE18" s="44"/>
      <c r="AF18" s="44"/>
      <c r="AG18" s="44"/>
      <c r="AH18" s="50"/>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row>
    <row r="19" spans="2:60" x14ac:dyDescent="0.25">
      <c r="B19" s="31" t="s">
        <v>108</v>
      </c>
      <c r="C19" s="2"/>
      <c r="D19" s="2"/>
      <c r="E19" s="384">
        <f t="shared" ref="E19:L19" si="0">+(E18-E17)/E17</f>
        <v>-2.3369136268487703E-2</v>
      </c>
      <c r="F19" s="384">
        <f t="shared" si="0"/>
        <v>0.10789189189189194</v>
      </c>
      <c r="G19" s="384">
        <f t="shared" si="0"/>
        <v>1.4520984593589522E-2</v>
      </c>
      <c r="H19" s="384">
        <f t="shared" si="0"/>
        <v>-3.4074074074074097E-2</v>
      </c>
      <c r="I19" s="384">
        <f t="shared" si="0"/>
        <v>2.8829884159833445E-2</v>
      </c>
      <c r="J19" s="384">
        <f>+(J18-J17)/J17</f>
        <v>5.6913183279742769</v>
      </c>
      <c r="K19" s="384">
        <f t="shared" si="0"/>
        <v>1.4112245514408341E-2</v>
      </c>
      <c r="L19" s="384">
        <f t="shared" si="0"/>
        <v>6.0047087284272683E-3</v>
      </c>
      <c r="O19" s="31" t="s">
        <v>108</v>
      </c>
      <c r="P19" s="2"/>
      <c r="Q19" s="2"/>
      <c r="R19" s="385">
        <f>+(R18-R17)/R17</f>
        <v>5.9938441600519126E-3</v>
      </c>
      <c r="S19" s="385">
        <f>+(S18-S17)/S17</f>
        <v>6.0047087284272683E-3</v>
      </c>
      <c r="T19" s="385">
        <f>+(T18-T17)/T17</f>
        <v>5.9970776951909378E-3</v>
      </c>
      <c r="U19" s="385">
        <f>+(U18-U17)/U17</f>
        <v>6.0047087284272683E-3</v>
      </c>
      <c r="V19" s="385">
        <f>+(V18-V17)/V17</f>
        <v>6.0028979507346977E-3</v>
      </c>
      <c r="W19" s="44"/>
      <c r="X19" s="51"/>
      <c r="Y19" s="44"/>
      <c r="Z19" s="44"/>
      <c r="AA19" s="44"/>
      <c r="AB19" s="44"/>
      <c r="AC19" s="44"/>
      <c r="AD19" s="44"/>
      <c r="AE19" s="44"/>
      <c r="AF19" s="44"/>
      <c r="AG19" s="44"/>
      <c r="AH19" s="50"/>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c r="BH19" s="44"/>
    </row>
    <row r="20" spans="2:60" x14ac:dyDescent="0.25">
      <c r="B20" s="44"/>
      <c r="C20" s="44"/>
      <c r="D20" s="44"/>
      <c r="E20" s="44"/>
      <c r="F20" s="57"/>
      <c r="G20" s="57"/>
      <c r="H20" s="57"/>
      <c r="I20" s="57"/>
      <c r="J20" s="57"/>
      <c r="K20" s="57"/>
      <c r="L20" s="57"/>
      <c r="M20" s="44"/>
      <c r="N20" s="44"/>
      <c r="O20" s="44"/>
      <c r="P20" s="44"/>
      <c r="Q20" s="44"/>
      <c r="R20" s="44"/>
      <c r="S20" s="44"/>
      <c r="T20" s="44"/>
      <c r="U20" s="44"/>
      <c r="V20" s="44"/>
      <c r="W20" s="44"/>
      <c r="X20" s="51"/>
      <c r="Y20" s="44"/>
      <c r="Z20" s="44"/>
      <c r="AA20" s="44"/>
      <c r="AB20" s="44"/>
      <c r="AC20" s="44"/>
      <c r="AD20" s="44"/>
      <c r="AE20" s="44"/>
      <c r="AF20" s="44"/>
      <c r="AG20" s="44"/>
      <c r="AH20" s="50"/>
      <c r="AI20" s="44"/>
      <c r="AJ20" s="44"/>
      <c r="AK20" s="44"/>
      <c r="AL20" s="44"/>
      <c r="AM20" s="44"/>
      <c r="AN20" s="44"/>
      <c r="AO20" s="44"/>
      <c r="AP20" s="44"/>
      <c r="AQ20" s="44"/>
      <c r="AR20" s="44"/>
      <c r="AS20" s="44"/>
      <c r="AT20" s="44"/>
      <c r="AU20" s="44"/>
      <c r="AV20" s="44"/>
      <c r="AW20" s="44"/>
      <c r="AX20" s="44"/>
      <c r="AY20" s="44"/>
      <c r="AZ20" s="44"/>
      <c r="BA20" s="44"/>
      <c r="BB20" s="44"/>
      <c r="BC20" s="44"/>
      <c r="BD20" s="44"/>
      <c r="BE20" s="44"/>
      <c r="BF20" s="44"/>
      <c r="BG20" s="44"/>
      <c r="BH20" s="44"/>
    </row>
    <row r="21" spans="2:60" x14ac:dyDescent="0.25">
      <c r="B21" s="44"/>
      <c r="C21" s="44"/>
      <c r="D21" s="57"/>
      <c r="E21" s="44"/>
      <c r="F21" s="44"/>
      <c r="G21" s="58"/>
      <c r="H21" s="58"/>
      <c r="I21" s="58"/>
      <c r="J21" s="58"/>
      <c r="K21" s="58"/>
      <c r="L21" s="58"/>
      <c r="M21" s="44"/>
      <c r="N21" s="44"/>
      <c r="O21" s="44"/>
      <c r="P21" s="44"/>
      <c r="Q21" s="44"/>
      <c r="R21" s="44"/>
      <c r="S21" s="44"/>
      <c r="T21" s="44"/>
      <c r="U21" s="44"/>
      <c r="V21" s="44"/>
      <c r="W21" s="44"/>
      <c r="X21" s="51"/>
      <c r="Y21" s="44"/>
      <c r="Z21" s="44"/>
      <c r="AA21" s="44"/>
      <c r="AB21" s="44"/>
      <c r="AC21" s="44"/>
      <c r="AD21" s="44"/>
      <c r="AE21" s="44"/>
      <c r="AF21" s="44"/>
      <c r="AG21" s="44"/>
      <c r="AH21" s="50"/>
      <c r="AI21" s="44"/>
      <c r="AJ21" s="44"/>
      <c r="AK21" s="44"/>
      <c r="AL21" s="44"/>
      <c r="AM21" s="44"/>
      <c r="AN21" s="44"/>
      <c r="AO21" s="44"/>
      <c r="AP21" s="44"/>
      <c r="AQ21" s="44"/>
      <c r="AR21" s="44"/>
      <c r="AS21" s="44"/>
      <c r="AT21" s="44"/>
      <c r="AU21" s="44"/>
      <c r="AV21" s="44"/>
      <c r="AW21" s="44"/>
      <c r="AX21" s="44"/>
      <c r="AY21" s="44"/>
      <c r="AZ21" s="44"/>
      <c r="BA21" s="44"/>
      <c r="BB21" s="44"/>
      <c r="BC21" s="44"/>
      <c r="BD21" s="44"/>
      <c r="BE21" s="44"/>
      <c r="BF21" s="44"/>
      <c r="BG21" s="44"/>
      <c r="BH21" s="44"/>
    </row>
    <row r="22" spans="2:60" x14ac:dyDescent="0.25">
      <c r="B22" s="44"/>
      <c r="C22" s="44"/>
      <c r="D22" s="57"/>
      <c r="E22" s="44"/>
      <c r="F22" s="44"/>
      <c r="G22" s="44"/>
      <c r="H22" s="44"/>
      <c r="I22" s="44"/>
      <c r="J22" s="57"/>
      <c r="K22" s="57"/>
      <c r="L22" s="44"/>
      <c r="M22" s="44"/>
      <c r="N22" s="44"/>
      <c r="O22" s="44"/>
      <c r="P22" s="44"/>
      <c r="Q22" s="44"/>
      <c r="R22" s="44"/>
      <c r="S22" s="44"/>
      <c r="T22" s="44"/>
      <c r="U22" s="44"/>
      <c r="V22" s="44"/>
      <c r="W22" s="44"/>
      <c r="X22" s="51"/>
      <c r="Y22" s="44"/>
      <c r="Z22" s="44"/>
      <c r="AA22" s="44"/>
      <c r="AB22" s="44"/>
      <c r="AC22" s="44"/>
      <c r="AD22" s="44"/>
      <c r="AE22" s="44"/>
      <c r="AF22" s="44"/>
      <c r="AG22" s="44"/>
      <c r="AH22" s="50"/>
      <c r="AI22" s="44"/>
      <c r="AJ22" s="44"/>
      <c r="AK22" s="44"/>
      <c r="AL22" s="44"/>
      <c r="AM22" s="44"/>
      <c r="AN22" s="44"/>
      <c r="AO22" s="44"/>
      <c r="AP22" s="44"/>
      <c r="AQ22" s="44"/>
      <c r="AR22" s="44"/>
      <c r="AS22" s="44"/>
      <c r="AT22" s="44"/>
      <c r="AU22" s="44"/>
      <c r="AV22" s="44"/>
      <c r="AW22" s="44"/>
      <c r="AX22" s="44"/>
      <c r="AY22" s="44"/>
      <c r="AZ22" s="44"/>
      <c r="BA22" s="44"/>
      <c r="BB22" s="44"/>
      <c r="BC22" s="44"/>
      <c r="BD22" s="44"/>
      <c r="BE22" s="44"/>
      <c r="BF22" s="44"/>
      <c r="BG22" s="44"/>
      <c r="BH22" s="44"/>
    </row>
    <row r="23" spans="2:60" x14ac:dyDescent="0.25">
      <c r="B23" s="44"/>
      <c r="C23" s="44"/>
      <c r="D23" s="44"/>
      <c r="E23" s="44"/>
      <c r="F23" s="44"/>
      <c r="G23" s="44"/>
      <c r="H23" s="44"/>
      <c r="I23" s="44"/>
      <c r="J23" s="44"/>
      <c r="K23" s="44"/>
      <c r="L23" s="44"/>
      <c r="M23" s="44"/>
      <c r="N23" s="44"/>
      <c r="O23" s="44"/>
      <c r="P23" s="44"/>
      <c r="Q23" s="44"/>
      <c r="R23" s="44"/>
      <c r="S23" s="44"/>
      <c r="T23" s="44"/>
      <c r="U23" s="44"/>
      <c r="V23" s="44"/>
      <c r="W23" s="44"/>
      <c r="X23" s="51"/>
      <c r="Y23" s="44"/>
      <c r="Z23" s="44"/>
      <c r="AA23" s="44"/>
      <c r="AB23" s="44"/>
      <c r="AC23" s="44"/>
      <c r="AD23" s="44"/>
      <c r="AE23" s="44"/>
      <c r="AF23" s="44"/>
      <c r="AG23" s="44"/>
      <c r="AH23" s="50"/>
      <c r="AI23" s="44"/>
      <c r="AJ23" s="44"/>
      <c r="AK23" s="44"/>
      <c r="AL23" s="44"/>
      <c r="AM23" s="44"/>
      <c r="AN23" s="44"/>
      <c r="AO23" s="44"/>
      <c r="AP23" s="44"/>
      <c r="AQ23" s="44"/>
      <c r="AR23" s="44"/>
      <c r="AS23" s="44"/>
      <c r="AT23" s="44"/>
      <c r="AU23" s="44"/>
      <c r="AV23" s="44"/>
      <c r="AW23" s="44"/>
      <c r="AX23" s="44"/>
      <c r="AY23" s="44"/>
      <c r="AZ23" s="44"/>
      <c r="BA23" s="44"/>
      <c r="BB23" s="44"/>
      <c r="BC23" s="44"/>
      <c r="BD23" s="44"/>
      <c r="BE23" s="44"/>
      <c r="BF23" s="44"/>
      <c r="BG23" s="44"/>
      <c r="BH23" s="44"/>
    </row>
    <row r="24" spans="2:60" x14ac:dyDescent="0.25">
      <c r="B24" s="44"/>
      <c r="C24" s="44"/>
      <c r="D24" s="44"/>
      <c r="E24" s="44"/>
      <c r="F24" s="44"/>
      <c r="G24" s="44"/>
      <c r="H24" s="44"/>
      <c r="I24" s="44"/>
      <c r="J24" s="44"/>
      <c r="K24" s="44"/>
      <c r="L24" s="44"/>
      <c r="M24" s="44"/>
      <c r="N24" s="44"/>
      <c r="O24" s="44"/>
      <c r="P24" s="44"/>
      <c r="Q24" s="44"/>
      <c r="R24" s="44"/>
      <c r="S24" s="44"/>
      <c r="T24" s="44"/>
      <c r="U24" s="44"/>
      <c r="V24" s="44"/>
      <c r="W24" s="44"/>
      <c r="X24" s="51"/>
      <c r="Y24" s="44"/>
      <c r="Z24" s="44"/>
      <c r="AA24" s="44"/>
      <c r="AB24" s="44"/>
      <c r="AC24" s="44"/>
      <c r="AD24" s="44"/>
      <c r="AE24" s="44"/>
      <c r="AF24" s="44"/>
      <c r="AG24" s="44"/>
      <c r="AH24" s="50"/>
      <c r="AI24" s="44"/>
      <c r="AJ24" s="44"/>
      <c r="AK24" s="44"/>
      <c r="AL24" s="44"/>
      <c r="AM24" s="44"/>
      <c r="AN24" s="44"/>
      <c r="AO24" s="44"/>
      <c r="AP24" s="44"/>
      <c r="AQ24" s="44"/>
      <c r="AR24" s="44"/>
      <c r="AS24" s="44"/>
      <c r="AT24" s="44"/>
      <c r="AU24" s="44"/>
      <c r="AV24" s="44"/>
      <c r="AW24" s="44"/>
      <c r="AX24" s="44"/>
      <c r="AY24" s="44"/>
      <c r="AZ24" s="44"/>
      <c r="BA24" s="44"/>
      <c r="BB24" s="44"/>
      <c r="BC24" s="44"/>
      <c r="BD24" s="44"/>
      <c r="BE24" s="44"/>
      <c r="BF24" s="44"/>
      <c r="BG24" s="44"/>
      <c r="BH24" s="44"/>
    </row>
    <row r="25" spans="2:60" x14ac:dyDescent="0.25">
      <c r="B25" s="44"/>
      <c r="C25" s="44"/>
      <c r="D25" s="44"/>
      <c r="E25" s="44"/>
      <c r="F25" s="44"/>
      <c r="G25" s="44"/>
      <c r="H25" s="44"/>
      <c r="I25" s="44"/>
      <c r="J25" s="44"/>
      <c r="K25" s="44"/>
      <c r="L25" s="44"/>
      <c r="M25" s="44"/>
      <c r="N25" s="44"/>
      <c r="O25" s="44"/>
      <c r="P25" s="44"/>
      <c r="Q25" s="44"/>
      <c r="R25" s="44"/>
      <c r="S25" s="44"/>
      <c r="T25" s="44"/>
      <c r="U25" s="44"/>
      <c r="V25" s="44"/>
      <c r="W25" s="44"/>
      <c r="X25" s="51"/>
      <c r="Y25" s="44"/>
      <c r="Z25" s="44"/>
      <c r="AA25" s="44"/>
      <c r="AB25" s="44"/>
      <c r="AC25" s="44"/>
      <c r="AD25" s="44"/>
      <c r="AE25" s="44"/>
      <c r="AF25" s="44"/>
      <c r="AG25" s="44"/>
      <c r="AH25" s="50"/>
      <c r="AI25" s="44"/>
      <c r="AJ25" s="44"/>
      <c r="AK25" s="44"/>
      <c r="AL25" s="44"/>
      <c r="AM25" s="44"/>
      <c r="AN25" s="44"/>
      <c r="AO25" s="44"/>
      <c r="AP25" s="44"/>
      <c r="AQ25" s="44"/>
      <c r="AR25" s="44"/>
      <c r="AS25" s="44"/>
      <c r="AT25" s="44"/>
      <c r="AU25" s="44"/>
      <c r="AV25" s="44"/>
      <c r="AW25" s="44"/>
      <c r="AX25" s="44"/>
      <c r="AY25" s="44"/>
      <c r="AZ25" s="44"/>
      <c r="BA25" s="44"/>
      <c r="BB25" s="44"/>
      <c r="BC25" s="44"/>
      <c r="BD25" s="44"/>
      <c r="BE25" s="44"/>
      <c r="BF25" s="44"/>
      <c r="BG25" s="44"/>
      <c r="BH25" s="44"/>
    </row>
    <row r="26" spans="2:60" x14ac:dyDescent="0.25">
      <c r="B26" s="44"/>
      <c r="C26" s="44"/>
      <c r="D26" s="44"/>
      <c r="E26" s="44"/>
      <c r="F26" s="44"/>
      <c r="G26" s="44"/>
      <c r="H26" s="44"/>
      <c r="I26" s="44"/>
      <c r="J26" s="44"/>
      <c r="K26" s="44"/>
      <c r="L26" s="44"/>
      <c r="M26" s="44"/>
      <c r="N26" s="44"/>
      <c r="O26" s="44"/>
      <c r="P26" s="44"/>
      <c r="Q26" s="44"/>
      <c r="R26" s="44"/>
      <c r="S26" s="44"/>
      <c r="T26" s="44"/>
      <c r="U26" s="44"/>
      <c r="V26" s="44"/>
      <c r="W26" s="44"/>
      <c r="X26" s="51"/>
      <c r="Y26" s="44" t="s">
        <v>116</v>
      </c>
      <c r="Z26" s="485" t="s">
        <v>118</v>
      </c>
      <c r="AA26" s="485"/>
      <c r="AB26" s="485"/>
      <c r="AC26" s="485"/>
      <c r="AD26" s="485"/>
      <c r="AE26" s="485"/>
      <c r="AF26" s="485"/>
      <c r="AG26" s="485"/>
      <c r="AH26" s="486"/>
      <c r="AI26" s="44"/>
      <c r="AJ26" s="44"/>
      <c r="AK26" s="44"/>
      <c r="AL26" s="44"/>
      <c r="AM26" s="44"/>
      <c r="AN26" s="44"/>
      <c r="AO26" s="44"/>
      <c r="AP26" s="44"/>
      <c r="AQ26" s="44"/>
      <c r="AR26" s="44"/>
      <c r="AS26" s="44"/>
      <c r="AT26" s="44"/>
      <c r="AU26" s="44"/>
      <c r="AV26" s="44"/>
      <c r="AW26" s="44"/>
      <c r="AX26" s="44"/>
      <c r="AY26" s="44"/>
      <c r="AZ26" s="44"/>
      <c r="BA26" s="44"/>
      <c r="BB26" s="44"/>
      <c r="BC26" s="44"/>
      <c r="BD26" s="44"/>
      <c r="BE26" s="44"/>
      <c r="BF26" s="44"/>
      <c r="BG26" s="44"/>
      <c r="BH26" s="44"/>
    </row>
    <row r="27" spans="2:60" x14ac:dyDescent="0.25">
      <c r="B27" s="44"/>
      <c r="C27" s="44"/>
      <c r="D27" s="44"/>
      <c r="E27" s="44"/>
      <c r="F27" s="44"/>
      <c r="G27" s="44"/>
      <c r="H27" s="44"/>
      <c r="I27" s="44"/>
      <c r="J27" s="44"/>
      <c r="K27" s="44"/>
      <c r="L27" s="44"/>
      <c r="M27" s="44"/>
      <c r="N27" s="44"/>
      <c r="O27" s="44"/>
      <c r="P27" s="44"/>
      <c r="Q27" s="44"/>
      <c r="R27" s="44"/>
      <c r="S27" s="44"/>
      <c r="T27" s="44"/>
      <c r="U27" s="44"/>
      <c r="V27" s="44"/>
      <c r="W27" s="44"/>
      <c r="X27" s="51"/>
      <c r="Y27" s="44"/>
      <c r="Z27" s="485"/>
      <c r="AA27" s="485"/>
      <c r="AB27" s="485"/>
      <c r="AC27" s="485"/>
      <c r="AD27" s="485"/>
      <c r="AE27" s="485"/>
      <c r="AF27" s="485"/>
      <c r="AG27" s="485"/>
      <c r="AH27" s="486"/>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row>
    <row r="28" spans="2:60" x14ac:dyDescent="0.25">
      <c r="B28" s="44"/>
      <c r="C28" s="44"/>
      <c r="D28" s="44"/>
      <c r="E28" s="44"/>
      <c r="F28" s="44"/>
      <c r="G28" s="44"/>
      <c r="H28" s="44"/>
      <c r="I28" s="44"/>
      <c r="J28" s="44"/>
      <c r="K28" s="44"/>
      <c r="L28" s="44"/>
      <c r="M28" s="44"/>
      <c r="N28" s="44"/>
      <c r="O28" s="44"/>
      <c r="P28" s="44"/>
      <c r="Q28" s="44"/>
      <c r="R28" s="44"/>
      <c r="S28" s="44"/>
      <c r="T28" s="44"/>
      <c r="U28" s="44"/>
      <c r="V28" s="44"/>
      <c r="W28" s="44"/>
      <c r="X28" s="51"/>
      <c r="Y28" s="44"/>
      <c r="Z28" s="44"/>
      <c r="AA28" s="44"/>
      <c r="AB28" s="44"/>
      <c r="AC28" s="44"/>
      <c r="AD28" s="44"/>
      <c r="AE28" s="44"/>
      <c r="AF28" s="44"/>
      <c r="AG28" s="44"/>
      <c r="AH28" s="50"/>
      <c r="AI28" s="44"/>
      <c r="AJ28" s="44"/>
      <c r="AK28" s="44"/>
      <c r="AL28" s="44"/>
      <c r="AM28" s="44"/>
      <c r="AN28" s="44"/>
      <c r="AO28" s="44"/>
      <c r="AP28" s="44"/>
      <c r="AQ28" s="44"/>
      <c r="AR28" s="44"/>
      <c r="AS28" s="44"/>
      <c r="AT28" s="44"/>
      <c r="AU28" s="44"/>
      <c r="AV28" s="44"/>
      <c r="AW28" s="44"/>
      <c r="AX28" s="44"/>
      <c r="AY28" s="44"/>
      <c r="AZ28" s="44"/>
      <c r="BA28" s="44"/>
      <c r="BB28" s="44"/>
      <c r="BC28" s="44"/>
      <c r="BD28" s="44"/>
      <c r="BE28" s="44"/>
      <c r="BF28" s="44"/>
      <c r="BG28" s="44"/>
      <c r="BH28" s="44"/>
    </row>
    <row r="29" spans="2:60" x14ac:dyDescent="0.25">
      <c r="B29" s="44"/>
      <c r="C29" s="44"/>
      <c r="D29" s="44"/>
      <c r="E29" s="44"/>
      <c r="F29" s="44"/>
      <c r="G29" s="44"/>
      <c r="H29" s="44"/>
      <c r="I29" s="44"/>
      <c r="J29" s="44"/>
      <c r="K29" s="44"/>
      <c r="L29" s="44"/>
      <c r="M29" s="44"/>
      <c r="N29" s="44"/>
      <c r="O29" s="44"/>
      <c r="P29" s="44"/>
      <c r="Q29" s="44"/>
      <c r="R29" s="44"/>
      <c r="S29" s="44"/>
      <c r="T29" s="44"/>
      <c r="U29" s="44"/>
      <c r="V29" s="44"/>
      <c r="W29" s="44"/>
      <c r="X29" s="51"/>
      <c r="Y29" s="44" t="s">
        <v>114</v>
      </c>
      <c r="Z29" s="485" t="s">
        <v>119</v>
      </c>
      <c r="AA29" s="485"/>
      <c r="AB29" s="485"/>
      <c r="AC29" s="485"/>
      <c r="AD29" s="485"/>
      <c r="AE29" s="485"/>
      <c r="AF29" s="485"/>
      <c r="AG29" s="485"/>
      <c r="AH29" s="486"/>
      <c r="AI29" s="44"/>
      <c r="AJ29" s="44"/>
      <c r="AK29" s="44"/>
      <c r="AL29" s="44"/>
      <c r="AM29" s="44"/>
      <c r="AN29" s="44"/>
      <c r="AO29" s="44"/>
      <c r="AP29" s="44"/>
      <c r="AQ29" s="44"/>
      <c r="AR29" s="44"/>
      <c r="AS29" s="44"/>
      <c r="AT29" s="44"/>
      <c r="AU29" s="44"/>
      <c r="AV29" s="44"/>
      <c r="AW29" s="44"/>
      <c r="AX29" s="44"/>
      <c r="AY29" s="44"/>
      <c r="AZ29" s="44"/>
      <c r="BA29" s="44"/>
      <c r="BB29" s="44"/>
      <c r="BC29" s="44"/>
      <c r="BD29" s="44"/>
      <c r="BE29" s="44"/>
      <c r="BF29" s="44"/>
      <c r="BG29" s="44"/>
      <c r="BH29" s="44"/>
    </row>
    <row r="30" spans="2:60" x14ac:dyDescent="0.25">
      <c r="B30" s="44"/>
      <c r="C30" s="44"/>
      <c r="D30" s="44"/>
      <c r="E30" s="44"/>
      <c r="F30" s="44"/>
      <c r="G30" s="44"/>
      <c r="H30" s="44"/>
      <c r="I30" s="44"/>
      <c r="J30" s="44"/>
      <c r="K30" s="44"/>
      <c r="L30" s="44"/>
      <c r="M30" s="44"/>
      <c r="N30" s="44"/>
      <c r="O30" s="44"/>
      <c r="P30" s="44"/>
      <c r="Q30" s="44"/>
      <c r="R30" s="44"/>
      <c r="S30" s="44"/>
      <c r="T30" s="44"/>
      <c r="U30" s="44"/>
      <c r="V30" s="44"/>
      <c r="W30" s="44"/>
      <c r="X30" s="51"/>
      <c r="Y30" s="44"/>
      <c r="Z30" s="485"/>
      <c r="AA30" s="485"/>
      <c r="AB30" s="485"/>
      <c r="AC30" s="485"/>
      <c r="AD30" s="485"/>
      <c r="AE30" s="485"/>
      <c r="AF30" s="485"/>
      <c r="AG30" s="485"/>
      <c r="AH30" s="486"/>
      <c r="AI30" s="44"/>
      <c r="AJ30" s="44"/>
      <c r="AK30" s="44"/>
      <c r="AL30" s="44"/>
      <c r="AM30" s="44"/>
      <c r="AN30" s="44"/>
      <c r="AO30" s="44"/>
      <c r="AP30" s="44"/>
      <c r="AQ30" s="44"/>
      <c r="AR30" s="44"/>
      <c r="AS30" s="44"/>
      <c r="AT30" s="44"/>
      <c r="AU30" s="44"/>
      <c r="AV30" s="44"/>
      <c r="AW30" s="44"/>
      <c r="AX30" s="44"/>
      <c r="AY30" s="44"/>
      <c r="AZ30" s="44"/>
      <c r="BA30" s="44"/>
      <c r="BB30" s="44"/>
      <c r="BC30" s="44"/>
      <c r="BD30" s="44"/>
      <c r="BE30" s="44"/>
      <c r="BF30" s="44"/>
      <c r="BG30" s="44"/>
      <c r="BH30" s="44"/>
    </row>
    <row r="31" spans="2:60" x14ac:dyDescent="0.25">
      <c r="B31" s="44"/>
      <c r="C31" s="44"/>
      <c r="D31" s="44"/>
      <c r="E31" s="44"/>
      <c r="F31" s="44"/>
      <c r="G31" s="44"/>
      <c r="H31" s="44"/>
      <c r="I31" s="44"/>
      <c r="J31" s="44"/>
      <c r="K31" s="44"/>
      <c r="L31" s="44"/>
      <c r="M31" s="44"/>
      <c r="N31" s="44"/>
      <c r="O31" s="44"/>
      <c r="P31" s="44"/>
      <c r="Q31" s="44"/>
      <c r="R31" s="44"/>
      <c r="S31" s="44"/>
      <c r="T31" s="44"/>
      <c r="U31" s="44"/>
      <c r="V31" s="44"/>
      <c r="W31" s="44"/>
      <c r="X31" s="51"/>
      <c r="Y31" s="44"/>
      <c r="Z31" s="44"/>
      <c r="AA31" s="44"/>
      <c r="AB31" s="44"/>
      <c r="AC31" s="44"/>
      <c r="AD31" s="44"/>
      <c r="AE31" s="44"/>
      <c r="AF31" s="44"/>
      <c r="AG31" s="44"/>
      <c r="AH31" s="50"/>
      <c r="AI31" s="44"/>
      <c r="AJ31" s="44"/>
      <c r="AK31" s="44"/>
      <c r="AL31" s="44"/>
      <c r="AM31" s="44"/>
      <c r="AN31" s="44"/>
      <c r="AO31" s="44"/>
      <c r="AP31" s="44"/>
      <c r="AQ31" s="44"/>
      <c r="AR31" s="44"/>
      <c r="AS31" s="44"/>
      <c r="AT31" s="44"/>
      <c r="AU31" s="44"/>
      <c r="AV31" s="44"/>
      <c r="AW31" s="44"/>
      <c r="AX31" s="44"/>
      <c r="AY31" s="44"/>
      <c r="AZ31" s="44"/>
      <c r="BA31" s="44"/>
      <c r="BB31" s="44"/>
      <c r="BC31" s="44"/>
      <c r="BD31" s="44"/>
      <c r="BE31" s="44"/>
      <c r="BF31" s="44"/>
      <c r="BG31" s="44"/>
      <c r="BH31" s="44"/>
    </row>
    <row r="32" spans="2:60" x14ac:dyDescent="0.25">
      <c r="B32" s="44"/>
      <c r="C32" s="44"/>
      <c r="D32" s="44"/>
      <c r="E32" s="44"/>
      <c r="F32" s="44"/>
      <c r="G32" s="44"/>
      <c r="H32" s="44"/>
      <c r="I32" s="44"/>
      <c r="J32" s="44"/>
      <c r="K32" s="44"/>
      <c r="L32" s="44"/>
      <c r="M32" s="44"/>
      <c r="N32" s="44"/>
      <c r="O32" s="44"/>
      <c r="P32" s="44"/>
      <c r="Q32" s="44"/>
      <c r="R32" s="44"/>
      <c r="S32" s="44"/>
      <c r="T32" s="44"/>
      <c r="U32" s="44"/>
      <c r="V32" s="44"/>
      <c r="W32" s="44"/>
      <c r="X32" s="51"/>
      <c r="Y32" s="44"/>
      <c r="Z32" s="44"/>
      <c r="AA32" s="44"/>
      <c r="AB32" s="44"/>
      <c r="AC32" s="44"/>
      <c r="AD32" s="44"/>
      <c r="AE32" s="44"/>
      <c r="AF32" s="44"/>
      <c r="AG32" s="44"/>
      <c r="AH32" s="50"/>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row>
    <row r="33" spans="2:60" x14ac:dyDescent="0.25">
      <c r="B33" s="44"/>
      <c r="C33" s="44"/>
      <c r="D33" s="44"/>
      <c r="E33" s="44"/>
      <c r="F33" s="44"/>
      <c r="G33" s="44"/>
      <c r="H33" s="44"/>
      <c r="I33" s="44"/>
      <c r="J33" s="44"/>
      <c r="K33" s="44"/>
      <c r="L33" s="44"/>
      <c r="M33" s="44"/>
      <c r="N33" s="44"/>
      <c r="O33" s="44"/>
      <c r="P33" s="44"/>
      <c r="Q33" s="44"/>
      <c r="R33" s="44"/>
      <c r="S33" s="44"/>
      <c r="T33" s="44"/>
      <c r="U33" s="44"/>
      <c r="V33" s="44"/>
      <c r="W33" s="44"/>
      <c r="X33" s="51"/>
      <c r="Y33" s="44"/>
      <c r="Z33" s="44"/>
      <c r="AA33" s="44"/>
      <c r="AB33" s="44"/>
      <c r="AC33" s="44"/>
      <c r="AD33" s="44"/>
      <c r="AE33" s="44"/>
      <c r="AF33" s="44"/>
      <c r="AG33" s="44"/>
      <c r="AH33" s="50"/>
      <c r="AI33" s="44"/>
      <c r="AJ33" s="44"/>
      <c r="AK33" s="44"/>
      <c r="AL33" s="44"/>
      <c r="AM33" s="44"/>
      <c r="AN33" s="44"/>
      <c r="AO33" s="44"/>
      <c r="AP33" s="44"/>
      <c r="AQ33" s="44"/>
      <c r="AR33" s="44"/>
      <c r="AS33" s="44"/>
      <c r="AT33" s="44"/>
      <c r="AU33" s="44"/>
      <c r="AV33" s="44"/>
      <c r="AW33" s="44"/>
      <c r="AX33" s="44"/>
      <c r="AY33" s="44"/>
      <c r="AZ33" s="44"/>
      <c r="BA33" s="44"/>
      <c r="BB33" s="44"/>
      <c r="BC33" s="44"/>
      <c r="BD33" s="44"/>
      <c r="BE33" s="44"/>
      <c r="BF33" s="44"/>
      <c r="BG33" s="44"/>
      <c r="BH33" s="44"/>
    </row>
    <row r="34" spans="2:60" x14ac:dyDescent="0.25">
      <c r="B34" s="44"/>
      <c r="C34" s="44"/>
      <c r="D34" s="44"/>
      <c r="E34" s="44"/>
      <c r="F34" s="44"/>
      <c r="G34" s="44"/>
      <c r="H34" s="44"/>
      <c r="I34" s="44"/>
      <c r="J34" s="44"/>
      <c r="K34" s="44"/>
      <c r="L34" s="44"/>
      <c r="M34" s="44"/>
      <c r="N34" s="44"/>
      <c r="O34" s="44"/>
      <c r="P34" s="44"/>
      <c r="Q34" s="44"/>
      <c r="R34" s="44"/>
      <c r="S34" s="44"/>
      <c r="T34" s="44"/>
      <c r="U34" s="44"/>
      <c r="V34" s="44"/>
      <c r="W34" s="44"/>
      <c r="X34" s="51"/>
      <c r="Y34" s="44"/>
      <c r="Z34" s="44"/>
      <c r="AA34" s="44"/>
      <c r="AB34" s="44"/>
      <c r="AC34" s="44"/>
      <c r="AD34" s="44"/>
      <c r="AE34" s="44"/>
      <c r="AF34" s="44"/>
      <c r="AG34" s="44"/>
      <c r="AH34" s="50"/>
      <c r="AI34" s="44"/>
      <c r="AJ34" s="44"/>
      <c r="AK34" s="44"/>
      <c r="AL34" s="44"/>
      <c r="AM34" s="44"/>
      <c r="AN34" s="44"/>
      <c r="AO34" s="44"/>
      <c r="AP34" s="44"/>
      <c r="AQ34" s="44"/>
      <c r="AR34" s="44"/>
      <c r="AS34" s="44"/>
      <c r="AT34" s="44"/>
      <c r="AU34" s="44"/>
      <c r="AV34" s="44"/>
      <c r="AW34" s="44"/>
      <c r="AX34" s="44"/>
      <c r="AY34" s="44"/>
      <c r="AZ34" s="44"/>
      <c r="BA34" s="44"/>
      <c r="BB34" s="44"/>
      <c r="BC34" s="44"/>
      <c r="BD34" s="44"/>
      <c r="BE34" s="44"/>
      <c r="BF34" s="44"/>
      <c r="BG34" s="44"/>
      <c r="BH34" s="44"/>
    </row>
    <row r="35" spans="2:60" x14ac:dyDescent="0.25">
      <c r="B35" s="44"/>
      <c r="C35" s="44"/>
      <c r="D35" s="44"/>
      <c r="E35" s="44"/>
      <c r="F35" s="44"/>
      <c r="G35" s="44"/>
      <c r="H35" s="44"/>
      <c r="I35" s="44"/>
      <c r="J35" s="44"/>
      <c r="K35" s="44"/>
      <c r="L35" s="44"/>
      <c r="M35" s="44"/>
      <c r="N35" s="44"/>
      <c r="O35" s="44"/>
      <c r="P35" s="44"/>
      <c r="Q35" s="44"/>
      <c r="R35" s="44"/>
      <c r="S35" s="44"/>
      <c r="T35" s="44"/>
      <c r="U35" s="44"/>
      <c r="V35" s="44"/>
      <c r="W35" s="44"/>
      <c r="X35" s="51"/>
      <c r="Y35" s="44"/>
      <c r="Z35" s="44"/>
      <c r="AA35" s="44"/>
      <c r="AB35" s="44"/>
      <c r="AC35" s="44"/>
      <c r="AD35" s="44"/>
      <c r="AE35" s="44"/>
      <c r="AF35" s="44"/>
      <c r="AG35" s="44"/>
      <c r="AH35" s="50"/>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row>
    <row r="36" spans="2:60" x14ac:dyDescent="0.25">
      <c r="B36" s="44"/>
      <c r="C36" s="44"/>
      <c r="D36" s="44"/>
      <c r="E36" s="44"/>
      <c r="F36" s="44"/>
      <c r="G36" s="44"/>
      <c r="H36" s="44"/>
      <c r="I36" s="44"/>
      <c r="J36" s="44"/>
      <c r="K36" s="44"/>
      <c r="L36" s="44"/>
      <c r="M36" s="44"/>
      <c r="N36" s="44"/>
      <c r="O36" s="44"/>
      <c r="P36" s="44"/>
      <c r="Q36" s="44"/>
      <c r="R36" s="44"/>
      <c r="S36" s="44"/>
      <c r="T36" s="44"/>
      <c r="U36" s="44"/>
      <c r="V36" s="44"/>
      <c r="W36" s="44"/>
      <c r="X36" s="51"/>
      <c r="Y36" s="44"/>
      <c r="Z36" s="44"/>
      <c r="AA36" s="44"/>
      <c r="AB36" s="44"/>
      <c r="AC36" s="44"/>
      <c r="AD36" s="44"/>
      <c r="AE36" s="44"/>
      <c r="AF36" s="44"/>
      <c r="AG36" s="44"/>
      <c r="AH36" s="50"/>
      <c r="AI36" s="44"/>
      <c r="AJ36" s="44"/>
      <c r="AK36" s="44"/>
      <c r="AL36" s="44"/>
      <c r="AM36" s="44"/>
      <c r="AN36" s="44"/>
      <c r="AO36" s="44"/>
      <c r="AP36" s="44"/>
      <c r="AQ36" s="44"/>
      <c r="AR36" s="44"/>
      <c r="AS36" s="44"/>
      <c r="AT36" s="44"/>
      <c r="AU36" s="44"/>
      <c r="AV36" s="44"/>
      <c r="AW36" s="44"/>
      <c r="AX36" s="44"/>
      <c r="AY36" s="44"/>
      <c r="AZ36" s="44"/>
      <c r="BA36" s="44"/>
      <c r="BB36" s="44"/>
      <c r="BC36" s="44"/>
      <c r="BD36" s="44"/>
      <c r="BE36" s="44"/>
      <c r="BF36" s="44"/>
      <c r="BG36" s="44"/>
      <c r="BH36" s="44"/>
    </row>
    <row r="37" spans="2:60" x14ac:dyDescent="0.25">
      <c r="B37" s="44"/>
      <c r="C37" s="44"/>
      <c r="D37" s="44"/>
      <c r="E37" s="44"/>
      <c r="F37" s="44"/>
      <c r="G37" s="44"/>
      <c r="H37" s="44"/>
      <c r="I37" s="44"/>
      <c r="J37" s="44"/>
      <c r="K37" s="44"/>
      <c r="L37" s="44"/>
      <c r="M37" s="44"/>
      <c r="N37" s="44"/>
      <c r="O37" s="44"/>
      <c r="P37" s="44"/>
      <c r="Q37" s="44"/>
      <c r="R37" s="44"/>
      <c r="S37" s="44"/>
      <c r="T37" s="44"/>
      <c r="U37" s="44"/>
      <c r="V37" s="44"/>
      <c r="W37" s="44"/>
      <c r="X37" s="51"/>
      <c r="Y37" s="44"/>
      <c r="Z37" s="44"/>
      <c r="AA37" s="44"/>
      <c r="AB37" s="44"/>
      <c r="AC37" s="44"/>
      <c r="AD37" s="44"/>
      <c r="AE37" s="44"/>
      <c r="AF37" s="44"/>
      <c r="AG37" s="44"/>
      <c r="AH37" s="50"/>
      <c r="AI37" s="44"/>
      <c r="AJ37" s="44"/>
      <c r="AK37" s="44"/>
      <c r="AL37" s="44"/>
      <c r="AM37" s="44"/>
      <c r="AN37" s="44"/>
      <c r="AO37" s="44"/>
      <c r="AP37" s="44"/>
      <c r="AQ37" s="44"/>
      <c r="AR37" s="44"/>
      <c r="AS37" s="44"/>
      <c r="AT37" s="44"/>
      <c r="AU37" s="44"/>
      <c r="AV37" s="44"/>
      <c r="AW37" s="44"/>
      <c r="AX37" s="44"/>
      <c r="AY37" s="44"/>
      <c r="AZ37" s="44"/>
      <c r="BA37" s="44"/>
      <c r="BB37" s="44"/>
      <c r="BC37" s="44"/>
      <c r="BD37" s="44"/>
      <c r="BE37" s="44"/>
      <c r="BF37" s="44"/>
      <c r="BG37" s="44"/>
      <c r="BH37" s="44"/>
    </row>
    <row r="38" spans="2:60" x14ac:dyDescent="0.25">
      <c r="B38" s="44"/>
      <c r="C38" s="44"/>
      <c r="D38" s="44"/>
      <c r="E38" s="44"/>
      <c r="F38" s="44"/>
      <c r="G38" s="44"/>
      <c r="H38" s="44"/>
      <c r="I38" s="44"/>
      <c r="J38" s="44"/>
      <c r="K38" s="44"/>
      <c r="L38" s="44"/>
      <c r="M38" s="44"/>
      <c r="N38" s="44"/>
      <c r="O38" s="44"/>
      <c r="P38" s="44"/>
      <c r="Q38" s="44"/>
      <c r="R38" s="44"/>
      <c r="S38" s="44"/>
      <c r="T38" s="44"/>
      <c r="U38" s="44"/>
      <c r="V38" s="44"/>
      <c r="W38" s="44"/>
      <c r="X38" s="51"/>
      <c r="Y38" s="44"/>
      <c r="Z38" s="44"/>
      <c r="AA38" s="44"/>
      <c r="AB38" s="44"/>
      <c r="AC38" s="44"/>
      <c r="AD38" s="44"/>
      <c r="AE38" s="44"/>
      <c r="AF38" s="44"/>
      <c r="AG38" s="44"/>
      <c r="AH38" s="50"/>
      <c r="AI38" s="44"/>
      <c r="AJ38" s="44"/>
      <c r="AK38" s="44"/>
      <c r="AL38" s="44"/>
      <c r="AM38" s="44"/>
      <c r="AN38" s="44"/>
      <c r="AO38" s="44"/>
      <c r="AP38" s="44"/>
      <c r="AQ38" s="44"/>
      <c r="AR38" s="44"/>
      <c r="AS38" s="44"/>
      <c r="AT38" s="44"/>
      <c r="AU38" s="44"/>
      <c r="AV38" s="44"/>
      <c r="AW38" s="44"/>
      <c r="AX38" s="44"/>
      <c r="AY38" s="44"/>
      <c r="AZ38" s="44"/>
      <c r="BA38" s="44"/>
      <c r="BB38" s="44"/>
      <c r="BC38" s="44"/>
      <c r="BD38" s="44"/>
      <c r="BE38" s="44"/>
      <c r="BF38" s="44"/>
      <c r="BG38" s="44"/>
      <c r="BH38" s="44"/>
    </row>
    <row r="39" spans="2:60" x14ac:dyDescent="0.25">
      <c r="B39" s="44"/>
      <c r="C39" s="44"/>
      <c r="D39" s="44"/>
      <c r="E39" s="44"/>
      <c r="F39" s="44"/>
      <c r="G39" s="44"/>
      <c r="H39" s="44"/>
      <c r="I39" s="44"/>
      <c r="J39" s="44"/>
      <c r="K39" s="44"/>
      <c r="L39" s="44"/>
      <c r="M39" s="44"/>
      <c r="N39" s="44"/>
      <c r="O39" s="44"/>
      <c r="P39" s="44"/>
      <c r="Q39" s="44"/>
      <c r="R39" s="44"/>
      <c r="S39" s="44"/>
      <c r="T39" s="44"/>
      <c r="U39" s="44"/>
      <c r="V39" s="44"/>
      <c r="W39" s="44"/>
      <c r="X39" s="51"/>
      <c r="Y39" s="44"/>
      <c r="Z39" s="44"/>
      <c r="AA39" s="44"/>
      <c r="AB39" s="44"/>
      <c r="AC39" s="44"/>
      <c r="AD39" s="44"/>
      <c r="AE39" s="44"/>
      <c r="AF39" s="44"/>
      <c r="AG39" s="44"/>
      <c r="AH39" s="50"/>
      <c r="AI39" s="44"/>
      <c r="AJ39" s="44"/>
      <c r="AK39" s="44"/>
      <c r="AL39" s="44"/>
      <c r="AM39" s="44"/>
      <c r="AN39" s="44"/>
      <c r="AO39" s="44"/>
      <c r="AP39" s="44"/>
      <c r="AQ39" s="44"/>
      <c r="AR39" s="44"/>
      <c r="AS39" s="44"/>
      <c r="AT39" s="44"/>
      <c r="AU39" s="44"/>
      <c r="AV39" s="44"/>
      <c r="AW39" s="44"/>
      <c r="AX39" s="44"/>
      <c r="AY39" s="44"/>
      <c r="AZ39" s="44"/>
      <c r="BA39" s="44"/>
      <c r="BB39" s="44"/>
      <c r="BC39" s="44"/>
      <c r="BD39" s="44"/>
      <c r="BE39" s="44"/>
      <c r="BF39" s="44"/>
      <c r="BG39" s="44"/>
      <c r="BH39" s="44"/>
    </row>
    <row r="40" spans="2:60" x14ac:dyDescent="0.25">
      <c r="B40" s="44"/>
      <c r="C40" s="44"/>
      <c r="D40" s="44"/>
      <c r="E40" s="44"/>
      <c r="F40" s="44"/>
      <c r="G40" s="44"/>
      <c r="H40" s="44"/>
      <c r="I40" s="44"/>
      <c r="J40" s="44"/>
      <c r="K40" s="44"/>
      <c r="L40" s="44"/>
      <c r="M40" s="44"/>
      <c r="N40" s="44"/>
      <c r="O40" s="44"/>
      <c r="P40" s="44"/>
      <c r="Q40" s="44"/>
      <c r="R40" s="44"/>
      <c r="S40" s="44"/>
      <c r="T40" s="44"/>
      <c r="U40" s="44"/>
      <c r="V40" s="44"/>
      <c r="W40" s="44"/>
      <c r="X40" s="51"/>
      <c r="Y40" s="44"/>
      <c r="Z40" s="44"/>
      <c r="AA40" s="44"/>
      <c r="AB40" s="44"/>
      <c r="AC40" s="44"/>
      <c r="AD40" s="44"/>
      <c r="AE40" s="44"/>
      <c r="AF40" s="44"/>
      <c r="AG40" s="44"/>
      <c r="AH40" s="50"/>
      <c r="AI40" s="44"/>
      <c r="AJ40" s="44"/>
      <c r="AK40" s="44"/>
      <c r="AL40" s="44"/>
      <c r="AM40" s="44"/>
      <c r="AN40" s="44"/>
      <c r="AO40" s="44"/>
      <c r="AP40" s="44"/>
      <c r="AQ40" s="44"/>
      <c r="AR40" s="44"/>
      <c r="AS40" s="44"/>
      <c r="AT40" s="44"/>
      <c r="AU40" s="44"/>
      <c r="AV40" s="44"/>
      <c r="AW40" s="44"/>
      <c r="AX40" s="44"/>
      <c r="AY40" s="44"/>
      <c r="AZ40" s="44"/>
      <c r="BA40" s="44"/>
      <c r="BB40" s="44"/>
      <c r="BC40" s="44"/>
      <c r="BD40" s="44"/>
      <c r="BE40" s="44"/>
      <c r="BF40" s="44"/>
      <c r="BG40" s="44"/>
      <c r="BH40" s="44"/>
    </row>
    <row r="41" spans="2:60" x14ac:dyDescent="0.25">
      <c r="B41" s="44"/>
      <c r="C41" s="44"/>
      <c r="D41" s="44"/>
      <c r="E41" s="44"/>
      <c r="F41" s="44"/>
      <c r="G41" s="44"/>
      <c r="H41" s="44"/>
      <c r="I41" s="44"/>
      <c r="J41" s="44"/>
      <c r="K41" s="44"/>
      <c r="L41" s="44"/>
      <c r="M41" s="44"/>
      <c r="N41" s="44"/>
      <c r="O41" s="44"/>
      <c r="P41" s="44"/>
      <c r="Q41" s="44"/>
      <c r="R41" s="44"/>
      <c r="S41" s="44"/>
      <c r="T41" s="44"/>
      <c r="U41" s="44"/>
      <c r="V41" s="44"/>
      <c r="W41" s="44"/>
      <c r="X41" s="51"/>
      <c r="Y41" s="44"/>
      <c r="Z41" s="44"/>
      <c r="AA41" s="44"/>
      <c r="AB41" s="44"/>
      <c r="AC41" s="44"/>
      <c r="AD41" s="44"/>
      <c r="AE41" s="44"/>
      <c r="AF41" s="44"/>
      <c r="AG41" s="44"/>
      <c r="AH41" s="50"/>
      <c r="AI41" s="44"/>
      <c r="AJ41" s="44"/>
      <c r="AK41" s="44"/>
      <c r="AL41" s="44"/>
      <c r="AM41" s="44"/>
      <c r="AN41" s="44"/>
      <c r="AO41" s="44"/>
      <c r="AP41" s="44"/>
      <c r="AQ41" s="44"/>
      <c r="AR41" s="44"/>
      <c r="AS41" s="44"/>
      <c r="AT41" s="44"/>
      <c r="AU41" s="44"/>
      <c r="AV41" s="44"/>
      <c r="AW41" s="44"/>
      <c r="AX41" s="44"/>
      <c r="AY41" s="44"/>
      <c r="AZ41" s="44"/>
      <c r="BA41" s="44"/>
      <c r="BB41" s="44"/>
      <c r="BC41" s="44"/>
      <c r="BD41" s="44"/>
      <c r="BE41" s="44"/>
      <c r="BF41" s="44"/>
      <c r="BG41" s="44"/>
      <c r="BH41" s="44"/>
    </row>
    <row r="42" spans="2:60" x14ac:dyDescent="0.25">
      <c r="B42" s="44"/>
      <c r="C42" s="44"/>
      <c r="D42" s="44"/>
      <c r="E42" s="44"/>
      <c r="F42" s="44"/>
      <c r="G42" s="44"/>
      <c r="H42" s="44"/>
      <c r="I42" s="44"/>
      <c r="J42" s="44"/>
      <c r="K42" s="44"/>
      <c r="L42" s="44"/>
      <c r="M42" s="44"/>
      <c r="N42" s="44"/>
      <c r="O42" s="44"/>
      <c r="P42" s="44"/>
      <c r="Q42" s="44"/>
      <c r="R42" s="44"/>
      <c r="S42" s="44"/>
      <c r="T42" s="44"/>
      <c r="U42" s="44"/>
      <c r="V42" s="44"/>
      <c r="W42" s="44"/>
      <c r="X42" s="51"/>
      <c r="Y42" s="44"/>
      <c r="Z42" s="44"/>
      <c r="AA42" s="44"/>
      <c r="AB42" s="44"/>
      <c r="AC42" s="44"/>
      <c r="AD42" s="44"/>
      <c r="AE42" s="44"/>
      <c r="AF42" s="44"/>
      <c r="AG42" s="44"/>
      <c r="AH42" s="50"/>
      <c r="AI42" s="44"/>
      <c r="AJ42" s="44"/>
      <c r="AK42" s="44"/>
      <c r="AL42" s="44"/>
      <c r="AM42" s="44"/>
      <c r="AN42" s="44"/>
      <c r="AO42" s="44"/>
      <c r="AP42" s="44"/>
      <c r="AQ42" s="44"/>
      <c r="AR42" s="44"/>
      <c r="AS42" s="44"/>
      <c r="AT42" s="44"/>
      <c r="AU42" s="44"/>
      <c r="AV42" s="44"/>
      <c r="AW42" s="44"/>
      <c r="AX42" s="44"/>
      <c r="AY42" s="44"/>
      <c r="AZ42" s="44"/>
      <c r="BA42" s="44"/>
      <c r="BB42" s="44"/>
      <c r="BC42" s="44"/>
      <c r="BD42" s="44"/>
      <c r="BE42" s="44"/>
      <c r="BF42" s="44"/>
      <c r="BG42" s="44"/>
      <c r="BH42" s="44"/>
    </row>
    <row r="43" spans="2:60" x14ac:dyDescent="0.25">
      <c r="B43" s="44"/>
      <c r="C43" s="44"/>
      <c r="D43" s="44"/>
      <c r="E43" s="44"/>
      <c r="F43" s="44"/>
      <c r="G43" s="44"/>
      <c r="H43" s="44"/>
      <c r="I43" s="44"/>
      <c r="J43" s="44"/>
      <c r="K43" s="44"/>
      <c r="L43" s="44"/>
      <c r="M43" s="44"/>
      <c r="N43" s="44"/>
      <c r="O43" s="44"/>
      <c r="P43" s="44"/>
      <c r="Q43" s="44"/>
      <c r="R43" s="44"/>
      <c r="S43" s="44"/>
      <c r="T43" s="44"/>
      <c r="U43" s="44"/>
      <c r="V43" s="44"/>
      <c r="W43" s="44"/>
      <c r="X43" s="59"/>
      <c r="Y43" s="60"/>
      <c r="Z43" s="60"/>
      <c r="AA43" s="60"/>
      <c r="AB43" s="60"/>
      <c r="AC43" s="60"/>
      <c r="AD43" s="60"/>
      <c r="AE43" s="60"/>
      <c r="AF43" s="60"/>
      <c r="AG43" s="60"/>
      <c r="AH43" s="61"/>
      <c r="AI43" s="44"/>
      <c r="AJ43" s="44"/>
      <c r="AK43" s="44"/>
      <c r="AL43" s="44"/>
      <c r="AM43" s="44"/>
      <c r="AN43" s="44"/>
      <c r="AO43" s="44"/>
      <c r="AP43" s="44"/>
      <c r="AQ43" s="44"/>
      <c r="AR43" s="44"/>
      <c r="AS43" s="44"/>
      <c r="AT43" s="44"/>
      <c r="AU43" s="44"/>
      <c r="AV43" s="44"/>
      <c r="AW43" s="44"/>
      <c r="AX43" s="44"/>
      <c r="AY43" s="44"/>
      <c r="AZ43" s="44"/>
      <c r="BA43" s="44"/>
      <c r="BB43" s="44"/>
      <c r="BC43" s="44"/>
      <c r="BD43" s="44"/>
      <c r="BE43" s="44"/>
      <c r="BF43" s="44"/>
      <c r="BG43" s="44"/>
      <c r="BH43" s="44"/>
    </row>
  </sheetData>
  <sheetProtection formatCells="0" formatColumns="0" formatRows="0" insertColumns="0" insertRows="0" insertHyperlinks="0" deleteColumns="0" deleteRows="0" sort="0" autoFilter="0" pivotTables="0"/>
  <mergeCells count="21">
    <mergeCell ref="J1:L1"/>
    <mergeCell ref="B4:L4"/>
    <mergeCell ref="Y2:Z2"/>
    <mergeCell ref="Y3:Z3"/>
    <mergeCell ref="Y4:AF4"/>
    <mergeCell ref="Q3:V3"/>
    <mergeCell ref="Q2:V2"/>
    <mergeCell ref="O4:V4"/>
    <mergeCell ref="AA2:AG2"/>
    <mergeCell ref="B2:C2"/>
    <mergeCell ref="B3:C3"/>
    <mergeCell ref="D2:L2"/>
    <mergeCell ref="D3:L3"/>
    <mergeCell ref="O3:P3"/>
    <mergeCell ref="O2:P2"/>
    <mergeCell ref="Z26:AH27"/>
    <mergeCell ref="Z29:AH30"/>
    <mergeCell ref="Y5:AG5"/>
    <mergeCell ref="AA3:AG3"/>
    <mergeCell ref="B5:L5"/>
    <mergeCell ref="O5:V5"/>
  </mergeCells>
  <phoneticPr fontId="31" type="noConversion"/>
  <conditionalFormatting sqref="B20:V1048576 B1:V18">
    <cfRule type="expression" dxfId="1215" priority="3">
      <formula>ROW()=CELL("FILA")</formula>
    </cfRule>
  </conditionalFormatting>
  <conditionalFormatting sqref="B19:D19">
    <cfRule type="expression" dxfId="1214" priority="2">
      <formula>ROW()=CELL("FILA")</formula>
    </cfRule>
  </conditionalFormatting>
  <conditionalFormatting sqref="E19:V19">
    <cfRule type="expression" dxfId="1213" priority="1">
      <formula>ROW()=CELL("FILA")</formula>
    </cfRule>
  </conditionalFormatting>
  <hyperlinks>
    <hyperlink ref="J1:L1" location="INDICE!A1" display="REGRESAR"/>
  </hyperlinks>
  <printOptions horizontalCentered="1"/>
  <pageMargins left="0.23622047244094491" right="9.47265625E-2" top="0.74803149606299213" bottom="0.74803149606299213" header="0.31496062992125984" footer="0.31496062992125984"/>
  <pageSetup scale="47" fitToWidth="0" fitToHeight="0" orientation="portrait" r:id="rId1"/>
  <headerFooter>
    <oddFooter xml:space="preserve">&amp;L&amp;K00B050
&amp;CPUBLICACIÓN DE CENTRALES ELÉCTRICAS DE NARIÑO S.A. E.S.P. </oddFooter>
  </headerFooter>
  <colBreaks count="1" manualBreakCount="1">
    <brk id="13" max="1048575" man="1"/>
  </colBreaks>
  <drawing r:id="rId2"/>
  <picture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BG29"/>
  <sheetViews>
    <sheetView showGridLines="0" view="pageBreakPreview" zoomScale="80" zoomScaleNormal="70" zoomScaleSheetLayoutView="80" zoomScalePageLayoutView="85" workbookViewId="0">
      <selection activeCell="J19" sqref="J19"/>
    </sheetView>
  </sheetViews>
  <sheetFormatPr baseColWidth="10" defaultColWidth="9.28515625" defaultRowHeight="15" x14ac:dyDescent="0.25"/>
  <cols>
    <col min="1" max="1" width="10.140625" customWidth="1"/>
    <col min="2" max="2" width="8.28515625" customWidth="1"/>
    <col min="3" max="3" width="7" customWidth="1"/>
    <col min="4" max="11" width="9.28515625" customWidth="1"/>
    <col min="12" max="12" width="2.5703125" customWidth="1"/>
    <col min="13" max="13" width="14.85546875" customWidth="1"/>
    <col min="15" max="15" width="9.140625" customWidth="1"/>
    <col min="16" max="17" width="10.5703125" customWidth="1"/>
    <col min="18" max="18" width="11.7109375" customWidth="1"/>
    <col min="19" max="19" width="12.5703125" customWidth="1"/>
    <col min="20" max="20" width="15.42578125" customWidth="1"/>
    <col min="21" max="21" width="1.5703125" customWidth="1"/>
    <col min="22" max="22" width="8.5703125" customWidth="1"/>
    <col min="23" max="23" width="3" customWidth="1"/>
    <col min="24" max="24" width="17.5703125" customWidth="1"/>
    <col min="25" max="25" width="13.42578125" customWidth="1"/>
  </cols>
  <sheetData>
    <row r="1" spans="1:32" ht="23.25" x14ac:dyDescent="0.25">
      <c r="I1" s="497" t="s">
        <v>69</v>
      </c>
      <c r="J1" s="497"/>
    </row>
    <row r="2" spans="1:32" ht="28.9" customHeight="1" x14ac:dyDescent="0.35">
      <c r="A2" s="8" t="s">
        <v>9</v>
      </c>
      <c r="C2" s="17" t="s">
        <v>138</v>
      </c>
      <c r="D2" s="17"/>
      <c r="E2" s="17"/>
      <c r="F2" s="17"/>
      <c r="G2" s="17"/>
      <c r="H2" s="17"/>
      <c r="I2" s="17"/>
      <c r="J2" s="17"/>
      <c r="K2" s="17"/>
      <c r="L2" s="17"/>
      <c r="M2" s="8"/>
      <c r="N2" s="17"/>
      <c r="O2" s="17"/>
      <c r="P2" s="17"/>
      <c r="Q2" s="17"/>
      <c r="R2" s="17"/>
      <c r="S2" s="17"/>
      <c r="T2" s="17"/>
      <c r="U2" s="17"/>
      <c r="V2" s="17"/>
      <c r="X2" s="8"/>
      <c r="Y2" s="17"/>
      <c r="Z2" s="17"/>
      <c r="AA2" s="17"/>
      <c r="AB2" s="17"/>
    </row>
    <row r="3" spans="1:32" s="21" customFormat="1" ht="23.25" x14ac:dyDescent="0.35">
      <c r="A3" s="8" t="s">
        <v>15</v>
      </c>
      <c r="C3" s="17" t="s">
        <v>124</v>
      </c>
      <c r="D3" s="17"/>
      <c r="E3" s="17"/>
      <c r="F3" s="17"/>
      <c r="G3" s="17"/>
      <c r="H3" s="17"/>
      <c r="I3" s="17"/>
      <c r="J3" s="17"/>
      <c r="K3" s="17"/>
      <c r="L3" s="17"/>
      <c r="M3" s="8"/>
      <c r="N3" s="17"/>
      <c r="O3" s="17"/>
      <c r="P3" s="17"/>
      <c r="Q3" s="17"/>
      <c r="R3" s="17"/>
      <c r="S3" s="17"/>
      <c r="T3" s="17"/>
      <c r="U3" s="17"/>
      <c r="V3" s="17"/>
      <c r="X3" s="8"/>
      <c r="Y3" s="17"/>
      <c r="Z3" s="17"/>
      <c r="AA3" s="17"/>
      <c r="AB3" s="17"/>
    </row>
    <row r="4" spans="1:32" s="20" customFormat="1" ht="17.25" x14ac:dyDescent="0.3">
      <c r="A4" s="498"/>
      <c r="B4" s="498"/>
      <c r="C4" s="498"/>
      <c r="D4" s="498"/>
      <c r="E4" s="498"/>
      <c r="F4" s="498"/>
      <c r="G4" s="498"/>
      <c r="H4" s="498"/>
      <c r="I4" s="498"/>
      <c r="J4" s="498"/>
      <c r="M4" s="498"/>
      <c r="N4" s="498"/>
      <c r="O4" s="498"/>
      <c r="P4" s="498"/>
      <c r="Q4" s="498"/>
      <c r="R4" s="498"/>
      <c r="S4" s="498"/>
      <c r="T4" s="498"/>
      <c r="U4" s="498"/>
      <c r="V4" s="498"/>
    </row>
    <row r="5" spans="1:32" ht="33" customHeight="1" x14ac:dyDescent="0.25">
      <c r="A5" s="496" t="s">
        <v>109</v>
      </c>
      <c r="B5" s="499"/>
      <c r="C5" s="499"/>
      <c r="D5" s="499"/>
      <c r="E5" s="499"/>
      <c r="F5" s="499"/>
      <c r="G5" s="499"/>
      <c r="H5" s="499"/>
      <c r="I5" s="499"/>
      <c r="J5" s="499"/>
      <c r="M5" s="496" t="s">
        <v>111</v>
      </c>
      <c r="N5" s="496"/>
      <c r="O5" s="496"/>
      <c r="P5" s="496"/>
      <c r="Q5" s="496"/>
      <c r="R5" s="496"/>
      <c r="S5" s="496"/>
      <c r="T5" s="496"/>
      <c r="U5" s="30"/>
      <c r="V5" s="30"/>
      <c r="X5" s="496" t="s">
        <v>115</v>
      </c>
      <c r="Y5" s="496"/>
      <c r="Z5" s="496"/>
      <c r="AA5" s="496"/>
      <c r="AB5" s="496"/>
      <c r="AC5" s="496"/>
      <c r="AD5" s="496"/>
      <c r="AE5" s="496"/>
      <c r="AF5" s="496"/>
    </row>
    <row r="6" spans="1:32" ht="30" x14ac:dyDescent="0.25">
      <c r="B6" s="12" t="s">
        <v>0</v>
      </c>
      <c r="C6" s="12" t="s">
        <v>1</v>
      </c>
      <c r="D6" s="12" t="s">
        <v>2</v>
      </c>
      <c r="E6" s="12" t="s">
        <v>3</v>
      </c>
      <c r="F6" s="12" t="s">
        <v>4</v>
      </c>
      <c r="G6" s="12" t="s">
        <v>5</v>
      </c>
      <c r="H6" s="12" t="s">
        <v>6</v>
      </c>
      <c r="I6" s="12" t="s">
        <v>7</v>
      </c>
      <c r="J6" s="12" t="s">
        <v>116</v>
      </c>
      <c r="K6" s="12" t="s">
        <v>114</v>
      </c>
      <c r="N6" s="13" t="s">
        <v>0</v>
      </c>
      <c r="O6" s="13" t="s">
        <v>1</v>
      </c>
      <c r="P6" s="13" t="s">
        <v>10</v>
      </c>
      <c r="Q6" s="13" t="s">
        <v>11</v>
      </c>
      <c r="R6" s="13" t="s">
        <v>12</v>
      </c>
      <c r="S6" s="13" t="s">
        <v>13</v>
      </c>
      <c r="T6" s="13" t="s">
        <v>14</v>
      </c>
    </row>
    <row r="7" spans="1:32" x14ac:dyDescent="0.25">
      <c r="A7" s="63" t="s">
        <v>313</v>
      </c>
      <c r="B7" s="35">
        <v>2023</v>
      </c>
      <c r="C7" s="35">
        <v>1</v>
      </c>
      <c r="D7" s="4">
        <v>297.88</v>
      </c>
      <c r="E7" s="4">
        <v>51.97</v>
      </c>
      <c r="F7" s="4">
        <v>59.41</v>
      </c>
      <c r="G7" s="4">
        <v>268.32</v>
      </c>
      <c r="H7" s="4">
        <v>110.11</v>
      </c>
      <c r="I7" s="4">
        <v>19.93</v>
      </c>
      <c r="J7" s="4">
        <v>807.62</v>
      </c>
      <c r="K7" s="4">
        <v>799</v>
      </c>
      <c r="M7" s="63" t="s">
        <v>313</v>
      </c>
      <c r="N7" s="35">
        <v>2023</v>
      </c>
      <c r="O7" s="35">
        <v>1</v>
      </c>
      <c r="P7" s="4">
        <v>319.60000000000002</v>
      </c>
      <c r="Q7" s="4">
        <v>399.5</v>
      </c>
      <c r="R7" s="4">
        <v>679.15</v>
      </c>
      <c r="S7" s="4">
        <v>799</v>
      </c>
      <c r="T7" s="4">
        <v>958.8</v>
      </c>
    </row>
    <row r="8" spans="1:32" x14ac:dyDescent="0.25">
      <c r="A8" s="63" t="s">
        <v>322</v>
      </c>
      <c r="B8" s="35">
        <v>2023</v>
      </c>
      <c r="C8" s="35">
        <v>2</v>
      </c>
      <c r="D8" s="4">
        <v>291.56</v>
      </c>
      <c r="E8" s="4">
        <v>48.71</v>
      </c>
      <c r="F8" s="4">
        <v>58.08</v>
      </c>
      <c r="G8" s="4">
        <v>276.7</v>
      </c>
      <c r="H8" s="4">
        <v>108.35</v>
      </c>
      <c r="I8" s="4">
        <v>19</v>
      </c>
      <c r="J8" s="4">
        <v>802.4</v>
      </c>
      <c r="K8" s="4">
        <v>815.6</v>
      </c>
      <c r="M8" s="63" t="s">
        <v>322</v>
      </c>
      <c r="N8" s="35">
        <v>2023</v>
      </c>
      <c r="O8" s="35">
        <v>2</v>
      </c>
      <c r="P8" s="4">
        <v>326.24</v>
      </c>
      <c r="Q8" s="4">
        <v>407.8</v>
      </c>
      <c r="R8" s="4">
        <v>693.26</v>
      </c>
      <c r="S8" s="4">
        <v>815.6</v>
      </c>
      <c r="T8" s="4">
        <v>978.72</v>
      </c>
    </row>
    <row r="9" spans="1:32" x14ac:dyDescent="0.25">
      <c r="A9" s="63" t="s">
        <v>343</v>
      </c>
      <c r="B9" s="35">
        <v>2023</v>
      </c>
      <c r="C9" s="35">
        <v>3</v>
      </c>
      <c r="D9" s="4">
        <v>303.12</v>
      </c>
      <c r="E9" s="4">
        <v>52.37</v>
      </c>
      <c r="F9" s="4">
        <v>60.12</v>
      </c>
      <c r="G9" s="4">
        <v>279.31</v>
      </c>
      <c r="H9" s="4">
        <v>114.79</v>
      </c>
      <c r="I9" s="4">
        <v>16.46</v>
      </c>
      <c r="J9" s="4">
        <v>826.17</v>
      </c>
      <c r="K9" s="4">
        <v>831.59</v>
      </c>
      <c r="M9" s="63" t="s">
        <v>343</v>
      </c>
      <c r="N9" s="35">
        <v>2023</v>
      </c>
      <c r="O9" s="35">
        <v>3</v>
      </c>
      <c r="P9" s="4">
        <v>332.64</v>
      </c>
      <c r="Q9" s="4">
        <v>415.79</v>
      </c>
      <c r="R9" s="4">
        <v>706.85</v>
      </c>
      <c r="S9" s="4">
        <v>831.59</v>
      </c>
      <c r="T9" s="4">
        <v>997.90800000000002</v>
      </c>
    </row>
    <row r="10" spans="1:32" x14ac:dyDescent="0.25">
      <c r="A10" s="63" t="s">
        <v>354</v>
      </c>
      <c r="B10" s="35">
        <v>2023</v>
      </c>
      <c r="C10" s="35">
        <v>4</v>
      </c>
      <c r="D10" s="4">
        <v>288.48</v>
      </c>
      <c r="E10" s="4">
        <v>53.52</v>
      </c>
      <c r="F10" s="4">
        <v>57.95</v>
      </c>
      <c r="G10" s="4">
        <v>266.48</v>
      </c>
      <c r="H10" s="4">
        <v>117.37</v>
      </c>
      <c r="I10" s="4">
        <v>34.83</v>
      </c>
      <c r="J10" s="4">
        <v>818.6</v>
      </c>
      <c r="K10" s="4">
        <v>842.82</v>
      </c>
      <c r="M10" s="63" t="s">
        <v>354</v>
      </c>
      <c r="N10" s="35">
        <v>2023</v>
      </c>
      <c r="O10" s="35">
        <v>4</v>
      </c>
      <c r="P10" s="4">
        <v>337.13</v>
      </c>
      <c r="Q10" s="4">
        <v>421.41</v>
      </c>
      <c r="R10" s="4">
        <v>716.4</v>
      </c>
      <c r="S10" s="4">
        <v>842.82</v>
      </c>
      <c r="T10" s="4">
        <v>1011.384</v>
      </c>
    </row>
    <row r="11" spans="1:32" x14ac:dyDescent="0.25">
      <c r="A11" s="63" t="s">
        <v>355</v>
      </c>
      <c r="B11" s="35">
        <v>2023</v>
      </c>
      <c r="C11" s="35">
        <v>5</v>
      </c>
      <c r="D11" s="4">
        <v>277.73</v>
      </c>
      <c r="E11" s="4">
        <v>48.53</v>
      </c>
      <c r="F11" s="4">
        <v>55.55</v>
      </c>
      <c r="G11" s="4">
        <v>262.12</v>
      </c>
      <c r="H11" s="4">
        <v>115.25</v>
      </c>
      <c r="I11" s="4">
        <v>34.92</v>
      </c>
      <c r="J11" s="4">
        <v>794.1</v>
      </c>
      <c r="K11" s="4">
        <v>851.94</v>
      </c>
      <c r="M11" s="63" t="s">
        <v>355</v>
      </c>
      <c r="N11" s="35">
        <v>2023</v>
      </c>
      <c r="O11" s="35">
        <v>5</v>
      </c>
      <c r="P11" s="4">
        <v>340.78</v>
      </c>
      <c r="Q11" s="4">
        <v>425.97</v>
      </c>
      <c r="R11" s="4">
        <v>724.15</v>
      </c>
      <c r="S11" s="4">
        <v>851.94</v>
      </c>
      <c r="T11" s="4">
        <f>+S11*1.2</f>
        <v>1022.328</v>
      </c>
    </row>
    <row r="12" spans="1:32" x14ac:dyDescent="0.25">
      <c r="A12" s="63" t="s">
        <v>363</v>
      </c>
      <c r="B12" s="35">
        <v>2023</v>
      </c>
      <c r="C12" s="35">
        <v>6</v>
      </c>
      <c r="D12" s="4">
        <v>327.27999999999997</v>
      </c>
      <c r="E12" s="4">
        <v>50.7</v>
      </c>
      <c r="F12" s="4">
        <v>62.18</v>
      </c>
      <c r="G12" s="4">
        <v>263.88</v>
      </c>
      <c r="H12" s="4">
        <v>116.72</v>
      </c>
      <c r="I12" s="4">
        <v>16.22</v>
      </c>
      <c r="J12" s="4">
        <v>836.98</v>
      </c>
      <c r="K12" s="4">
        <v>858.22</v>
      </c>
      <c r="M12" s="63" t="s">
        <v>363</v>
      </c>
      <c r="N12" s="35">
        <v>2023</v>
      </c>
      <c r="O12" s="35">
        <v>6</v>
      </c>
      <c r="P12" s="4">
        <v>343.29</v>
      </c>
      <c r="Q12" s="4">
        <v>429.11</v>
      </c>
      <c r="R12" s="4">
        <v>729.49</v>
      </c>
      <c r="S12" s="4">
        <v>858.22</v>
      </c>
      <c r="T12" s="4">
        <v>1029.8599999999999</v>
      </c>
    </row>
    <row r="13" spans="1:32" x14ac:dyDescent="0.25">
      <c r="A13" s="63" t="s">
        <v>373</v>
      </c>
      <c r="B13" s="35">
        <v>2023</v>
      </c>
      <c r="C13" s="35">
        <v>7</v>
      </c>
      <c r="D13" s="4">
        <v>294.58999999999997</v>
      </c>
      <c r="E13" s="4">
        <v>40.869999999999997</v>
      </c>
      <c r="F13" s="4">
        <v>57.17</v>
      </c>
      <c r="G13" s="4">
        <v>267.66000000000003</v>
      </c>
      <c r="H13" s="4">
        <v>113.63</v>
      </c>
      <c r="I13" s="4">
        <v>21.42</v>
      </c>
      <c r="J13" s="4">
        <v>795.34</v>
      </c>
      <c r="K13" s="4">
        <v>863.37</v>
      </c>
      <c r="M13" s="63" t="s">
        <v>373</v>
      </c>
      <c r="N13" s="35">
        <v>2023</v>
      </c>
      <c r="O13" s="35">
        <v>7</v>
      </c>
      <c r="P13" s="4">
        <v>345.35</v>
      </c>
      <c r="Q13" s="4">
        <v>431.68</v>
      </c>
      <c r="R13" s="4">
        <v>733.86</v>
      </c>
      <c r="S13" s="4">
        <v>863.37</v>
      </c>
      <c r="T13" s="4">
        <v>1036.0439999999999</v>
      </c>
    </row>
    <row r="14" spans="1:32" x14ac:dyDescent="0.25">
      <c r="A14" s="63" t="s">
        <v>376</v>
      </c>
      <c r="B14" s="35">
        <v>2023</v>
      </c>
      <c r="C14" s="35">
        <v>8</v>
      </c>
      <c r="D14" s="4">
        <v>297.68</v>
      </c>
      <c r="E14" s="4">
        <v>46.96</v>
      </c>
      <c r="F14" s="4">
        <v>58.63</v>
      </c>
      <c r="G14" s="4">
        <v>259.75</v>
      </c>
      <c r="H14" s="4">
        <v>108.26</v>
      </c>
      <c r="I14" s="4">
        <v>12.27</v>
      </c>
      <c r="J14" s="4">
        <v>783.55</v>
      </c>
      <c r="K14" s="4">
        <v>870.28</v>
      </c>
      <c r="M14" s="63" t="s">
        <v>377</v>
      </c>
      <c r="N14" s="35">
        <v>2023</v>
      </c>
      <c r="O14" s="35">
        <v>8</v>
      </c>
      <c r="P14" s="4">
        <v>348.11</v>
      </c>
      <c r="Q14" s="4">
        <v>435.14</v>
      </c>
      <c r="R14" s="4">
        <v>739.74</v>
      </c>
      <c r="S14" s="4">
        <v>870.28</v>
      </c>
      <c r="T14" s="4">
        <v>1044.336</v>
      </c>
    </row>
    <row r="15" spans="1:32" x14ac:dyDescent="0.25">
      <c r="A15" s="63" t="s">
        <v>384</v>
      </c>
      <c r="B15" s="35">
        <v>2023</v>
      </c>
      <c r="C15" s="35">
        <v>9</v>
      </c>
      <c r="D15" s="4">
        <v>312.04000000000002</v>
      </c>
      <c r="E15" s="4">
        <v>47.02</v>
      </c>
      <c r="F15" s="4">
        <v>60.06</v>
      </c>
      <c r="G15" s="4">
        <v>258.13</v>
      </c>
      <c r="H15" s="4">
        <v>110.83</v>
      </c>
      <c r="I15" s="4">
        <v>16.48</v>
      </c>
      <c r="J15" s="4">
        <v>804.56</v>
      </c>
      <c r="K15" s="4">
        <v>878.98</v>
      </c>
      <c r="M15" s="63" t="s">
        <v>384</v>
      </c>
      <c r="N15" s="35">
        <v>2023</v>
      </c>
      <c r="O15" s="35">
        <v>9</v>
      </c>
      <c r="P15" s="4">
        <v>351.59</v>
      </c>
      <c r="Q15" s="4">
        <v>439.49</v>
      </c>
      <c r="R15" s="4">
        <v>747.13</v>
      </c>
      <c r="S15" s="4">
        <v>878.98</v>
      </c>
      <c r="T15" s="4">
        <v>1054.78</v>
      </c>
    </row>
    <row r="16" spans="1:32" x14ac:dyDescent="0.25">
      <c r="A16" s="63" t="s">
        <v>404</v>
      </c>
      <c r="B16" s="35">
        <v>2023</v>
      </c>
      <c r="C16" s="35">
        <v>10</v>
      </c>
      <c r="D16" s="4">
        <v>366.73</v>
      </c>
      <c r="E16" s="4">
        <v>48.6</v>
      </c>
      <c r="F16" s="4">
        <v>69.2</v>
      </c>
      <c r="G16" s="4">
        <v>277.33999999999997</v>
      </c>
      <c r="H16" s="4">
        <v>108.66</v>
      </c>
      <c r="I16" s="4">
        <v>-1.96</v>
      </c>
      <c r="J16" s="4">
        <v>868.57</v>
      </c>
      <c r="K16" s="4">
        <v>898.32</v>
      </c>
      <c r="M16" s="63" t="s">
        <v>387</v>
      </c>
      <c r="N16" s="35">
        <v>2023</v>
      </c>
      <c r="O16" s="35">
        <v>10</v>
      </c>
      <c r="P16" s="4">
        <v>359.33</v>
      </c>
      <c r="Q16" s="4">
        <v>449.16</v>
      </c>
      <c r="R16" s="4">
        <v>763.57</v>
      </c>
      <c r="S16" s="4">
        <v>898.32</v>
      </c>
      <c r="T16" s="4">
        <f>+S16*1.2</f>
        <v>1077.9839999999999</v>
      </c>
    </row>
    <row r="17" spans="1:59" x14ac:dyDescent="0.25">
      <c r="A17" s="63" t="s">
        <v>388</v>
      </c>
      <c r="B17" s="35">
        <v>2023</v>
      </c>
      <c r="C17" s="35">
        <v>11</v>
      </c>
      <c r="D17" s="4">
        <v>371.28</v>
      </c>
      <c r="E17" s="4">
        <v>46.25</v>
      </c>
      <c r="F17" s="4">
        <v>68.98</v>
      </c>
      <c r="G17" s="4">
        <v>276.75</v>
      </c>
      <c r="H17" s="4">
        <v>108.05</v>
      </c>
      <c r="I17" s="4">
        <v>1.94</v>
      </c>
      <c r="J17" s="4">
        <v>873.25</v>
      </c>
      <c r="K17" s="4">
        <v>918.98</v>
      </c>
      <c r="M17" s="63" t="s">
        <v>388</v>
      </c>
      <c r="N17" s="35">
        <v>2023</v>
      </c>
      <c r="O17" s="35">
        <v>11</v>
      </c>
      <c r="P17" s="4">
        <v>367.59</v>
      </c>
      <c r="Q17" s="4">
        <v>459.49</v>
      </c>
      <c r="R17" s="4">
        <v>781.13</v>
      </c>
      <c r="S17" s="4">
        <v>918.98</v>
      </c>
      <c r="T17" s="4">
        <f>+S17*1.2</f>
        <v>1102.7760000000001</v>
      </c>
    </row>
    <row r="18" spans="1:59" x14ac:dyDescent="0.25">
      <c r="A18" s="63" t="s">
        <v>389</v>
      </c>
      <c r="B18" s="35">
        <v>2023</v>
      </c>
      <c r="C18" s="35">
        <v>12</v>
      </c>
      <c r="D18" s="4">
        <v>349.34</v>
      </c>
      <c r="E18" s="4">
        <v>51.24</v>
      </c>
      <c r="F18" s="4">
        <v>67.75</v>
      </c>
      <c r="G18" s="4">
        <v>267.32</v>
      </c>
      <c r="H18" s="4">
        <v>165.9</v>
      </c>
      <c r="I18" s="4">
        <v>20.100000000000001</v>
      </c>
      <c r="J18" s="4">
        <v>921.65</v>
      </c>
      <c r="K18" s="4"/>
      <c r="M18" s="63" t="s">
        <v>389</v>
      </c>
      <c r="N18" s="35">
        <v>2023</v>
      </c>
      <c r="O18" s="35">
        <v>12</v>
      </c>
      <c r="P18" s="4">
        <v>369.31</v>
      </c>
      <c r="Q18" s="4">
        <v>461.65</v>
      </c>
      <c r="R18" s="4">
        <v>783.4</v>
      </c>
      <c r="S18" s="4">
        <v>921.65</v>
      </c>
      <c r="T18" s="4">
        <f>+S18*1.2</f>
        <v>1105.98</v>
      </c>
      <c r="U18" s="6"/>
      <c r="V18" s="64"/>
      <c r="W18" s="4"/>
    </row>
    <row r="19" spans="1:59" x14ac:dyDescent="0.25">
      <c r="A19" s="31" t="s">
        <v>108</v>
      </c>
      <c r="B19" s="2"/>
      <c r="C19" s="2"/>
      <c r="D19" s="384">
        <f>+(D18-D17)/D17</f>
        <v>-5.9092867916397326E-2</v>
      </c>
      <c r="E19" s="384">
        <f t="shared" ref="E19:K19" si="0">+(E18-E17)/E17</f>
        <v>0.10789189189189194</v>
      </c>
      <c r="F19" s="384">
        <f t="shared" si="0"/>
        <v>-1.7831255436358422E-2</v>
      </c>
      <c r="G19" s="384">
        <f t="shared" si="0"/>
        <v>-3.4074074074074097E-2</v>
      </c>
      <c r="H19" s="384">
        <f t="shared" si="0"/>
        <v>0.53540027764923659</v>
      </c>
      <c r="I19" s="384">
        <f t="shared" si="0"/>
        <v>9.3608247422680417</v>
      </c>
      <c r="J19" s="384">
        <f t="shared" si="0"/>
        <v>5.5425135986258207E-2</v>
      </c>
      <c r="K19" s="384">
        <f t="shared" si="0"/>
        <v>-1</v>
      </c>
      <c r="M19" s="31" t="s">
        <v>108</v>
      </c>
      <c r="N19" s="2"/>
      <c r="O19" s="2"/>
      <c r="P19" s="385">
        <f t="shared" ref="P19:U19" si="1">+(P18-P17)/P17</f>
        <v>4.6791262003863746E-3</v>
      </c>
      <c r="Q19" s="385">
        <f t="shared" si="1"/>
        <v>4.700864001392779E-3</v>
      </c>
      <c r="R19" s="385">
        <f t="shared" si="1"/>
        <v>2.9060463687222123E-3</v>
      </c>
      <c r="S19" s="385">
        <f t="shared" si="1"/>
        <v>2.9053951119719242E-3</v>
      </c>
      <c r="T19" s="385">
        <f t="shared" si="1"/>
        <v>2.9053951119719242E-3</v>
      </c>
      <c r="U19" s="385" t="e">
        <f t="shared" si="1"/>
        <v>#DIV/0!</v>
      </c>
      <c r="V19" s="44"/>
      <c r="W19" s="51"/>
      <c r="X19" s="44"/>
      <c r="Y19" s="44"/>
      <c r="Z19" s="44"/>
      <c r="AA19" s="44"/>
      <c r="AB19" s="44"/>
      <c r="AC19" s="44"/>
      <c r="AD19" s="44"/>
      <c r="AE19" s="44"/>
      <c r="AF19" s="44"/>
      <c r="AG19" s="50"/>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row>
    <row r="20" spans="1:59" x14ac:dyDescent="0.25">
      <c r="A20" s="500" t="s">
        <v>194</v>
      </c>
      <c r="B20" s="500"/>
      <c r="C20" s="2"/>
      <c r="D20" s="2"/>
      <c r="E20" s="2"/>
      <c r="F20" s="2"/>
      <c r="G20" s="2"/>
      <c r="H20" s="2"/>
      <c r="I20" s="2"/>
      <c r="J20" s="2"/>
      <c r="K20" s="2"/>
      <c r="L20" s="6"/>
      <c r="P20" s="2"/>
      <c r="Q20" s="2"/>
      <c r="R20" s="2"/>
      <c r="S20" s="6"/>
      <c r="T20" s="6"/>
    </row>
    <row r="21" spans="1:59" x14ac:dyDescent="0.25">
      <c r="A21" s="3"/>
      <c r="B21" s="2"/>
      <c r="C21" s="2"/>
      <c r="D21" s="2"/>
      <c r="E21" s="2"/>
      <c r="F21" s="6"/>
      <c r="G21" s="6"/>
      <c r="H21" s="6"/>
      <c r="I21" s="6"/>
      <c r="J21" s="6"/>
      <c r="K21" s="6"/>
      <c r="L21" s="6"/>
    </row>
    <row r="22" spans="1:59" x14ac:dyDescent="0.25">
      <c r="E22" s="5"/>
      <c r="F22" s="5"/>
      <c r="G22" s="5"/>
      <c r="H22" s="5"/>
      <c r="I22" s="5"/>
      <c r="J22" s="5"/>
      <c r="K22" s="5"/>
      <c r="L22" s="5"/>
    </row>
    <row r="23" spans="1:59" x14ac:dyDescent="0.25">
      <c r="C23" s="5"/>
      <c r="F23" s="41"/>
      <c r="G23" s="41"/>
      <c r="H23" s="41"/>
      <c r="I23" s="41"/>
      <c r="J23" s="41"/>
      <c r="K23" s="41"/>
      <c r="L23" s="7"/>
    </row>
    <row r="24" spans="1:59" x14ac:dyDescent="0.25">
      <c r="C24" s="5"/>
      <c r="I24" s="5"/>
    </row>
    <row r="25" spans="1:59" x14ac:dyDescent="0.25">
      <c r="V25" t="s">
        <v>116</v>
      </c>
      <c r="W25" s="494" t="s">
        <v>118</v>
      </c>
      <c r="X25" s="494"/>
      <c r="Y25" s="494"/>
      <c r="Z25" s="494"/>
      <c r="AA25" s="494"/>
      <c r="AB25" s="494"/>
      <c r="AC25" s="494"/>
      <c r="AD25" s="494"/>
      <c r="AE25" s="495"/>
    </row>
    <row r="26" spans="1:59" x14ac:dyDescent="0.25">
      <c r="W26" s="494"/>
      <c r="X26" s="494"/>
      <c r="Y26" s="494"/>
      <c r="Z26" s="494"/>
      <c r="AA26" s="494"/>
      <c r="AB26" s="494"/>
      <c r="AC26" s="494"/>
      <c r="AD26" s="494"/>
      <c r="AE26" s="495"/>
    </row>
    <row r="27" spans="1:59" x14ac:dyDescent="0.25">
      <c r="AE27" s="40"/>
    </row>
    <row r="28" spans="1:59" x14ac:dyDescent="0.25">
      <c r="V28" t="s">
        <v>114</v>
      </c>
      <c r="W28" s="494" t="s">
        <v>119</v>
      </c>
      <c r="X28" s="494"/>
      <c r="Y28" s="494"/>
      <c r="Z28" s="494"/>
      <c r="AA28" s="494"/>
      <c r="AB28" s="494"/>
      <c r="AC28" s="494"/>
      <c r="AD28" s="494"/>
      <c r="AE28" s="495"/>
    </row>
    <row r="29" spans="1:59" x14ac:dyDescent="0.25">
      <c r="W29" s="494"/>
      <c r="X29" s="494"/>
      <c r="Y29" s="494"/>
      <c r="Z29" s="494"/>
      <c r="AA29" s="494"/>
      <c r="AB29" s="494"/>
      <c r="AC29" s="494"/>
      <c r="AD29" s="494"/>
      <c r="AE29" s="495"/>
    </row>
  </sheetData>
  <sheetProtection formatCells="0" formatColumns="0" formatRows="0" insertColumns="0" insertRows="0" insertHyperlinks="0" deleteColumns="0" deleteRows="0" sort="0" autoFilter="0" pivotTables="0"/>
  <mergeCells count="9">
    <mergeCell ref="W25:AE26"/>
    <mergeCell ref="W28:AE29"/>
    <mergeCell ref="X5:AF5"/>
    <mergeCell ref="M5:T5"/>
    <mergeCell ref="I1:J1"/>
    <mergeCell ref="A4:J4"/>
    <mergeCell ref="A5:J5"/>
    <mergeCell ref="M4:V4"/>
    <mergeCell ref="A20:B20"/>
  </mergeCells>
  <conditionalFormatting sqref="D19:G19 I19:L19 H19:H20 F7:F13">
    <cfRule type="expression" dxfId="1212" priority="9">
      <formula>ROW()=CELL("FILA")</formula>
    </cfRule>
  </conditionalFormatting>
  <conditionalFormatting sqref="A20:T1048576 A1:T18">
    <cfRule type="expression" dxfId="1211" priority="8">
      <formula>ROW()=CELL("FILA")</formula>
    </cfRule>
  </conditionalFormatting>
  <conditionalFormatting sqref="A19:C19">
    <cfRule type="expression" dxfId="1210" priority="4">
      <formula>ROW()=CELL("FILA")</formula>
    </cfRule>
  </conditionalFormatting>
  <conditionalFormatting sqref="U19">
    <cfRule type="expression" dxfId="1209" priority="3">
      <formula>ROW()=CELL("FILA")</formula>
    </cfRule>
  </conditionalFormatting>
  <conditionalFormatting sqref="M19:T19">
    <cfRule type="expression" dxfId="1208" priority="2">
      <formula>ROW()=CELL("FILA")</formula>
    </cfRule>
  </conditionalFormatting>
  <conditionalFormatting sqref="T20">
    <cfRule type="expression" dxfId="1207" priority="1">
      <formula>ROW()=CELL("FILA")</formula>
    </cfRule>
  </conditionalFormatting>
  <hyperlinks>
    <hyperlink ref="I1:J1" location="INDICE!A1" display="REGRESAR"/>
  </hyperlinks>
  <pageMargins left="0.63151041666666663" right="0.28555253623188404" top="0.74803149606299213" bottom="0.74803149606299213" header="0.31496062992125984" footer="0.31496062992125984"/>
  <pageSetup scale="76" orientation="portrait" r:id="rId1"/>
  <headerFooter>
    <oddHeader>&amp;C&amp;12Información tarifaria del servicio público de energía 
para el comercializador integrado al operador de red</oddHeader>
    <oddFooter>&amp;L&amp;K00B050
&amp;C&amp;K000000PUBLICACIÓN DE CELSIA COLOMBIA S.A. E.S.P.</oddFooter>
  </headerFooter>
  <colBreaks count="2" manualBreakCount="2">
    <brk id="11" max="1048575" man="1"/>
    <brk id="21" max="40" man="1"/>
  </colBreaks>
  <drawing r:id="rId2"/>
  <picture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BG35"/>
  <sheetViews>
    <sheetView showGridLines="0" view="pageBreakPreview" zoomScale="80" zoomScaleNormal="69" zoomScaleSheetLayoutView="80" zoomScalePageLayoutView="85" workbookViewId="0">
      <selection activeCell="K18" sqref="K18"/>
    </sheetView>
  </sheetViews>
  <sheetFormatPr baseColWidth="10" defaultColWidth="9.28515625" defaultRowHeight="15" x14ac:dyDescent="0.25"/>
  <cols>
    <col min="1" max="1" width="9.28515625" customWidth="1"/>
    <col min="2" max="2" width="6.140625" customWidth="1"/>
    <col min="3" max="3" width="9.42578125" customWidth="1"/>
    <col min="4" max="4" width="8.5703125" customWidth="1"/>
    <col min="5" max="5" width="7.42578125" customWidth="1"/>
    <col min="6" max="6" width="9.140625" customWidth="1"/>
    <col min="7" max="8" width="8" customWidth="1"/>
    <col min="9" max="9" width="7.7109375" customWidth="1"/>
    <col min="10" max="10" width="9.140625" customWidth="1"/>
    <col min="11" max="11" width="10.42578125" customWidth="1"/>
    <col min="12" max="13" width="2.5703125" customWidth="1"/>
    <col min="14" max="14" width="13" customWidth="1"/>
    <col min="15" max="15" width="11.85546875" customWidth="1"/>
    <col min="16" max="16" width="9.140625" customWidth="1"/>
    <col min="17" max="20" width="10.5703125" customWidth="1"/>
    <col min="21" max="21" width="20.5703125" customWidth="1"/>
    <col min="22" max="22" width="3.140625" customWidth="1"/>
    <col min="23" max="23" width="10" customWidth="1"/>
    <col min="26" max="26" width="13" customWidth="1"/>
    <col min="27" max="27" width="15.42578125" customWidth="1"/>
    <col min="28" max="28" width="14.28515625" customWidth="1"/>
    <col min="29" max="29" width="13.42578125" customWidth="1"/>
    <col min="30" max="30" width="12.28515625" customWidth="1"/>
    <col min="31" max="31" width="6.28515625" customWidth="1"/>
  </cols>
  <sheetData>
    <row r="1" spans="1:30" ht="23.25" x14ac:dyDescent="0.25">
      <c r="I1" s="497" t="s">
        <v>69</v>
      </c>
      <c r="J1" s="497"/>
      <c r="K1" s="497"/>
    </row>
    <row r="2" spans="1:30" ht="25.9" customHeight="1" x14ac:dyDescent="0.35">
      <c r="A2" s="8" t="s">
        <v>9</v>
      </c>
      <c r="B2" s="17"/>
      <c r="C2" s="502" t="s">
        <v>138</v>
      </c>
      <c r="D2" s="502"/>
      <c r="E2" s="502"/>
      <c r="F2" s="502"/>
      <c r="G2" s="502"/>
      <c r="H2" s="502"/>
      <c r="I2" s="502"/>
      <c r="J2" s="502"/>
      <c r="K2" s="17"/>
      <c r="L2" s="17"/>
      <c r="M2" s="17"/>
      <c r="N2" s="8"/>
      <c r="O2" s="502"/>
      <c r="P2" s="502"/>
      <c r="Q2" s="502"/>
      <c r="R2" s="502"/>
      <c r="S2" s="502"/>
      <c r="T2" s="502"/>
      <c r="U2" s="502"/>
      <c r="V2" s="17"/>
      <c r="W2" s="17"/>
      <c r="X2" s="17"/>
      <c r="Y2" s="17"/>
    </row>
    <row r="3" spans="1:30" ht="23.25" x14ac:dyDescent="0.35">
      <c r="A3" s="8" t="s">
        <v>15</v>
      </c>
      <c r="C3" s="502" t="s">
        <v>21</v>
      </c>
      <c r="D3" s="502"/>
      <c r="E3" s="502"/>
      <c r="F3" s="502"/>
      <c r="G3" s="502"/>
      <c r="H3" s="502"/>
      <c r="I3" s="502"/>
      <c r="J3" s="502"/>
      <c r="K3" s="502"/>
      <c r="L3" s="17"/>
      <c r="M3" s="17"/>
      <c r="N3" s="8"/>
      <c r="O3" s="502"/>
      <c r="P3" s="502"/>
      <c r="Q3" s="502"/>
      <c r="R3" s="502"/>
      <c r="S3" s="502"/>
      <c r="T3" s="502"/>
      <c r="U3" s="502"/>
      <c r="V3" s="17"/>
      <c r="W3" s="17"/>
      <c r="X3" s="17"/>
      <c r="Y3" s="17"/>
    </row>
    <row r="4" spans="1:30" s="20" customFormat="1" ht="17.25" x14ac:dyDescent="0.3">
      <c r="A4" s="498"/>
      <c r="B4" s="498"/>
      <c r="C4" s="498"/>
      <c r="D4" s="498"/>
      <c r="E4" s="498"/>
      <c r="F4" s="498"/>
      <c r="G4" s="498"/>
      <c r="H4" s="498"/>
      <c r="I4" s="498"/>
      <c r="J4" s="498"/>
      <c r="K4" s="498"/>
      <c r="N4" s="501"/>
      <c r="O4" s="501"/>
      <c r="P4" s="501"/>
      <c r="Q4" s="501"/>
      <c r="R4" s="501"/>
      <c r="S4" s="501"/>
      <c r="T4" s="501"/>
      <c r="U4" s="501"/>
    </row>
    <row r="5" spans="1:30" ht="33" customHeight="1" x14ac:dyDescent="0.25">
      <c r="A5" s="496" t="s">
        <v>109</v>
      </c>
      <c r="B5" s="499"/>
      <c r="C5" s="499"/>
      <c r="D5" s="499"/>
      <c r="E5" s="499"/>
      <c r="F5" s="499"/>
      <c r="G5" s="499"/>
      <c r="H5" s="499"/>
      <c r="I5" s="499"/>
      <c r="J5" s="499"/>
      <c r="K5" s="499"/>
      <c r="N5" s="496" t="s">
        <v>111</v>
      </c>
      <c r="O5" s="496"/>
      <c r="P5" s="496"/>
      <c r="Q5" s="496"/>
      <c r="R5" s="496"/>
      <c r="S5" s="496"/>
      <c r="T5" s="496"/>
      <c r="U5" s="496"/>
      <c r="V5" s="30"/>
      <c r="W5" s="496" t="s">
        <v>115</v>
      </c>
      <c r="X5" s="496"/>
      <c r="Y5" s="496"/>
      <c r="Z5" s="496"/>
      <c r="AA5" s="496"/>
      <c r="AB5" s="496"/>
      <c r="AC5" s="496"/>
      <c r="AD5" s="496"/>
    </row>
    <row r="6" spans="1:30" ht="30" x14ac:dyDescent="0.25">
      <c r="B6" s="12" t="s">
        <v>0</v>
      </c>
      <c r="C6" s="12" t="s">
        <v>1</v>
      </c>
      <c r="D6" s="12" t="s">
        <v>2</v>
      </c>
      <c r="E6" s="12" t="s">
        <v>3</v>
      </c>
      <c r="F6" s="12" t="s">
        <v>4</v>
      </c>
      <c r="G6" s="12" t="s">
        <v>5</v>
      </c>
      <c r="H6" s="12" t="s">
        <v>6</v>
      </c>
      <c r="I6" s="12" t="s">
        <v>7</v>
      </c>
      <c r="J6" s="12" t="s">
        <v>116</v>
      </c>
      <c r="K6" s="12" t="s">
        <v>114</v>
      </c>
      <c r="O6" s="14" t="s">
        <v>0</v>
      </c>
      <c r="P6" s="14" t="s">
        <v>1</v>
      </c>
      <c r="Q6" s="12" t="s">
        <v>10</v>
      </c>
      <c r="R6" s="12" t="s">
        <v>11</v>
      </c>
      <c r="S6" s="12" t="s">
        <v>12</v>
      </c>
      <c r="T6" s="12" t="s">
        <v>13</v>
      </c>
      <c r="U6" s="13" t="s">
        <v>14</v>
      </c>
    </row>
    <row r="7" spans="1:30" x14ac:dyDescent="0.25">
      <c r="A7" s="63" t="s">
        <v>313</v>
      </c>
      <c r="B7" s="35">
        <v>2023</v>
      </c>
      <c r="C7" s="35">
        <v>1</v>
      </c>
      <c r="D7" s="4">
        <v>297.11</v>
      </c>
      <c r="E7" s="4">
        <v>51.97</v>
      </c>
      <c r="F7" s="4">
        <v>89.89</v>
      </c>
      <c r="G7" s="4">
        <v>244.9</v>
      </c>
      <c r="H7" s="4">
        <v>91.74</v>
      </c>
      <c r="I7" s="4">
        <v>19.93</v>
      </c>
      <c r="J7" s="4">
        <v>795.54</v>
      </c>
      <c r="K7" s="4">
        <v>779.93</v>
      </c>
      <c r="N7" s="63" t="s">
        <v>313</v>
      </c>
      <c r="O7" s="35">
        <v>2023</v>
      </c>
      <c r="P7" s="35">
        <v>1</v>
      </c>
      <c r="Q7" s="4">
        <v>311.97000000000003</v>
      </c>
      <c r="R7" s="4">
        <v>389.97</v>
      </c>
      <c r="S7" s="4">
        <v>662.94</v>
      </c>
      <c r="T7" s="4">
        <v>779.93</v>
      </c>
      <c r="U7" s="4">
        <v>935.91599999999994</v>
      </c>
    </row>
    <row r="8" spans="1:30" x14ac:dyDescent="0.25">
      <c r="A8" s="63" t="s">
        <v>322</v>
      </c>
      <c r="B8" s="35">
        <v>2023</v>
      </c>
      <c r="C8" s="35">
        <v>2</v>
      </c>
      <c r="D8" s="4">
        <v>291.76</v>
      </c>
      <c r="E8" s="4">
        <v>48.71</v>
      </c>
      <c r="F8" s="4">
        <v>88.13</v>
      </c>
      <c r="G8" s="4">
        <v>248.76</v>
      </c>
      <c r="H8" s="4">
        <v>92.97</v>
      </c>
      <c r="I8" s="4">
        <v>19</v>
      </c>
      <c r="J8" s="4">
        <v>789.33</v>
      </c>
      <c r="K8" s="4">
        <v>796.13</v>
      </c>
      <c r="N8" s="63" t="s">
        <v>322</v>
      </c>
      <c r="O8" s="35">
        <v>2023</v>
      </c>
      <c r="P8" s="35">
        <v>2</v>
      </c>
      <c r="Q8" s="4">
        <v>318.45</v>
      </c>
      <c r="R8" s="4">
        <v>398.07</v>
      </c>
      <c r="S8" s="4">
        <v>676.71</v>
      </c>
      <c r="T8" s="4">
        <v>796.13</v>
      </c>
      <c r="U8" s="4">
        <v>955.35599999999999</v>
      </c>
    </row>
    <row r="9" spans="1:30" x14ac:dyDescent="0.25">
      <c r="A9" s="63" t="s">
        <v>343</v>
      </c>
      <c r="B9" s="35">
        <v>2023</v>
      </c>
      <c r="C9" s="35">
        <v>3</v>
      </c>
      <c r="D9" s="4">
        <v>303.32</v>
      </c>
      <c r="E9" s="4">
        <v>52.37</v>
      </c>
      <c r="F9" s="4">
        <v>91.46</v>
      </c>
      <c r="G9" s="4">
        <v>265.99</v>
      </c>
      <c r="H9" s="4">
        <v>92.07</v>
      </c>
      <c r="I9" s="4">
        <v>16.46</v>
      </c>
      <c r="J9" s="4">
        <v>821.67</v>
      </c>
      <c r="K9" s="4">
        <v>811.74</v>
      </c>
      <c r="N9" s="63" t="s">
        <v>343</v>
      </c>
      <c r="O9" s="35">
        <v>2023</v>
      </c>
      <c r="P9" s="35">
        <v>3</v>
      </c>
      <c r="Q9" s="4">
        <v>324.7</v>
      </c>
      <c r="R9" s="4">
        <v>405.87</v>
      </c>
      <c r="S9" s="4">
        <v>689.98</v>
      </c>
      <c r="T9" s="4">
        <v>811.74</v>
      </c>
      <c r="U9" s="4">
        <v>974.08799999999997</v>
      </c>
    </row>
    <row r="10" spans="1:30" x14ac:dyDescent="0.25">
      <c r="A10" s="63" t="s">
        <v>354</v>
      </c>
      <c r="B10" s="35">
        <v>2023</v>
      </c>
      <c r="C10" s="35">
        <v>4</v>
      </c>
      <c r="D10" s="4">
        <v>288.45</v>
      </c>
      <c r="E10" s="4">
        <v>53.52</v>
      </c>
      <c r="F10" s="4">
        <v>83.9</v>
      </c>
      <c r="G10" s="4">
        <v>263.18</v>
      </c>
      <c r="H10" s="4">
        <v>95.51</v>
      </c>
      <c r="I10" s="4">
        <v>34.83</v>
      </c>
      <c r="J10" s="4">
        <v>819.6</v>
      </c>
      <c r="K10" s="4">
        <v>822.7</v>
      </c>
      <c r="N10" s="63" t="s">
        <v>354</v>
      </c>
      <c r="O10" s="35">
        <v>2023</v>
      </c>
      <c r="P10" s="35">
        <v>4</v>
      </c>
      <c r="Q10" s="4">
        <v>329.08</v>
      </c>
      <c r="R10" s="4">
        <v>411.35</v>
      </c>
      <c r="S10" s="4">
        <v>699.29</v>
      </c>
      <c r="T10" s="4">
        <v>822.7</v>
      </c>
      <c r="U10" s="4">
        <v>987.24</v>
      </c>
    </row>
    <row r="11" spans="1:30" x14ac:dyDescent="0.25">
      <c r="A11" s="63" t="s">
        <v>355</v>
      </c>
      <c r="B11" s="35">
        <v>2023</v>
      </c>
      <c r="C11" s="35">
        <v>5</v>
      </c>
      <c r="D11" s="4">
        <v>278</v>
      </c>
      <c r="E11" s="4">
        <v>48.53</v>
      </c>
      <c r="F11" s="4">
        <v>80.430000000000007</v>
      </c>
      <c r="G11" s="4">
        <v>253.4</v>
      </c>
      <c r="H11" s="4">
        <v>97.76</v>
      </c>
      <c r="I11" s="4">
        <v>34.92</v>
      </c>
      <c r="J11" s="4">
        <v>793.04</v>
      </c>
      <c r="K11" s="4">
        <v>831.6</v>
      </c>
      <c r="N11" s="63" t="s">
        <v>355</v>
      </c>
      <c r="O11" s="35">
        <v>2023</v>
      </c>
      <c r="P11" s="35">
        <v>5</v>
      </c>
      <c r="Q11" s="4">
        <v>332.64</v>
      </c>
      <c r="R11" s="4">
        <v>415.8</v>
      </c>
      <c r="S11" s="4">
        <v>706.86</v>
      </c>
      <c r="T11" s="4">
        <v>831.6</v>
      </c>
      <c r="U11" s="4">
        <v>997.92</v>
      </c>
    </row>
    <row r="12" spans="1:30" x14ac:dyDescent="0.25">
      <c r="A12" s="63" t="s">
        <v>363</v>
      </c>
      <c r="B12" s="35">
        <v>2023</v>
      </c>
      <c r="C12" s="35">
        <v>6</v>
      </c>
      <c r="D12" s="4">
        <v>327.63</v>
      </c>
      <c r="E12" s="4">
        <v>50.7</v>
      </c>
      <c r="F12" s="4">
        <v>90.26</v>
      </c>
      <c r="G12" s="4">
        <v>254.33</v>
      </c>
      <c r="H12" s="4">
        <v>97.26</v>
      </c>
      <c r="I12" s="4">
        <v>16.22</v>
      </c>
      <c r="J12" s="4">
        <v>836.4</v>
      </c>
      <c r="K12" s="4">
        <v>837.73</v>
      </c>
      <c r="N12" s="63" t="s">
        <v>363</v>
      </c>
      <c r="O12" s="35">
        <v>2023</v>
      </c>
      <c r="P12" s="35">
        <v>6</v>
      </c>
      <c r="Q12" s="4">
        <v>335.09</v>
      </c>
      <c r="R12" s="4">
        <v>418.86</v>
      </c>
      <c r="S12" s="4">
        <v>712.07</v>
      </c>
      <c r="T12" s="4">
        <v>837.73</v>
      </c>
      <c r="U12" s="4">
        <v>1005.28</v>
      </c>
    </row>
    <row r="13" spans="1:30" x14ac:dyDescent="0.25">
      <c r="A13" s="63" t="s">
        <v>373</v>
      </c>
      <c r="B13" s="35">
        <v>2023</v>
      </c>
      <c r="C13" s="35">
        <v>7</v>
      </c>
      <c r="D13" s="4">
        <v>295.02</v>
      </c>
      <c r="E13" s="4">
        <v>40.869999999999997</v>
      </c>
      <c r="F13" s="4">
        <v>82.78</v>
      </c>
      <c r="G13" s="4">
        <v>258.27999999999997</v>
      </c>
      <c r="H13" s="4">
        <v>97.47</v>
      </c>
      <c r="I13" s="4">
        <v>21.42</v>
      </c>
      <c r="J13" s="4">
        <v>795.84</v>
      </c>
      <c r="K13" s="4">
        <v>842.76</v>
      </c>
      <c r="N13" s="63" t="s">
        <v>373</v>
      </c>
      <c r="O13" s="35">
        <v>2023</v>
      </c>
      <c r="P13" s="35">
        <v>7</v>
      </c>
      <c r="Q13" s="4">
        <v>337.1</v>
      </c>
      <c r="R13" s="4">
        <v>421.38</v>
      </c>
      <c r="S13" s="4">
        <v>716.35</v>
      </c>
      <c r="T13" s="4">
        <v>842.76</v>
      </c>
      <c r="U13" s="4">
        <v>1011.3119999999999</v>
      </c>
    </row>
    <row r="14" spans="1:30" x14ac:dyDescent="0.25">
      <c r="A14" s="63" t="s">
        <v>377</v>
      </c>
      <c r="B14" s="35">
        <v>2023</v>
      </c>
      <c r="C14" s="35">
        <v>8</v>
      </c>
      <c r="D14" s="4">
        <v>298.27</v>
      </c>
      <c r="E14" s="4">
        <v>46.96</v>
      </c>
      <c r="F14" s="4">
        <v>85</v>
      </c>
      <c r="G14" s="4">
        <v>252.14</v>
      </c>
      <c r="H14" s="4">
        <v>92.74</v>
      </c>
      <c r="I14" s="4">
        <v>12.27</v>
      </c>
      <c r="J14" s="4">
        <v>787.38</v>
      </c>
      <c r="K14" s="4">
        <v>849.51</v>
      </c>
      <c r="N14" s="63" t="s">
        <v>377</v>
      </c>
      <c r="O14" s="35">
        <v>2023</v>
      </c>
      <c r="P14" s="35">
        <v>8</v>
      </c>
      <c r="Q14" s="4">
        <v>339.8</v>
      </c>
      <c r="R14" s="4">
        <v>424.76</v>
      </c>
      <c r="S14" s="4">
        <v>722.08</v>
      </c>
      <c r="T14" s="4">
        <v>849.51</v>
      </c>
      <c r="U14" s="4">
        <v>1019.4119999999999</v>
      </c>
    </row>
    <row r="15" spans="1:30" x14ac:dyDescent="0.25">
      <c r="A15" s="63" t="s">
        <v>384</v>
      </c>
      <c r="B15" s="35">
        <v>2023</v>
      </c>
      <c r="C15" s="35">
        <v>9</v>
      </c>
      <c r="D15" s="4">
        <v>312.61</v>
      </c>
      <c r="E15" s="4">
        <v>47.02</v>
      </c>
      <c r="F15" s="4">
        <v>87.26</v>
      </c>
      <c r="G15" s="4">
        <v>250.01</v>
      </c>
      <c r="H15" s="4">
        <v>90.96</v>
      </c>
      <c r="I15" s="4">
        <v>16.48</v>
      </c>
      <c r="J15" s="4">
        <v>804.34</v>
      </c>
      <c r="K15" s="4">
        <v>858</v>
      </c>
      <c r="N15" s="63" t="s">
        <v>384</v>
      </c>
      <c r="O15" s="35">
        <v>2023</v>
      </c>
      <c r="P15" s="35">
        <v>9</v>
      </c>
      <c r="Q15" s="4">
        <v>343.2</v>
      </c>
      <c r="R15" s="4">
        <v>429</v>
      </c>
      <c r="S15" s="4">
        <v>729.3</v>
      </c>
      <c r="T15" s="4">
        <v>858</v>
      </c>
      <c r="U15" s="4">
        <v>1029.5999999999999</v>
      </c>
    </row>
    <row r="16" spans="1:30" x14ac:dyDescent="0.25">
      <c r="A16" s="63" t="s">
        <v>387</v>
      </c>
      <c r="B16" s="35">
        <v>2023</v>
      </c>
      <c r="C16" s="35">
        <v>10</v>
      </c>
      <c r="D16" s="4">
        <v>367.51</v>
      </c>
      <c r="E16" s="4">
        <v>48.6</v>
      </c>
      <c r="F16" s="4">
        <v>100.35</v>
      </c>
      <c r="G16" s="4">
        <v>263.05</v>
      </c>
      <c r="H16" s="4">
        <v>91.9</v>
      </c>
      <c r="I16" s="4">
        <v>-1.96</v>
      </c>
      <c r="J16" s="4">
        <v>869.45</v>
      </c>
      <c r="K16" s="4">
        <v>899.18</v>
      </c>
      <c r="N16" s="63" t="s">
        <v>387</v>
      </c>
      <c r="O16" s="35">
        <v>2023</v>
      </c>
      <c r="P16" s="35">
        <v>10</v>
      </c>
      <c r="Q16" s="4">
        <v>359.67</v>
      </c>
      <c r="R16" s="4">
        <v>449.59</v>
      </c>
      <c r="S16" s="4">
        <v>764.3</v>
      </c>
      <c r="T16" s="4">
        <v>899.18</v>
      </c>
      <c r="U16" s="4">
        <f>+T16*1.2</f>
        <v>1079.0159999999998</v>
      </c>
    </row>
    <row r="17" spans="1:59" x14ac:dyDescent="0.25">
      <c r="A17" s="63" t="s">
        <v>388</v>
      </c>
      <c r="B17" s="35">
        <v>2023</v>
      </c>
      <c r="C17" s="35">
        <v>11</v>
      </c>
      <c r="D17" s="4">
        <v>371.88</v>
      </c>
      <c r="E17" s="4">
        <v>46.25</v>
      </c>
      <c r="F17" s="4">
        <v>100.13</v>
      </c>
      <c r="G17" s="4">
        <v>261.68</v>
      </c>
      <c r="H17" s="4">
        <v>92.87</v>
      </c>
      <c r="I17" s="4">
        <v>1.94</v>
      </c>
      <c r="J17" s="4">
        <v>874.75</v>
      </c>
      <c r="K17" s="4">
        <v>939.64</v>
      </c>
      <c r="N17" s="63" t="s">
        <v>388</v>
      </c>
      <c r="O17" s="35">
        <v>2023</v>
      </c>
      <c r="P17" s="35">
        <v>11</v>
      </c>
      <c r="Q17" s="4">
        <v>375.86</v>
      </c>
      <c r="R17" s="4">
        <v>469.82</v>
      </c>
      <c r="S17" s="4">
        <v>798.69</v>
      </c>
      <c r="T17" s="4">
        <v>939.64</v>
      </c>
      <c r="U17" s="4">
        <f>+T17*1.2</f>
        <v>1127.568</v>
      </c>
    </row>
    <row r="18" spans="1:59" x14ac:dyDescent="0.25">
      <c r="A18" s="63" t="s">
        <v>389</v>
      </c>
      <c r="B18" s="35">
        <v>2023</v>
      </c>
      <c r="C18" s="35">
        <v>12</v>
      </c>
      <c r="D18" s="4">
        <v>347.83</v>
      </c>
      <c r="E18" s="4">
        <v>51.24</v>
      </c>
      <c r="F18" s="4">
        <v>97.36</v>
      </c>
      <c r="G18" s="4">
        <v>266.43</v>
      </c>
      <c r="H18" s="4">
        <v>184.57</v>
      </c>
      <c r="I18" s="4">
        <v>20.100000000000001</v>
      </c>
      <c r="J18" s="4">
        <v>967.53</v>
      </c>
      <c r="K18" s="4"/>
      <c r="N18" s="63" t="s">
        <v>389</v>
      </c>
      <c r="O18" s="35">
        <v>2023</v>
      </c>
      <c r="P18" s="35">
        <v>12</v>
      </c>
      <c r="Q18" s="4">
        <v>387.01</v>
      </c>
      <c r="R18" s="4">
        <v>483.77</v>
      </c>
      <c r="S18" s="4">
        <v>822.4</v>
      </c>
      <c r="T18" s="4">
        <v>967.53</v>
      </c>
      <c r="U18" s="4">
        <f>+T18*1.2</f>
        <v>1161.0359999999998</v>
      </c>
      <c r="V18" s="6"/>
      <c r="W18" s="6"/>
      <c r="X18" s="64"/>
    </row>
    <row r="19" spans="1:59" x14ac:dyDescent="0.25">
      <c r="A19" s="31" t="s">
        <v>108</v>
      </c>
      <c r="B19" s="2"/>
      <c r="C19" s="2"/>
      <c r="D19" s="384">
        <f>+(D18-D17)/D17</f>
        <v>-6.4671399376142871E-2</v>
      </c>
      <c r="E19" s="384">
        <f t="shared" ref="E19:K19" si="0">+(E18-E17)/E17</f>
        <v>0.10789189189189194</v>
      </c>
      <c r="F19" s="384">
        <f t="shared" si="0"/>
        <v>-2.7664036752222072E-2</v>
      </c>
      <c r="G19" s="384">
        <f t="shared" si="0"/>
        <v>1.8151941302354018E-2</v>
      </c>
      <c r="H19" s="384">
        <f t="shared" si="0"/>
        <v>0.98740174437385575</v>
      </c>
      <c r="I19" s="384">
        <f t="shared" si="0"/>
        <v>9.3608247422680417</v>
      </c>
      <c r="J19" s="384">
        <f t="shared" si="0"/>
        <v>0.10606458988282363</v>
      </c>
      <c r="K19" s="384">
        <f t="shared" si="0"/>
        <v>-1</v>
      </c>
      <c r="N19" s="31" t="s">
        <v>108</v>
      </c>
      <c r="O19" s="2"/>
      <c r="P19" s="2"/>
      <c r="Q19" s="385">
        <f>+(Q18-Q17)/Q17</f>
        <v>2.9665300909913202E-2</v>
      </c>
      <c r="R19" s="385">
        <f>+(R18-R17)/R17</f>
        <v>2.9692222553318267E-2</v>
      </c>
      <c r="S19" s="385">
        <f>+(S18-S17)/S17</f>
        <v>2.9686111006773493E-2</v>
      </c>
      <c r="T19" s="385">
        <f>+(T18-T17)/T17</f>
        <v>2.9681580179643254E-2</v>
      </c>
      <c r="U19" s="385">
        <f>+(U18-U17)/U17</f>
        <v>2.9681580179643133E-2</v>
      </c>
      <c r="V19" s="44"/>
      <c r="W19" s="51"/>
      <c r="X19" s="44"/>
      <c r="Y19" s="44"/>
      <c r="Z19" s="44"/>
      <c r="AA19" s="44"/>
      <c r="AB19" s="44"/>
      <c r="AC19" s="44"/>
      <c r="AD19" s="44"/>
      <c r="AE19" s="44"/>
      <c r="AF19" s="44"/>
      <c r="AG19" s="50"/>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row>
    <row r="20" spans="1:59" x14ac:dyDescent="0.25">
      <c r="A20" s="500" t="s">
        <v>194</v>
      </c>
      <c r="B20" s="500"/>
      <c r="C20" s="2"/>
      <c r="D20" s="2"/>
      <c r="E20" s="2"/>
      <c r="F20" s="2"/>
      <c r="G20" s="2"/>
      <c r="H20" s="2"/>
      <c r="I20" s="2"/>
      <c r="J20" s="2"/>
      <c r="K20" s="2"/>
      <c r="L20" s="6"/>
      <c r="M20" s="6"/>
      <c r="Q20" s="2"/>
      <c r="R20" s="2"/>
      <c r="S20" s="2"/>
      <c r="T20" s="2"/>
      <c r="U20" s="2"/>
    </row>
    <row r="21" spans="1:59" x14ac:dyDescent="0.25">
      <c r="A21" s="3"/>
      <c r="B21" s="2"/>
      <c r="C21" s="2"/>
      <c r="D21" s="2"/>
      <c r="E21" s="2"/>
      <c r="F21" s="6"/>
      <c r="G21" s="6"/>
      <c r="H21" s="6"/>
      <c r="I21" s="6"/>
      <c r="J21" s="6"/>
      <c r="K21" s="6"/>
      <c r="L21" s="6"/>
      <c r="M21" s="6"/>
    </row>
    <row r="22" spans="1:59" x14ac:dyDescent="0.25">
      <c r="E22" s="5"/>
      <c r="F22" s="5"/>
      <c r="G22" s="5"/>
      <c r="H22" s="5"/>
      <c r="I22" s="5"/>
      <c r="J22" s="5"/>
      <c r="K22" s="5"/>
      <c r="L22" s="5"/>
      <c r="M22" s="5"/>
    </row>
    <row r="23" spans="1:59" x14ac:dyDescent="0.25">
      <c r="C23" s="5"/>
      <c r="F23" s="41"/>
      <c r="G23" s="41"/>
      <c r="H23" s="41"/>
      <c r="I23" s="41"/>
      <c r="J23" s="41"/>
      <c r="K23" s="41"/>
      <c r="L23" s="41"/>
      <c r="M23" s="7"/>
    </row>
    <row r="24" spans="1:59" x14ac:dyDescent="0.25">
      <c r="C24" s="5"/>
      <c r="I24" s="5"/>
      <c r="J24" s="5"/>
    </row>
    <row r="30" spans="1:59" ht="15" customHeight="1" x14ac:dyDescent="0.25">
      <c r="W30" s="23" t="s">
        <v>116</v>
      </c>
      <c r="X30" s="494" t="s">
        <v>118</v>
      </c>
      <c r="Y30" s="494"/>
      <c r="Z30" s="494"/>
      <c r="AA30" s="494"/>
      <c r="AB30" s="494"/>
      <c r="AC30" s="494"/>
      <c r="AD30" s="494"/>
      <c r="AE30" s="494"/>
      <c r="AF30" s="23"/>
    </row>
    <row r="31" spans="1:59" x14ac:dyDescent="0.25">
      <c r="W31" s="23"/>
      <c r="X31" s="494"/>
      <c r="Y31" s="494"/>
      <c r="Z31" s="494"/>
      <c r="AA31" s="494"/>
      <c r="AB31" s="494"/>
      <c r="AC31" s="494"/>
      <c r="AD31" s="494"/>
      <c r="AE31" s="494"/>
      <c r="AF31" s="23"/>
    </row>
    <row r="32" spans="1:59" x14ac:dyDescent="0.25">
      <c r="W32" s="23"/>
      <c r="X32" s="23"/>
      <c r="Y32" s="23"/>
      <c r="Z32" s="23"/>
      <c r="AA32" s="23"/>
      <c r="AB32" s="23"/>
      <c r="AC32" s="23"/>
      <c r="AD32" s="23"/>
      <c r="AE32" s="23"/>
      <c r="AF32" s="23"/>
    </row>
    <row r="33" spans="23:32" ht="15" customHeight="1" x14ac:dyDescent="0.25">
      <c r="W33" s="23" t="s">
        <v>114</v>
      </c>
      <c r="X33" s="494" t="s">
        <v>119</v>
      </c>
      <c r="Y33" s="494"/>
      <c r="Z33" s="494"/>
      <c r="AA33" s="494"/>
      <c r="AB33" s="494"/>
      <c r="AC33" s="494"/>
      <c r="AD33" s="494"/>
      <c r="AE33" s="494"/>
      <c r="AF33" s="23"/>
    </row>
    <row r="34" spans="23:32" x14ac:dyDescent="0.25">
      <c r="W34" s="23"/>
      <c r="X34" s="494"/>
      <c r="Y34" s="494"/>
      <c r="Z34" s="494"/>
      <c r="AA34" s="494"/>
      <c r="AB34" s="494"/>
      <c r="AC34" s="494"/>
      <c r="AD34" s="494"/>
      <c r="AE34" s="494"/>
      <c r="AF34" s="23"/>
    </row>
    <row r="35" spans="23:32" x14ac:dyDescent="0.25">
      <c r="X35" s="23"/>
      <c r="Y35" s="23"/>
      <c r="Z35" s="23"/>
      <c r="AA35" s="23"/>
      <c r="AB35" s="23"/>
      <c r="AC35" s="23"/>
      <c r="AD35" s="23"/>
      <c r="AE35" s="23"/>
    </row>
  </sheetData>
  <sheetProtection formatCells="0" formatColumns="0" formatRows="0" insertColumns="0" insertRows="0" insertHyperlinks="0" deleteColumns="0" deleteRows="0" sort="0" autoFilter="0" pivotTables="0"/>
  <mergeCells count="13">
    <mergeCell ref="X30:AE31"/>
    <mergeCell ref="X33:AE34"/>
    <mergeCell ref="W5:AD5"/>
    <mergeCell ref="I1:K1"/>
    <mergeCell ref="N5:U5"/>
    <mergeCell ref="A4:K4"/>
    <mergeCell ref="N4:U4"/>
    <mergeCell ref="A5:K5"/>
    <mergeCell ref="O3:U3"/>
    <mergeCell ref="O2:U2"/>
    <mergeCell ref="C2:J2"/>
    <mergeCell ref="C3:K3"/>
    <mergeCell ref="A20:B20"/>
  </mergeCells>
  <conditionalFormatting sqref="A21:U1048576 A20:C20 L20:P20 B18:M18 O18:U18 A1:U17">
    <cfRule type="expression" dxfId="1206" priority="17">
      <formula>ROW()=CELL("FILA")</formula>
    </cfRule>
  </conditionalFormatting>
  <conditionalFormatting sqref="A19:C19">
    <cfRule type="expression" dxfId="1205" priority="14">
      <formula>ROW()=CELL("FILA")</formula>
    </cfRule>
  </conditionalFormatting>
  <conditionalFormatting sqref="D19:U19">
    <cfRule type="expression" dxfId="1204" priority="13">
      <formula>ROW()=CELL("FILA")</formula>
    </cfRule>
  </conditionalFormatting>
  <conditionalFormatting sqref="H20">
    <cfRule type="expression" dxfId="1203" priority="12">
      <formula>ROW()=CELL("FILA")</formula>
    </cfRule>
  </conditionalFormatting>
  <conditionalFormatting sqref="D20:K20">
    <cfRule type="expression" dxfId="1202" priority="11">
      <formula>ROW()=CELL("FILA")</formula>
    </cfRule>
  </conditionalFormatting>
  <conditionalFormatting sqref="U20">
    <cfRule type="expression" dxfId="1201" priority="10">
      <formula>ROW()=CELL("FILA")</formula>
    </cfRule>
  </conditionalFormatting>
  <conditionalFormatting sqref="Q20:U20">
    <cfRule type="expression" dxfId="1200" priority="9">
      <formula>ROW()=CELL("FILA")</formula>
    </cfRule>
  </conditionalFormatting>
  <conditionalFormatting sqref="N18">
    <cfRule type="expression" dxfId="1199" priority="8">
      <formula>ROW()=CELL("FILA")</formula>
    </cfRule>
  </conditionalFormatting>
  <conditionalFormatting sqref="A18">
    <cfRule type="expression" dxfId="1198" priority="7">
      <formula>ROW()=CELL("FILA")</formula>
    </cfRule>
  </conditionalFormatting>
  <conditionalFormatting sqref="A16">
    <cfRule type="expression" dxfId="1197" priority="6">
      <formula>ROW()=CELL("FILA")</formula>
    </cfRule>
  </conditionalFormatting>
  <conditionalFormatting sqref="N16">
    <cfRule type="expression" dxfId="1196" priority="5">
      <formula>ROW()=CELL("FILA")</formula>
    </cfRule>
  </conditionalFormatting>
  <conditionalFormatting sqref="A17">
    <cfRule type="expression" dxfId="1195" priority="4">
      <formula>ROW()=CELL("FILA")</formula>
    </cfRule>
  </conditionalFormatting>
  <conditionalFormatting sqref="A15">
    <cfRule type="expression" dxfId="1194" priority="3">
      <formula>ROW()=CELL("FILA")</formula>
    </cfRule>
  </conditionalFormatting>
  <conditionalFormatting sqref="N17">
    <cfRule type="expression" dxfId="1193" priority="2">
      <formula>ROW()=CELL("FILA")</formula>
    </cfRule>
  </conditionalFormatting>
  <conditionalFormatting sqref="N15">
    <cfRule type="expression" dxfId="1192" priority="1">
      <formula>ROW()=CELL("FILA")</formula>
    </cfRule>
  </conditionalFormatting>
  <hyperlinks>
    <hyperlink ref="I1:K1" location="INDICE!A1" display="REGRESAR"/>
  </hyperlinks>
  <printOptions horizontalCentered="1"/>
  <pageMargins left="0.23622047244094491" right="0.23622047244094491" top="0.74803149606299213" bottom="0.74803149606299213" header="0.31496062992125984" footer="0.31496062992125984"/>
  <pageSetup scale="88" orientation="portrait" r:id="rId1"/>
  <headerFooter>
    <oddHeader>&amp;C&amp;12Información tarifaria del servicio público de energía 
para el comercializador integrado al operador de red</oddHeader>
    <oddFooter>&amp;L&amp;K00B050
&amp;C&amp;K000000PUBLICACIÓN DE CELSIA COLOMBIA S.A. E.S.P.</oddFooter>
  </headerFooter>
  <colBreaks count="2" manualBreakCount="2">
    <brk id="12" max="1048575" man="1"/>
    <brk id="21" max="41" man="1"/>
  </colBreaks>
  <drawing r:id="rId2"/>
  <picture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BG28"/>
  <sheetViews>
    <sheetView showGridLines="0" showWhiteSpace="0" view="pageBreakPreview" zoomScale="80" zoomScaleNormal="63" zoomScaleSheetLayoutView="80" zoomScalePageLayoutView="85" workbookViewId="0">
      <selection activeCell="K18" sqref="K18"/>
    </sheetView>
  </sheetViews>
  <sheetFormatPr baseColWidth="10" defaultColWidth="9.28515625" defaultRowHeight="15" x14ac:dyDescent="0.25"/>
  <cols>
    <col min="1" max="1" width="16.28515625" customWidth="1"/>
    <col min="2" max="2" width="6.85546875" customWidth="1"/>
    <col min="3" max="3" width="9.140625" customWidth="1"/>
    <col min="4" max="4" width="11.5703125" customWidth="1"/>
    <col min="5" max="5" width="10" customWidth="1"/>
    <col min="6" max="6" width="9.140625" customWidth="1"/>
    <col min="7" max="8" width="8" customWidth="1"/>
    <col min="9" max="10" width="9.140625" customWidth="1"/>
    <col min="11" max="11" width="8" customWidth="1"/>
    <col min="12" max="13" width="2.5703125" customWidth="1"/>
    <col min="14" max="14" width="14.85546875" customWidth="1"/>
    <col min="16" max="16" width="9.140625" customWidth="1"/>
    <col min="17" max="20" width="10.5703125" customWidth="1"/>
    <col min="21" max="21" width="13.140625" customWidth="1"/>
    <col min="23" max="24" width="15.42578125" customWidth="1"/>
    <col min="25" max="25" width="15.7109375" customWidth="1"/>
    <col min="26" max="26" width="13.7109375" customWidth="1"/>
    <col min="28" max="28" width="13" customWidth="1"/>
  </cols>
  <sheetData>
    <row r="1" spans="1:30" ht="23.25" x14ac:dyDescent="0.25">
      <c r="I1" s="503" t="s">
        <v>69</v>
      </c>
      <c r="J1" s="503"/>
      <c r="K1" s="503"/>
    </row>
    <row r="2" spans="1:30" ht="28.15" customHeight="1" x14ac:dyDescent="0.35">
      <c r="A2" s="8" t="s">
        <v>9</v>
      </c>
      <c r="B2" s="504" t="s">
        <v>139</v>
      </c>
      <c r="C2" s="504"/>
      <c r="D2" s="504"/>
      <c r="E2" s="504"/>
      <c r="F2" s="504"/>
      <c r="G2" s="504"/>
      <c r="H2" s="504"/>
      <c r="I2" s="504"/>
      <c r="J2" s="504"/>
      <c r="K2" s="504"/>
      <c r="L2" s="504"/>
      <c r="M2" s="32"/>
    </row>
    <row r="3" spans="1:30" ht="23.25" x14ac:dyDescent="0.35">
      <c r="A3" s="8" t="s">
        <v>15</v>
      </c>
      <c r="B3" s="504" t="s">
        <v>50</v>
      </c>
      <c r="C3" s="504"/>
      <c r="D3" s="504"/>
      <c r="E3" s="504"/>
      <c r="F3" s="504"/>
      <c r="G3" s="504"/>
      <c r="H3" s="504"/>
      <c r="I3" s="504"/>
      <c r="J3" s="504"/>
      <c r="K3" s="504"/>
      <c r="L3" s="504"/>
      <c r="M3" s="32"/>
      <c r="N3" s="10"/>
      <c r="O3" s="10"/>
      <c r="P3" s="10"/>
      <c r="Q3" s="10"/>
      <c r="R3" s="10"/>
      <c r="S3" s="10"/>
      <c r="T3" s="10"/>
      <c r="U3" s="10"/>
    </row>
    <row r="4" spans="1:30" s="20" customFormat="1" ht="17.25" x14ac:dyDescent="0.3">
      <c r="A4" s="498"/>
      <c r="B4" s="498"/>
      <c r="C4" s="498"/>
      <c r="D4" s="498"/>
      <c r="E4" s="498"/>
      <c r="F4" s="498"/>
      <c r="G4" s="498"/>
      <c r="H4" s="498"/>
      <c r="I4" s="498"/>
      <c r="J4" s="498"/>
      <c r="K4" s="498"/>
      <c r="N4" s="501"/>
      <c r="O4" s="501"/>
      <c r="P4" s="501"/>
      <c r="Q4" s="501"/>
      <c r="R4" s="501"/>
      <c r="S4" s="501"/>
      <c r="T4" s="501"/>
      <c r="U4" s="501"/>
    </row>
    <row r="5" spans="1:30" ht="33" customHeight="1" x14ac:dyDescent="0.25">
      <c r="A5" s="496" t="s">
        <v>109</v>
      </c>
      <c r="B5" s="499"/>
      <c r="C5" s="499"/>
      <c r="D5" s="499"/>
      <c r="E5" s="499"/>
      <c r="F5" s="499"/>
      <c r="G5" s="499"/>
      <c r="H5" s="499"/>
      <c r="I5" s="499"/>
      <c r="J5" s="499"/>
      <c r="K5" s="499"/>
      <c r="N5" s="496" t="s">
        <v>111</v>
      </c>
      <c r="O5" s="496"/>
      <c r="P5" s="496"/>
      <c r="Q5" s="496"/>
      <c r="R5" s="496"/>
      <c r="S5" s="496"/>
      <c r="T5" s="496"/>
      <c r="U5" s="496"/>
      <c r="V5" s="30"/>
      <c r="W5" s="496" t="s">
        <v>115</v>
      </c>
      <c r="X5" s="496"/>
      <c r="Y5" s="496"/>
      <c r="Z5" s="496"/>
      <c r="AA5" s="496"/>
      <c r="AB5" s="496"/>
      <c r="AC5" s="496"/>
      <c r="AD5" s="496"/>
    </row>
    <row r="6" spans="1:30" s="19" customFormat="1" ht="30" x14ac:dyDescent="0.25">
      <c r="B6" s="14" t="s">
        <v>0</v>
      </c>
      <c r="C6" s="14" t="s">
        <v>1</v>
      </c>
      <c r="D6" s="12" t="s">
        <v>2</v>
      </c>
      <c r="E6" s="12" t="s">
        <v>3</v>
      </c>
      <c r="F6" s="12" t="s">
        <v>4</v>
      </c>
      <c r="G6" s="12" t="s">
        <v>5</v>
      </c>
      <c r="H6" s="12" t="s">
        <v>6</v>
      </c>
      <c r="I6" s="12" t="s">
        <v>7</v>
      </c>
      <c r="J6" s="12" t="s">
        <v>116</v>
      </c>
      <c r="K6" s="12" t="s">
        <v>114</v>
      </c>
      <c r="O6" s="14" t="s">
        <v>0</v>
      </c>
      <c r="P6" s="14" t="s">
        <v>1</v>
      </c>
      <c r="Q6" s="12" t="s">
        <v>10</v>
      </c>
      <c r="R6" s="12" t="s">
        <v>11</v>
      </c>
      <c r="S6" s="12" t="s">
        <v>12</v>
      </c>
      <c r="T6" s="12" t="s">
        <v>13</v>
      </c>
      <c r="U6" s="13" t="s">
        <v>14</v>
      </c>
    </row>
    <row r="7" spans="1:30" x14ac:dyDescent="0.25">
      <c r="A7" s="63" t="s">
        <v>313</v>
      </c>
      <c r="B7" s="35">
        <v>2023</v>
      </c>
      <c r="C7" s="35">
        <v>1</v>
      </c>
      <c r="D7" s="4">
        <v>273.52999999999997</v>
      </c>
      <c r="E7" s="4">
        <v>51.97</v>
      </c>
      <c r="F7" s="4">
        <v>66.66</v>
      </c>
      <c r="G7" s="4">
        <v>289.27</v>
      </c>
      <c r="H7" s="4">
        <v>74.28</v>
      </c>
      <c r="I7" s="4">
        <v>21.73</v>
      </c>
      <c r="J7" s="4">
        <v>777.45</v>
      </c>
      <c r="K7" s="4">
        <v>784.59</v>
      </c>
      <c r="N7" s="63" t="s">
        <v>313</v>
      </c>
      <c r="O7" s="35">
        <v>2023</v>
      </c>
      <c r="P7" s="35">
        <v>1</v>
      </c>
      <c r="Q7" s="4">
        <v>315.14</v>
      </c>
      <c r="R7" s="4">
        <v>393.93</v>
      </c>
      <c r="S7" s="4">
        <v>666.9</v>
      </c>
      <c r="T7" s="4">
        <v>784.59</v>
      </c>
      <c r="U7" s="4">
        <v>941.51</v>
      </c>
    </row>
    <row r="8" spans="1:30" x14ac:dyDescent="0.25">
      <c r="A8" s="63" t="s">
        <v>322</v>
      </c>
      <c r="B8" s="35">
        <v>2023</v>
      </c>
      <c r="C8" s="35">
        <v>2</v>
      </c>
      <c r="D8" s="4">
        <v>294.05</v>
      </c>
      <c r="E8" s="4">
        <v>48.71</v>
      </c>
      <c r="F8" s="4">
        <v>70.069999999999993</v>
      </c>
      <c r="G8" s="4">
        <v>294.99</v>
      </c>
      <c r="H8" s="4">
        <v>77.31</v>
      </c>
      <c r="I8" s="4">
        <v>16.46</v>
      </c>
      <c r="J8" s="4">
        <v>801.59</v>
      </c>
      <c r="K8" s="4">
        <v>798.54</v>
      </c>
      <c r="N8" s="63" t="s">
        <v>322</v>
      </c>
      <c r="O8" s="35">
        <v>2023</v>
      </c>
      <c r="P8" s="35">
        <v>2</v>
      </c>
      <c r="Q8" s="4">
        <v>320.74</v>
      </c>
      <c r="R8" s="4">
        <v>400.93</v>
      </c>
      <c r="S8" s="4">
        <v>678.76</v>
      </c>
      <c r="T8" s="4">
        <v>798.54</v>
      </c>
      <c r="U8" s="4">
        <v>958.25</v>
      </c>
    </row>
    <row r="9" spans="1:30" x14ac:dyDescent="0.25">
      <c r="A9" s="63" t="s">
        <v>343</v>
      </c>
      <c r="B9" s="35">
        <v>2023</v>
      </c>
      <c r="C9" s="35">
        <v>3</v>
      </c>
      <c r="D9" s="4">
        <v>339.02</v>
      </c>
      <c r="E9" s="4">
        <v>52.37</v>
      </c>
      <c r="F9" s="4">
        <v>79.87</v>
      </c>
      <c r="G9" s="4">
        <v>315.33999999999997</v>
      </c>
      <c r="H9" s="4">
        <v>78.36</v>
      </c>
      <c r="I9" s="4">
        <v>16.84</v>
      </c>
      <c r="J9" s="4">
        <v>881.79</v>
      </c>
      <c r="K9" s="4">
        <v>811.8</v>
      </c>
      <c r="N9" s="63" t="s">
        <v>343</v>
      </c>
      <c r="O9" s="35">
        <v>2023</v>
      </c>
      <c r="P9" s="35">
        <v>3</v>
      </c>
      <c r="Q9" s="4">
        <v>326.06819999999999</v>
      </c>
      <c r="R9" s="4">
        <v>407.58530000000002</v>
      </c>
      <c r="S9" s="4">
        <v>690.02940000000001</v>
      </c>
      <c r="T9" s="4">
        <v>811.8</v>
      </c>
      <c r="U9" s="4">
        <v>974.16</v>
      </c>
    </row>
    <row r="10" spans="1:30" x14ac:dyDescent="0.25">
      <c r="A10" s="63" t="s">
        <v>354</v>
      </c>
      <c r="B10" s="35">
        <v>2023</v>
      </c>
      <c r="C10" s="35">
        <v>4</v>
      </c>
      <c r="D10" s="4">
        <v>297.58999999999997</v>
      </c>
      <c r="E10" s="4">
        <v>53.52</v>
      </c>
      <c r="F10" s="4">
        <v>71.41</v>
      </c>
      <c r="G10" s="4">
        <v>315.26</v>
      </c>
      <c r="H10" s="4">
        <v>81.59</v>
      </c>
      <c r="I10" s="4">
        <v>36.78</v>
      </c>
      <c r="J10" s="4">
        <v>856.15</v>
      </c>
      <c r="K10" s="4">
        <v>820.33</v>
      </c>
      <c r="N10" s="63" t="s">
        <v>354</v>
      </c>
      <c r="O10" s="35">
        <v>2023</v>
      </c>
      <c r="P10" s="35">
        <v>4</v>
      </c>
      <c r="Q10" s="4">
        <v>329.49</v>
      </c>
      <c r="R10" s="4">
        <v>411.87</v>
      </c>
      <c r="S10" s="4">
        <v>697.28</v>
      </c>
      <c r="T10" s="4">
        <v>820.33</v>
      </c>
      <c r="U10" s="4">
        <v>984.39</v>
      </c>
    </row>
    <row r="11" spans="1:30" x14ac:dyDescent="0.25">
      <c r="A11" s="63" t="s">
        <v>355</v>
      </c>
      <c r="B11" s="35">
        <v>2023</v>
      </c>
      <c r="C11" s="35">
        <v>5</v>
      </c>
      <c r="D11" s="4">
        <v>280.51</v>
      </c>
      <c r="E11" s="4">
        <v>48.53</v>
      </c>
      <c r="F11" s="4">
        <v>67.150000000000006</v>
      </c>
      <c r="G11" s="4">
        <v>300.58999999999997</v>
      </c>
      <c r="H11" s="4">
        <v>82.34</v>
      </c>
      <c r="I11" s="4">
        <v>39.299999999999997</v>
      </c>
      <c r="J11" s="4">
        <v>818.43</v>
      </c>
      <c r="K11" s="4">
        <v>826.74</v>
      </c>
      <c r="N11" s="63" t="s">
        <v>355</v>
      </c>
      <c r="O11" s="35">
        <v>2023</v>
      </c>
      <c r="P11" s="35">
        <v>5</v>
      </c>
      <c r="Q11" s="4">
        <v>332.06950000000001</v>
      </c>
      <c r="R11" s="4">
        <v>415.08260000000001</v>
      </c>
      <c r="S11" s="4">
        <v>702.72940000000006</v>
      </c>
      <c r="T11" s="4">
        <v>826.74040000000002</v>
      </c>
      <c r="U11" s="4">
        <v>992.08849999999995</v>
      </c>
    </row>
    <row r="12" spans="1:30" x14ac:dyDescent="0.25">
      <c r="A12" s="63" t="s">
        <v>363</v>
      </c>
      <c r="B12" s="35">
        <v>2023</v>
      </c>
      <c r="C12" s="35">
        <v>6</v>
      </c>
      <c r="D12" s="4">
        <v>367.92</v>
      </c>
      <c r="E12" s="4">
        <v>50.7</v>
      </c>
      <c r="F12" s="4">
        <v>83.26</v>
      </c>
      <c r="G12" s="4">
        <v>290.14999999999998</v>
      </c>
      <c r="H12" s="4">
        <v>80.22</v>
      </c>
      <c r="I12" s="4">
        <v>15.89</v>
      </c>
      <c r="J12" s="4">
        <v>888.14</v>
      </c>
      <c r="K12" s="4">
        <v>830.35</v>
      </c>
      <c r="N12" s="63" t="s">
        <v>363</v>
      </c>
      <c r="O12" s="35">
        <v>2023</v>
      </c>
      <c r="P12" s="35">
        <v>6</v>
      </c>
      <c r="Q12" s="4">
        <v>333.51979999999998</v>
      </c>
      <c r="R12" s="4">
        <v>416.8997</v>
      </c>
      <c r="S12" s="4">
        <v>705.79849999999999</v>
      </c>
      <c r="T12" s="4">
        <v>830.35119999999995</v>
      </c>
      <c r="U12" s="4">
        <v>996.42139999999995</v>
      </c>
    </row>
    <row r="13" spans="1:30" x14ac:dyDescent="0.25">
      <c r="A13" s="63" t="s">
        <v>373</v>
      </c>
      <c r="B13" s="35">
        <v>2023</v>
      </c>
      <c r="C13" s="35">
        <v>7</v>
      </c>
      <c r="D13" s="4">
        <v>333.81385999999998</v>
      </c>
      <c r="E13" s="4">
        <v>40.870199999999997</v>
      </c>
      <c r="F13" s="4">
        <v>75.958200000000005</v>
      </c>
      <c r="G13" s="4">
        <v>300.03825999999998</v>
      </c>
      <c r="H13" s="4">
        <v>78.314440000000005</v>
      </c>
      <c r="I13" s="4">
        <v>24.233830000000001</v>
      </c>
      <c r="J13" s="4">
        <v>853.22879</v>
      </c>
      <c r="K13" s="4">
        <v>832.84137999999996</v>
      </c>
      <c r="N13" s="63" t="s">
        <v>373</v>
      </c>
      <c r="O13" s="35">
        <v>2023</v>
      </c>
      <c r="P13" s="35">
        <v>7</v>
      </c>
      <c r="Q13" s="4">
        <v>334.52</v>
      </c>
      <c r="R13" s="4">
        <v>418.15</v>
      </c>
      <c r="S13" s="4">
        <v>707.91520000000003</v>
      </c>
      <c r="T13" s="4">
        <v>832.84140000000002</v>
      </c>
      <c r="U13" s="4">
        <v>999.40970000000004</v>
      </c>
    </row>
    <row r="14" spans="1:30" x14ac:dyDescent="0.25">
      <c r="A14" s="63" t="s">
        <v>377</v>
      </c>
      <c r="B14" s="35">
        <v>2023</v>
      </c>
      <c r="C14" s="35">
        <v>8</v>
      </c>
      <c r="D14" s="4">
        <v>340.03</v>
      </c>
      <c r="E14" s="4">
        <v>46.96</v>
      </c>
      <c r="F14" s="4">
        <v>78.55</v>
      </c>
      <c r="G14" s="4">
        <v>299.02</v>
      </c>
      <c r="H14" s="4">
        <v>75.92</v>
      </c>
      <c r="I14" s="4">
        <v>12.7</v>
      </c>
      <c r="J14" s="4">
        <v>853.19</v>
      </c>
      <c r="K14" s="4">
        <v>837.01239999999996</v>
      </c>
      <c r="N14" s="63" t="s">
        <v>377</v>
      </c>
      <c r="O14" s="35">
        <v>2023</v>
      </c>
      <c r="P14" s="35">
        <v>8</v>
      </c>
      <c r="Q14" s="4">
        <v>336.19540000000001</v>
      </c>
      <c r="R14" s="4">
        <v>420.24419999999998</v>
      </c>
      <c r="S14" s="4">
        <v>711.4606</v>
      </c>
      <c r="T14" s="4">
        <v>837.01239999999996</v>
      </c>
      <c r="U14" s="4">
        <v>1004.4149</v>
      </c>
    </row>
    <row r="15" spans="1:30" x14ac:dyDescent="0.25">
      <c r="A15" s="63" t="s">
        <v>384</v>
      </c>
      <c r="B15" s="35">
        <v>2023</v>
      </c>
      <c r="C15" s="35">
        <v>9</v>
      </c>
      <c r="D15" s="4">
        <v>364.56171000000001</v>
      </c>
      <c r="E15" s="4">
        <v>47.019500000000001</v>
      </c>
      <c r="F15" s="4">
        <v>83.468699999999998</v>
      </c>
      <c r="G15" s="4">
        <v>287.59994999999998</v>
      </c>
      <c r="H15" s="4">
        <v>77.131990000000002</v>
      </c>
      <c r="I15" s="4">
        <v>18.477039999999999</v>
      </c>
      <c r="J15" s="4">
        <v>878.25888999999995</v>
      </c>
      <c r="K15" s="4">
        <v>842.86436000000003</v>
      </c>
      <c r="N15" s="63" t="s">
        <v>384</v>
      </c>
      <c r="O15" s="35">
        <v>2023</v>
      </c>
      <c r="P15" s="35">
        <v>9</v>
      </c>
      <c r="Q15" s="4">
        <v>338.54579999999999</v>
      </c>
      <c r="R15" s="4">
        <v>423.1823</v>
      </c>
      <c r="S15" s="4">
        <v>716.43470000000002</v>
      </c>
      <c r="T15" s="4">
        <v>842.86440000000005</v>
      </c>
      <c r="U15" s="4">
        <v>1011.4372</v>
      </c>
    </row>
    <row r="16" spans="1:30" x14ac:dyDescent="0.25">
      <c r="A16" s="63" t="s">
        <v>387</v>
      </c>
      <c r="B16" s="35">
        <v>2023</v>
      </c>
      <c r="C16" s="35">
        <v>10</v>
      </c>
      <c r="D16" s="4">
        <v>377.67450000000002</v>
      </c>
      <c r="E16" s="4">
        <v>48.599899999999998</v>
      </c>
      <c r="F16" s="4">
        <v>85.071100000000001</v>
      </c>
      <c r="G16" s="4">
        <v>286.78960000000001</v>
      </c>
      <c r="H16" s="4">
        <v>76.375799999999998</v>
      </c>
      <c r="I16" s="4">
        <v>0.63919999999999999</v>
      </c>
      <c r="J16" s="4">
        <v>875.15009999999995</v>
      </c>
      <c r="K16" s="4">
        <v>925.46510000000001</v>
      </c>
      <c r="N16" s="63" t="s">
        <v>387</v>
      </c>
      <c r="O16" s="35">
        <v>2023</v>
      </c>
      <c r="P16" s="35">
        <v>10</v>
      </c>
      <c r="Q16" s="4">
        <v>371.72329999999999</v>
      </c>
      <c r="R16" s="4">
        <v>464.6542</v>
      </c>
      <c r="S16" s="4">
        <v>786.64530000000002</v>
      </c>
      <c r="T16" s="4">
        <v>925.46510000000001</v>
      </c>
      <c r="U16" s="4">
        <v>1110.5581</v>
      </c>
    </row>
    <row r="17" spans="1:59" x14ac:dyDescent="0.25">
      <c r="A17" s="63" t="s">
        <v>388</v>
      </c>
      <c r="B17" s="35">
        <v>2023</v>
      </c>
      <c r="C17" s="35">
        <v>11</v>
      </c>
      <c r="D17" s="4">
        <v>378.76229999999998</v>
      </c>
      <c r="E17" s="4">
        <v>46.250999999999998</v>
      </c>
      <c r="F17" s="4">
        <v>84.317800000000005</v>
      </c>
      <c r="G17" s="4">
        <v>298.08350000000002</v>
      </c>
      <c r="H17" s="4">
        <v>73.951099999999997</v>
      </c>
      <c r="I17" s="4">
        <v>-6.9599999999999995E-2</v>
      </c>
      <c r="J17" s="4">
        <v>881.2962</v>
      </c>
      <c r="K17" s="4">
        <v>938.42160000000001</v>
      </c>
      <c r="N17" s="63" t="s">
        <v>388</v>
      </c>
      <c r="O17" s="35">
        <v>2023</v>
      </c>
      <c r="P17" s="35">
        <v>11</v>
      </c>
      <c r="Q17" s="4">
        <v>376.92750000000001</v>
      </c>
      <c r="R17" s="4">
        <v>471.15929999999997</v>
      </c>
      <c r="S17" s="4">
        <v>797.65830000000005</v>
      </c>
      <c r="T17" s="4">
        <v>938.42160000000001</v>
      </c>
      <c r="U17" s="4">
        <v>1126.1059</v>
      </c>
    </row>
    <row r="18" spans="1:59" x14ac:dyDescent="0.25">
      <c r="A18" s="63" t="s">
        <v>389</v>
      </c>
      <c r="B18" s="35">
        <v>2023</v>
      </c>
      <c r="C18" s="35">
        <v>12</v>
      </c>
      <c r="D18" s="4">
        <v>375.10649999999998</v>
      </c>
      <c r="E18" s="4">
        <v>51.235199999999999</v>
      </c>
      <c r="F18" s="4">
        <v>86.438699999999997</v>
      </c>
      <c r="G18" s="4">
        <v>299.40230000000003</v>
      </c>
      <c r="H18" s="4">
        <v>123.10209999999999</v>
      </c>
      <c r="I18" s="4">
        <v>19.255199999999999</v>
      </c>
      <c r="J18" s="4">
        <v>954.53989999999999</v>
      </c>
      <c r="K18" s="4"/>
      <c r="N18" s="63" t="s">
        <v>389</v>
      </c>
      <c r="O18" s="35">
        <v>2023</v>
      </c>
      <c r="P18" s="35">
        <v>12</v>
      </c>
      <c r="Q18" s="4">
        <v>381.81599999999997</v>
      </c>
      <c r="R18" s="4">
        <v>477.27</v>
      </c>
      <c r="S18" s="4">
        <v>811.35889999999995</v>
      </c>
      <c r="T18" s="4">
        <v>954.53989999999999</v>
      </c>
      <c r="U18" s="4">
        <v>1145.4478999999999</v>
      </c>
    </row>
    <row r="19" spans="1:59" x14ac:dyDescent="0.25">
      <c r="A19" s="31" t="s">
        <v>108</v>
      </c>
      <c r="B19" s="2"/>
      <c r="C19" s="2"/>
      <c r="D19" s="384">
        <f>+(D18-D17)/D17</f>
        <v>-9.6519637778099861E-3</v>
      </c>
      <c r="E19" s="384">
        <f t="shared" ref="E19:K19" si="0">+(E18-E17)/E17</f>
        <v>0.10776415645067138</v>
      </c>
      <c r="F19" s="384">
        <f t="shared" si="0"/>
        <v>2.5153644900602148E-2</v>
      </c>
      <c r="G19" s="384">
        <f t="shared" si="0"/>
        <v>4.4242636710854853E-3</v>
      </c>
      <c r="H19" s="384">
        <f>+(H18-H17)/H17</f>
        <v>0.66464190525901579</v>
      </c>
      <c r="I19" s="384">
        <f t="shared" si="0"/>
        <v>-277.65517241379314</v>
      </c>
      <c r="J19" s="384">
        <f t="shared" si="0"/>
        <v>8.3109061402965298E-2</v>
      </c>
      <c r="K19" s="384">
        <f t="shared" si="0"/>
        <v>-1</v>
      </c>
      <c r="N19" s="31" t="s">
        <v>108</v>
      </c>
      <c r="O19" s="2"/>
      <c r="P19" s="2"/>
      <c r="Q19" s="385">
        <f>+(Q18-Q17)/Q17</f>
        <v>1.2969337604711688E-2</v>
      </c>
      <c r="R19" s="385">
        <f>+(R18-R17)/R17</f>
        <v>1.2969498851025564E-2</v>
      </c>
      <c r="S19" s="385">
        <f>+(S18-S17)/S17</f>
        <v>1.717602637620632E-2</v>
      </c>
      <c r="T19" s="385">
        <f>+(T18-T17)/T17</f>
        <v>1.7175968669092843E-2</v>
      </c>
      <c r="U19" s="385">
        <f>+(U18-U17)/U17</f>
        <v>1.7176004494781415E-2</v>
      </c>
      <c r="V19" s="44"/>
      <c r="W19" s="51"/>
      <c r="X19" s="44"/>
      <c r="Y19" s="44"/>
      <c r="Z19" s="44"/>
      <c r="AA19" s="44"/>
      <c r="AB19" s="44"/>
      <c r="AC19" s="44"/>
      <c r="AD19" s="44"/>
      <c r="AE19" s="44"/>
      <c r="AF19" s="44"/>
      <c r="AG19" s="50"/>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row>
    <row r="20" spans="1:59" x14ac:dyDescent="0.25">
      <c r="A20" s="3"/>
      <c r="B20" s="2"/>
      <c r="C20" s="2"/>
      <c r="D20" s="2"/>
      <c r="E20" s="2"/>
      <c r="F20" s="6"/>
      <c r="G20" s="6"/>
      <c r="H20" s="6"/>
      <c r="I20" s="6"/>
      <c r="J20" s="6"/>
      <c r="K20" s="6"/>
      <c r="L20" s="6"/>
      <c r="M20" s="6"/>
    </row>
    <row r="21" spans="1:59" x14ac:dyDescent="0.25">
      <c r="A21" s="3"/>
      <c r="B21" s="2"/>
      <c r="C21" s="2"/>
      <c r="D21" s="2"/>
      <c r="E21" s="2"/>
      <c r="F21" s="6"/>
      <c r="G21" s="6"/>
      <c r="H21" s="6"/>
      <c r="I21" s="6"/>
      <c r="J21" s="6"/>
      <c r="K21" s="6"/>
      <c r="L21" s="6"/>
      <c r="M21" s="6"/>
    </row>
    <row r="22" spans="1:59" x14ac:dyDescent="0.25">
      <c r="E22" s="5"/>
      <c r="F22" s="5"/>
      <c r="G22" s="5"/>
      <c r="H22" s="5"/>
      <c r="I22" s="5"/>
      <c r="J22" s="5"/>
      <c r="K22" s="5"/>
      <c r="L22" s="5"/>
      <c r="M22" s="5"/>
    </row>
    <row r="23" spans="1:59" x14ac:dyDescent="0.25">
      <c r="C23" s="5"/>
      <c r="F23" s="7"/>
      <c r="G23" s="7"/>
      <c r="H23" s="7"/>
      <c r="I23" s="7"/>
      <c r="J23" s="7"/>
      <c r="K23" s="7"/>
      <c r="L23" s="7"/>
      <c r="M23" s="7"/>
    </row>
    <row r="24" spans="1:59" ht="15" customHeight="1" x14ac:dyDescent="0.25">
      <c r="C24" s="5"/>
      <c r="I24" s="5"/>
      <c r="J24" s="5"/>
      <c r="W24" s="43" t="s">
        <v>116</v>
      </c>
      <c r="X24" s="494" t="s">
        <v>118</v>
      </c>
      <c r="Y24" s="494"/>
      <c r="Z24" s="494"/>
      <c r="AA24" s="494"/>
      <c r="AB24" s="494"/>
      <c r="AC24" s="494"/>
      <c r="AD24" s="494"/>
      <c r="AE24" s="23"/>
    </row>
    <row r="25" spans="1:59" x14ac:dyDescent="0.25">
      <c r="W25" s="43"/>
      <c r="X25" s="494"/>
      <c r="Y25" s="494"/>
      <c r="Z25" s="494"/>
      <c r="AA25" s="494"/>
      <c r="AB25" s="494"/>
      <c r="AC25" s="494"/>
      <c r="AD25" s="494"/>
      <c r="AE25" s="23"/>
    </row>
    <row r="26" spans="1:59" x14ac:dyDescent="0.25">
      <c r="W26" s="43"/>
      <c r="X26" s="23"/>
      <c r="Y26" s="23"/>
      <c r="Z26" s="23"/>
      <c r="AA26" s="23"/>
      <c r="AB26" s="23"/>
      <c r="AC26" s="23"/>
      <c r="AD26" s="23"/>
      <c r="AE26" s="23"/>
    </row>
    <row r="27" spans="1:59" ht="15" customHeight="1" x14ac:dyDescent="0.25">
      <c r="W27" s="43" t="s">
        <v>114</v>
      </c>
      <c r="X27" s="494" t="s">
        <v>119</v>
      </c>
      <c r="Y27" s="494"/>
      <c r="Z27" s="494"/>
      <c r="AA27" s="494"/>
      <c r="AB27" s="494"/>
      <c r="AC27" s="494"/>
      <c r="AD27" s="494"/>
      <c r="AE27" s="23"/>
    </row>
    <row r="28" spans="1:59" x14ac:dyDescent="0.25">
      <c r="W28" s="23"/>
      <c r="X28" s="494"/>
      <c r="Y28" s="494"/>
      <c r="Z28" s="494"/>
      <c r="AA28" s="494"/>
      <c r="AB28" s="494"/>
      <c r="AC28" s="494"/>
      <c r="AD28" s="494"/>
      <c r="AE28" s="23"/>
    </row>
  </sheetData>
  <sheetProtection formatCells="0" formatColumns="0" formatRows="0" insertColumns="0" insertRows="0" insertHyperlinks="0" deleteColumns="0" deleteRows="0" sort="0" autoFilter="0" pivotTables="0"/>
  <mergeCells count="10">
    <mergeCell ref="X24:AD25"/>
    <mergeCell ref="X27:AD28"/>
    <mergeCell ref="W5:AD5"/>
    <mergeCell ref="I1:K1"/>
    <mergeCell ref="B2:L2"/>
    <mergeCell ref="B3:L3"/>
    <mergeCell ref="N5:U5"/>
    <mergeCell ref="A4:K4"/>
    <mergeCell ref="N4:U4"/>
    <mergeCell ref="A5:K5"/>
  </mergeCells>
  <conditionalFormatting sqref="A20:U1048576 A1:U18">
    <cfRule type="expression" dxfId="1191" priority="4">
      <formula>ROW()=CELL("FILA")</formula>
    </cfRule>
  </conditionalFormatting>
  <conditionalFormatting sqref="A19:C19">
    <cfRule type="expression" dxfId="1190" priority="2">
      <formula>ROW()=CELL("FILA")</formula>
    </cfRule>
  </conditionalFormatting>
  <conditionalFormatting sqref="D19:U19">
    <cfRule type="expression" dxfId="1189" priority="1">
      <formula>ROW()=CELL("FILA")</formula>
    </cfRule>
  </conditionalFormatting>
  <hyperlinks>
    <hyperlink ref="I1:K1" location="INDICE!A1" display="REGRESAR"/>
  </hyperlinks>
  <printOptions horizontalCentered="1"/>
  <pageMargins left="0.23622047244094491" right="0.23622047244094491" top="0.74803149606299213" bottom="0.74803149606299213" header="0.31496062992125984" footer="0.31496062992125984"/>
  <pageSetup scale="92" orientation="portrait" r:id="rId1"/>
  <headerFooter>
    <oddHeader>&amp;C&amp;12Información tarifaria del servicio público de energía 
para el comercializador integrado al operador de red</oddHeader>
    <oddFooter>&amp;L&amp;K00B050
&amp;C&amp;K000000PUBLICACIÓN DE CENTRALES ELÉCTRICAS DE NORTE DE SANTANDER S.A. E.S.P.</oddFooter>
  </headerFooter>
  <colBreaks count="2" manualBreakCount="2">
    <brk id="12" max="1048575" man="1"/>
    <brk id="22" max="42" man="1"/>
  </colBreaks>
  <drawing r:id="rId2"/>
  <picture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BG33"/>
  <sheetViews>
    <sheetView showGridLines="0" showWhiteSpace="0" view="pageBreakPreview" zoomScale="80" zoomScaleNormal="100" zoomScaleSheetLayoutView="80" zoomScalePageLayoutView="85" workbookViewId="0">
      <selection activeCell="Q19" sqref="Q19:U19"/>
    </sheetView>
  </sheetViews>
  <sheetFormatPr baseColWidth="10" defaultColWidth="9.28515625" defaultRowHeight="15" x14ac:dyDescent="0.25"/>
  <cols>
    <col min="1" max="1" width="15" customWidth="1"/>
    <col min="2" max="2" width="7.28515625" customWidth="1"/>
    <col min="3" max="3" width="9.140625" customWidth="1"/>
    <col min="4" max="4" width="9.28515625" customWidth="1"/>
    <col min="5" max="5" width="11.7109375" customWidth="1"/>
    <col min="6" max="6" width="9.140625" customWidth="1"/>
    <col min="7" max="7" width="8.85546875" customWidth="1"/>
    <col min="8" max="8" width="8" customWidth="1"/>
    <col min="9" max="10" width="9.140625" customWidth="1"/>
    <col min="11" max="11" width="7" customWidth="1"/>
    <col min="12" max="12" width="1.42578125" customWidth="1"/>
    <col min="13" max="13" width="2.5703125" customWidth="1"/>
    <col min="14" max="14" width="14.85546875" customWidth="1"/>
    <col min="16" max="16" width="11.42578125" customWidth="1"/>
    <col min="17" max="19" width="10.5703125" customWidth="1"/>
    <col min="20" max="20" width="11.42578125" customWidth="1"/>
    <col min="21" max="21" width="15.5703125" customWidth="1"/>
    <col min="23" max="23" width="10.5703125" customWidth="1"/>
    <col min="24" max="24" width="16.7109375" customWidth="1"/>
    <col min="25" max="25" width="15" customWidth="1"/>
    <col min="26" max="26" width="14.85546875" customWidth="1"/>
    <col min="27" max="27" width="13" customWidth="1"/>
    <col min="28" max="28" width="14.28515625" customWidth="1"/>
  </cols>
  <sheetData>
    <row r="1" spans="1:30" ht="23.25" x14ac:dyDescent="0.25">
      <c r="I1" s="503" t="s">
        <v>69</v>
      </c>
      <c r="J1" s="503"/>
      <c r="K1" s="503"/>
    </row>
    <row r="2" spans="1:30" ht="27.75" customHeight="1" x14ac:dyDescent="0.35">
      <c r="A2" s="8" t="s">
        <v>9</v>
      </c>
      <c r="B2" s="502" t="s">
        <v>140</v>
      </c>
      <c r="C2" s="502"/>
      <c r="D2" s="502"/>
      <c r="E2" s="502"/>
      <c r="F2" s="502"/>
      <c r="G2" s="502"/>
      <c r="H2" s="502"/>
      <c r="I2" s="502"/>
      <c r="J2" s="502"/>
      <c r="K2" s="502"/>
    </row>
    <row r="3" spans="1:30" ht="23.25" x14ac:dyDescent="0.35">
      <c r="A3" s="8" t="s">
        <v>15</v>
      </c>
      <c r="B3" s="502" t="s">
        <v>56</v>
      </c>
      <c r="C3" s="502"/>
      <c r="D3" s="502"/>
      <c r="E3" s="502"/>
      <c r="F3" s="502"/>
      <c r="G3" s="502"/>
      <c r="H3" s="502"/>
      <c r="I3" s="502"/>
      <c r="J3" s="502"/>
      <c r="K3" s="502"/>
      <c r="N3" s="10"/>
      <c r="O3" s="10"/>
      <c r="P3" s="10"/>
      <c r="Q3" s="10"/>
      <c r="R3" s="10"/>
      <c r="S3" s="10"/>
      <c r="T3" s="10"/>
      <c r="U3" s="10"/>
    </row>
    <row r="4" spans="1:30" s="20" customFormat="1" ht="17.25" x14ac:dyDescent="0.3">
      <c r="A4" s="498"/>
      <c r="B4" s="498"/>
      <c r="C4" s="498"/>
      <c r="D4" s="498"/>
      <c r="E4" s="498"/>
      <c r="F4" s="498"/>
      <c r="G4" s="498"/>
      <c r="H4" s="498"/>
      <c r="I4" s="498"/>
      <c r="J4" s="498"/>
      <c r="K4" s="498"/>
      <c r="N4" s="501"/>
      <c r="O4" s="501"/>
      <c r="P4" s="501"/>
      <c r="Q4" s="501"/>
      <c r="R4" s="501"/>
      <c r="S4" s="501"/>
      <c r="T4" s="501"/>
      <c r="U4" s="501"/>
    </row>
    <row r="5" spans="1:30" ht="33" customHeight="1" x14ac:dyDescent="0.25">
      <c r="A5" s="496" t="s">
        <v>109</v>
      </c>
      <c r="B5" s="499"/>
      <c r="C5" s="499"/>
      <c r="D5" s="499"/>
      <c r="E5" s="499"/>
      <c r="F5" s="499"/>
      <c r="G5" s="499"/>
      <c r="H5" s="499"/>
      <c r="I5" s="499"/>
      <c r="J5" s="499"/>
      <c r="K5" s="499"/>
      <c r="N5" s="496" t="s">
        <v>111</v>
      </c>
      <c r="O5" s="496"/>
      <c r="P5" s="496"/>
      <c r="Q5" s="496"/>
      <c r="R5" s="496"/>
      <c r="S5" s="496"/>
      <c r="T5" s="496"/>
      <c r="U5" s="496"/>
      <c r="V5" s="30"/>
      <c r="W5" s="496" t="s">
        <v>117</v>
      </c>
      <c r="X5" s="496"/>
      <c r="Y5" s="496"/>
      <c r="Z5" s="496"/>
      <c r="AA5" s="496"/>
      <c r="AB5" s="496"/>
      <c r="AC5" s="496"/>
      <c r="AD5" s="496"/>
    </row>
    <row r="6" spans="1:30" s="19" customFormat="1" ht="30" x14ac:dyDescent="0.25">
      <c r="B6" s="14" t="s">
        <v>0</v>
      </c>
      <c r="C6" s="14" t="s">
        <v>1</v>
      </c>
      <c r="D6" s="12" t="s">
        <v>2</v>
      </c>
      <c r="E6" s="12" t="s">
        <v>3</v>
      </c>
      <c r="F6" s="12" t="s">
        <v>4</v>
      </c>
      <c r="G6" s="12" t="s">
        <v>5</v>
      </c>
      <c r="H6" s="12" t="s">
        <v>6</v>
      </c>
      <c r="I6" s="12" t="s">
        <v>7</v>
      </c>
      <c r="J6" s="12" t="s">
        <v>116</v>
      </c>
      <c r="K6" s="12" t="s">
        <v>114</v>
      </c>
      <c r="L6"/>
      <c r="M6"/>
      <c r="O6" s="14" t="s">
        <v>0</v>
      </c>
      <c r="P6" s="14" t="s">
        <v>1</v>
      </c>
      <c r="Q6" s="12" t="s">
        <v>10</v>
      </c>
      <c r="R6" s="12" t="s">
        <v>11</v>
      </c>
      <c r="S6" s="12" t="s">
        <v>12</v>
      </c>
      <c r="T6" s="12" t="s">
        <v>13</v>
      </c>
      <c r="U6" s="13" t="s">
        <v>14</v>
      </c>
    </row>
    <row r="7" spans="1:30" x14ac:dyDescent="0.25">
      <c r="A7" s="63" t="s">
        <v>313</v>
      </c>
      <c r="B7" s="35">
        <v>2023</v>
      </c>
      <c r="C7" s="35">
        <v>1</v>
      </c>
      <c r="D7" s="4">
        <v>296.57409999999999</v>
      </c>
      <c r="E7" s="4">
        <v>51.973199999999999</v>
      </c>
      <c r="F7" s="4">
        <v>60.915900000000001</v>
      </c>
      <c r="G7" s="4">
        <v>268.31979999999999</v>
      </c>
      <c r="H7" s="4">
        <v>168.1876</v>
      </c>
      <c r="I7" s="4">
        <v>20.8903</v>
      </c>
      <c r="J7" s="4">
        <v>866.86090000000002</v>
      </c>
      <c r="K7" s="4"/>
      <c r="N7" s="63" t="s">
        <v>313</v>
      </c>
      <c r="O7" s="35">
        <v>2023</v>
      </c>
      <c r="P7" s="35">
        <v>1</v>
      </c>
      <c r="Q7" s="4">
        <v>368.83330000000001</v>
      </c>
      <c r="R7" s="4">
        <v>461.04169999999999</v>
      </c>
      <c r="S7" s="4">
        <v>736.83180000000004</v>
      </c>
      <c r="T7" s="4">
        <v>866.86090000000002</v>
      </c>
      <c r="U7" s="4">
        <v>1040.23308</v>
      </c>
    </row>
    <row r="8" spans="1:30" x14ac:dyDescent="0.25">
      <c r="A8" s="63" t="s">
        <v>322</v>
      </c>
      <c r="B8" s="35">
        <v>2023</v>
      </c>
      <c r="C8" s="35">
        <v>2</v>
      </c>
      <c r="D8" s="4">
        <v>323.67160000000001</v>
      </c>
      <c r="E8" s="4">
        <v>48.708100000000002</v>
      </c>
      <c r="F8" s="4">
        <v>61.356000000000002</v>
      </c>
      <c r="G8" s="4">
        <v>276.70010000000002</v>
      </c>
      <c r="H8" s="4">
        <v>164.19280000000001</v>
      </c>
      <c r="I8" s="4">
        <v>19.921800000000001</v>
      </c>
      <c r="J8" s="4">
        <v>894.55039999999997</v>
      </c>
      <c r="K8" s="4"/>
      <c r="N8" s="63" t="s">
        <v>322</v>
      </c>
      <c r="O8" s="35">
        <v>2023</v>
      </c>
      <c r="P8" s="35">
        <v>2</v>
      </c>
      <c r="Q8" s="4">
        <v>375.3888</v>
      </c>
      <c r="R8" s="4">
        <v>469.23599999999999</v>
      </c>
      <c r="S8" s="4">
        <v>760.36779999999999</v>
      </c>
      <c r="T8" s="4">
        <v>894.55039999999997</v>
      </c>
      <c r="U8" s="4">
        <v>1073.46048</v>
      </c>
    </row>
    <row r="9" spans="1:30" x14ac:dyDescent="0.25">
      <c r="A9" s="63" t="s">
        <v>343</v>
      </c>
      <c r="B9" s="35">
        <v>2023</v>
      </c>
      <c r="C9" s="35">
        <v>3</v>
      </c>
      <c r="D9" s="4">
        <v>379.81799999999998</v>
      </c>
      <c r="E9" s="4">
        <v>52.366900000000001</v>
      </c>
      <c r="F9" s="4">
        <v>73.748000000000005</v>
      </c>
      <c r="G9" s="4">
        <v>279.31349999999998</v>
      </c>
      <c r="H9" s="4">
        <v>173.68010000000001</v>
      </c>
      <c r="I9" s="4">
        <v>16.109400000000001</v>
      </c>
      <c r="J9" s="4">
        <v>975.03589999999997</v>
      </c>
      <c r="K9" s="4"/>
      <c r="N9" s="63" t="s">
        <v>343</v>
      </c>
      <c r="O9" s="35">
        <v>2023</v>
      </c>
      <c r="P9" s="35">
        <v>3</v>
      </c>
      <c r="Q9" s="4">
        <v>390.01440000000002</v>
      </c>
      <c r="R9" s="4">
        <v>487.51799999999997</v>
      </c>
      <c r="S9" s="4">
        <v>828.78049999999996</v>
      </c>
      <c r="T9" s="4">
        <v>975.03589999999997</v>
      </c>
      <c r="U9" s="4">
        <v>1170.0431000000001</v>
      </c>
    </row>
    <row r="10" spans="1:30" x14ac:dyDescent="0.25">
      <c r="A10" s="63" t="s">
        <v>354</v>
      </c>
      <c r="B10" s="35">
        <v>2023</v>
      </c>
      <c r="C10" s="35">
        <v>4</v>
      </c>
      <c r="D10" s="4">
        <v>310.49</v>
      </c>
      <c r="E10" s="4">
        <v>53.521000000000001</v>
      </c>
      <c r="F10" s="4">
        <v>74.474999999999994</v>
      </c>
      <c r="G10" s="4">
        <v>266.48129999999998</v>
      </c>
      <c r="H10" s="4">
        <v>186.09880000000001</v>
      </c>
      <c r="I10" s="4">
        <v>35.150700000000001</v>
      </c>
      <c r="J10" s="4">
        <v>926.21680000000003</v>
      </c>
      <c r="K10" s="4"/>
      <c r="N10" s="63" t="s">
        <v>354</v>
      </c>
      <c r="O10" s="35">
        <v>2023</v>
      </c>
      <c r="P10" s="35">
        <v>4</v>
      </c>
      <c r="Q10" s="4">
        <v>394.11189999999999</v>
      </c>
      <c r="R10" s="4">
        <v>492.63990000000001</v>
      </c>
      <c r="S10" s="4">
        <v>787.28430000000003</v>
      </c>
      <c r="T10" s="4">
        <v>926.21680000000003</v>
      </c>
      <c r="U10" s="4">
        <v>1111.4602</v>
      </c>
    </row>
    <row r="11" spans="1:30" x14ac:dyDescent="0.25">
      <c r="A11" s="63" t="s">
        <v>355</v>
      </c>
      <c r="B11" s="35">
        <v>2023</v>
      </c>
      <c r="C11" s="35">
        <v>5</v>
      </c>
      <c r="D11" s="4">
        <v>265.88740000000001</v>
      </c>
      <c r="E11" s="4">
        <v>48.531399999999998</v>
      </c>
      <c r="F11" s="4">
        <v>65.284099999999995</v>
      </c>
      <c r="G11" s="4">
        <v>262.11579999999998</v>
      </c>
      <c r="H11" s="4">
        <v>185.85</v>
      </c>
      <c r="I11" s="4">
        <v>36.1753</v>
      </c>
      <c r="J11" s="4">
        <v>863.85270000000003</v>
      </c>
      <c r="K11" s="4"/>
      <c r="N11" s="63" t="s">
        <v>355</v>
      </c>
      <c r="O11" s="35">
        <v>2023</v>
      </c>
      <c r="P11" s="35">
        <v>5</v>
      </c>
      <c r="Q11" s="4">
        <v>397.1925</v>
      </c>
      <c r="R11" s="4">
        <v>496.4907</v>
      </c>
      <c r="S11" s="4">
        <v>734.27480000000003</v>
      </c>
      <c r="T11" s="4">
        <v>863.85270000000003</v>
      </c>
      <c r="U11" s="4">
        <v>1036.6232</v>
      </c>
    </row>
    <row r="12" spans="1:30" x14ac:dyDescent="0.25">
      <c r="A12" s="63" t="s">
        <v>363</v>
      </c>
      <c r="B12" s="35">
        <v>2023</v>
      </c>
      <c r="C12" s="35">
        <v>6</v>
      </c>
      <c r="D12" s="4">
        <v>375.9332</v>
      </c>
      <c r="E12" s="4">
        <v>50.7029</v>
      </c>
      <c r="F12" s="4">
        <v>84.52</v>
      </c>
      <c r="G12" s="4">
        <v>263.88389999999998</v>
      </c>
      <c r="H12" s="4">
        <v>171.95590000000001</v>
      </c>
      <c r="I12" s="4">
        <v>16.276499999999999</v>
      </c>
      <c r="J12" s="4">
        <v>963.27239999999995</v>
      </c>
      <c r="K12" s="4"/>
      <c r="N12" s="63" t="s">
        <v>363</v>
      </c>
      <c r="O12" s="35">
        <v>2023</v>
      </c>
      <c r="P12" s="35">
        <v>6</v>
      </c>
      <c r="Q12" s="4">
        <v>398.9273</v>
      </c>
      <c r="R12" s="4">
        <v>498.65910000000002</v>
      </c>
      <c r="S12" s="4">
        <v>818.78150000000005</v>
      </c>
      <c r="T12" s="4">
        <v>963.27239999999995</v>
      </c>
      <c r="U12" s="4">
        <v>1155.9268999999999</v>
      </c>
    </row>
    <row r="13" spans="1:30" x14ac:dyDescent="0.25">
      <c r="A13" s="63" t="s">
        <v>373</v>
      </c>
      <c r="B13" s="35">
        <v>2023</v>
      </c>
      <c r="C13" s="35">
        <v>7</v>
      </c>
      <c r="D13" s="4">
        <v>372.70650000000001</v>
      </c>
      <c r="E13" s="4">
        <v>40.870199999999997</v>
      </c>
      <c r="F13" s="4">
        <v>84.156099999999995</v>
      </c>
      <c r="G13" s="4">
        <v>267.6567</v>
      </c>
      <c r="H13" s="4">
        <v>186.54669999999999</v>
      </c>
      <c r="I13" s="4">
        <v>23.7774</v>
      </c>
      <c r="J13" s="4">
        <v>975.71360000000004</v>
      </c>
      <c r="K13" s="4"/>
      <c r="N13" s="63" t="s">
        <v>373</v>
      </c>
      <c r="O13" s="35">
        <v>2023</v>
      </c>
      <c r="P13" s="35">
        <v>7</v>
      </c>
      <c r="Q13" s="4">
        <v>400.12360000000001</v>
      </c>
      <c r="R13" s="4">
        <v>500.15449999999998</v>
      </c>
      <c r="S13" s="4">
        <v>829.35659999999996</v>
      </c>
      <c r="T13" s="4">
        <v>975.71360000000004</v>
      </c>
      <c r="U13" s="4">
        <v>1170.8562999999999</v>
      </c>
    </row>
    <row r="14" spans="1:30" x14ac:dyDescent="0.25">
      <c r="A14" s="63" t="s">
        <v>377</v>
      </c>
      <c r="B14" s="35">
        <v>2023</v>
      </c>
      <c r="C14" s="35">
        <v>8</v>
      </c>
      <c r="D14" s="4">
        <v>372.45819999999998</v>
      </c>
      <c r="E14" s="4">
        <v>46.962400000000002</v>
      </c>
      <c r="F14" s="4">
        <v>85.288799999999995</v>
      </c>
      <c r="G14" s="4">
        <v>259.74590000000001</v>
      </c>
      <c r="H14" s="4">
        <v>186.6275</v>
      </c>
      <c r="I14" s="4">
        <v>12.767899999999999</v>
      </c>
      <c r="J14" s="4">
        <v>963.85069999999996</v>
      </c>
      <c r="K14" s="4"/>
      <c r="N14" s="63" t="s">
        <v>377</v>
      </c>
      <c r="O14" s="35">
        <v>2023</v>
      </c>
      <c r="P14" s="35">
        <v>8</v>
      </c>
      <c r="Q14" s="4">
        <v>402.1275</v>
      </c>
      <c r="R14" s="4">
        <v>502.65940000000001</v>
      </c>
      <c r="S14" s="4">
        <v>819.2731</v>
      </c>
      <c r="T14" s="4">
        <v>963.85069999999996</v>
      </c>
      <c r="U14" s="4">
        <v>1156.6208399999998</v>
      </c>
    </row>
    <row r="15" spans="1:30" x14ac:dyDescent="0.25">
      <c r="A15" s="63" t="s">
        <v>384</v>
      </c>
      <c r="B15" s="35">
        <v>2023</v>
      </c>
      <c r="C15" s="35">
        <v>9</v>
      </c>
      <c r="D15" s="4">
        <v>375.45240000000001</v>
      </c>
      <c r="E15" s="4">
        <v>47.019500000000001</v>
      </c>
      <c r="F15" s="4">
        <v>84.773099999999999</v>
      </c>
      <c r="G15" s="4">
        <v>258.13010000000003</v>
      </c>
      <c r="H15" s="4">
        <v>181.12010000000001</v>
      </c>
      <c r="I15" s="4">
        <v>17.393599999999999</v>
      </c>
      <c r="J15" s="4">
        <v>963.88879999999995</v>
      </c>
      <c r="K15" s="4"/>
      <c r="N15" s="63" t="s">
        <v>384</v>
      </c>
      <c r="O15" s="35">
        <v>2023</v>
      </c>
      <c r="P15" s="35">
        <v>9</v>
      </c>
      <c r="Q15" s="4">
        <v>404.93900000000002</v>
      </c>
      <c r="R15" s="4">
        <v>506.1737</v>
      </c>
      <c r="S15" s="4">
        <v>819.30550000000005</v>
      </c>
      <c r="T15" s="4">
        <v>963.88879999999995</v>
      </c>
      <c r="U15" s="4">
        <v>1156.6666</v>
      </c>
    </row>
    <row r="16" spans="1:30" x14ac:dyDescent="0.25">
      <c r="A16" s="63" t="s">
        <v>387</v>
      </c>
      <c r="B16" s="35">
        <v>2023</v>
      </c>
      <c r="C16" s="35">
        <v>10</v>
      </c>
      <c r="D16" s="4">
        <v>379.3963</v>
      </c>
      <c r="E16" s="4">
        <v>48.599899999999998</v>
      </c>
      <c r="F16" s="4">
        <v>86.122500000000002</v>
      </c>
      <c r="G16" s="4">
        <v>277.34300000000002</v>
      </c>
      <c r="H16" s="4">
        <v>183.3142</v>
      </c>
      <c r="I16" s="4">
        <v>0.44600000000000001</v>
      </c>
      <c r="J16" s="4">
        <v>975.22190000000001</v>
      </c>
      <c r="K16" s="4"/>
      <c r="N16" s="63" t="s">
        <v>387</v>
      </c>
      <c r="O16" s="35">
        <v>2023</v>
      </c>
      <c r="P16" s="35">
        <v>10</v>
      </c>
      <c r="Q16" s="4">
        <v>407.0924</v>
      </c>
      <c r="R16" s="4">
        <v>508.86559999999997</v>
      </c>
      <c r="S16" s="4">
        <v>828.93859999999995</v>
      </c>
      <c r="T16" s="4">
        <v>975.22190000000001</v>
      </c>
      <c r="U16" s="4">
        <f>+T16*1.2</f>
        <v>1170.2662800000001</v>
      </c>
    </row>
    <row r="17" spans="1:59" x14ac:dyDescent="0.25">
      <c r="A17" s="63" t="s">
        <v>388</v>
      </c>
      <c r="B17" s="35">
        <v>2023</v>
      </c>
      <c r="C17" s="35">
        <v>11</v>
      </c>
      <c r="D17" s="4">
        <v>380.75580000000002</v>
      </c>
      <c r="E17" s="4">
        <v>46.250999999999998</v>
      </c>
      <c r="F17" s="4">
        <v>85.2744</v>
      </c>
      <c r="G17" s="4">
        <v>276.74700000000001</v>
      </c>
      <c r="H17" s="4">
        <v>183.63579999999999</v>
      </c>
      <c r="I17" s="4">
        <v>2.9477000000000002</v>
      </c>
      <c r="J17" s="4">
        <v>975.61170000000004</v>
      </c>
      <c r="K17" s="4"/>
      <c r="N17" s="63" t="s">
        <v>388</v>
      </c>
      <c r="O17" s="35">
        <v>2023</v>
      </c>
      <c r="P17" s="35">
        <v>11</v>
      </c>
      <c r="Q17" s="4">
        <v>408.10939999999999</v>
      </c>
      <c r="R17" s="4">
        <v>510.13670000000002</v>
      </c>
      <c r="S17" s="4">
        <v>829.26990000000001</v>
      </c>
      <c r="T17" s="4">
        <v>975.61170000000004</v>
      </c>
      <c r="U17" s="4">
        <f>+T17*1.2</f>
        <v>1170.73404</v>
      </c>
    </row>
    <row r="18" spans="1:59" x14ac:dyDescent="0.25">
      <c r="A18" s="63" t="s">
        <v>389</v>
      </c>
      <c r="B18" s="35">
        <v>2023</v>
      </c>
      <c r="C18" s="35">
        <v>12</v>
      </c>
      <c r="D18" s="4">
        <v>375.10329999999999</v>
      </c>
      <c r="E18" s="4">
        <v>51.235199999999999</v>
      </c>
      <c r="F18" s="4">
        <v>86.749899999999997</v>
      </c>
      <c r="G18" s="4">
        <v>267.315</v>
      </c>
      <c r="H18" s="4">
        <v>191.18090000000001</v>
      </c>
      <c r="I18" s="4">
        <v>18.946400000000001</v>
      </c>
      <c r="J18" s="4">
        <v>990.53070000000002</v>
      </c>
      <c r="K18" s="4"/>
      <c r="N18" s="63" t="s">
        <v>389</v>
      </c>
      <c r="O18" s="35">
        <v>2023</v>
      </c>
      <c r="P18" s="35">
        <v>12</v>
      </c>
      <c r="Q18" s="4">
        <v>410.02350000000001</v>
      </c>
      <c r="R18" s="4">
        <v>512.52940000000001</v>
      </c>
      <c r="S18" s="4">
        <v>841.9511</v>
      </c>
      <c r="T18" s="4">
        <v>990.53070000000002</v>
      </c>
      <c r="U18" s="4">
        <f>+T18*1.2</f>
        <v>1188.6368399999999</v>
      </c>
    </row>
    <row r="19" spans="1:59" x14ac:dyDescent="0.25">
      <c r="A19" s="31" t="s">
        <v>108</v>
      </c>
      <c r="B19" s="2"/>
      <c r="C19" s="2"/>
      <c r="D19" s="384">
        <f>+(D18-D17)/D17</f>
        <v>-1.4845473135274713E-2</v>
      </c>
      <c r="E19" s="384">
        <f>+(E18-E17)/E17</f>
        <v>0.10776415645067138</v>
      </c>
      <c r="F19" s="384">
        <f t="shared" ref="F19:J19" si="0">+(F18-F17)/F17</f>
        <v>1.7302965485538412E-2</v>
      </c>
      <c r="G19" s="384">
        <f t="shared" si="0"/>
        <v>-3.4081670262008319E-2</v>
      </c>
      <c r="H19" s="384">
        <f t="shared" si="0"/>
        <v>4.1087304327369824E-2</v>
      </c>
      <c r="I19" s="384">
        <f t="shared" si="0"/>
        <v>5.4275197611697248</v>
      </c>
      <c r="J19" s="384">
        <f t="shared" si="0"/>
        <v>1.5291944530800504E-2</v>
      </c>
      <c r="K19" s="384" t="e">
        <f>+(K18-K17)/K17</f>
        <v>#DIV/0!</v>
      </c>
      <c r="N19" s="31" t="s">
        <v>108</v>
      </c>
      <c r="O19" s="2"/>
      <c r="P19" s="2"/>
      <c r="Q19" s="385">
        <f>+(Q18-Q17)/Q17</f>
        <v>4.6901639609379714E-3</v>
      </c>
      <c r="R19" s="385">
        <f t="shared" ref="R19:U19" si="1">+(R18-R17)/R17</f>
        <v>4.6903114400512463E-3</v>
      </c>
      <c r="S19" s="385">
        <f t="shared" si="1"/>
        <v>1.5292005654612558E-2</v>
      </c>
      <c r="T19" s="385">
        <f t="shared" si="1"/>
        <v>1.5291944530800504E-2</v>
      </c>
      <c r="U19" s="385">
        <f t="shared" si="1"/>
        <v>1.5291944530800388E-2</v>
      </c>
      <c r="V19" s="44"/>
      <c r="W19" s="51"/>
      <c r="X19" s="44"/>
      <c r="Y19" s="44"/>
      <c r="Z19" s="44"/>
      <c r="AA19" s="44"/>
      <c r="AB19" s="44"/>
      <c r="AC19" s="44"/>
      <c r="AD19" s="44"/>
      <c r="AE19" s="44"/>
      <c r="AF19" s="44"/>
      <c r="AG19" s="50"/>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row>
    <row r="20" spans="1:59" x14ac:dyDescent="0.25">
      <c r="A20" s="3"/>
      <c r="B20" s="2"/>
      <c r="C20" s="2"/>
      <c r="D20" s="2"/>
      <c r="E20" s="2"/>
      <c r="F20" s="6"/>
      <c r="G20" s="6"/>
      <c r="H20" s="6"/>
      <c r="I20" s="6"/>
      <c r="J20" s="6"/>
      <c r="K20" s="6"/>
    </row>
    <row r="21" spans="1:59" x14ac:dyDescent="0.25">
      <c r="A21" s="3"/>
      <c r="B21" s="2"/>
      <c r="C21" s="2"/>
      <c r="D21" s="2"/>
      <c r="E21" s="2"/>
      <c r="F21" s="6"/>
      <c r="G21" s="6"/>
      <c r="H21" s="6"/>
      <c r="I21" s="6"/>
      <c r="J21" s="6"/>
      <c r="K21" s="6"/>
    </row>
    <row r="22" spans="1:59" x14ac:dyDescent="0.25">
      <c r="E22" s="5"/>
      <c r="F22" s="5"/>
      <c r="G22" s="5"/>
      <c r="H22" s="5"/>
      <c r="I22" s="5"/>
      <c r="J22" s="5"/>
      <c r="K22" s="5"/>
    </row>
    <row r="23" spans="1:59" x14ac:dyDescent="0.25">
      <c r="C23" s="5"/>
      <c r="F23" s="7"/>
      <c r="G23" s="7"/>
      <c r="H23" s="7"/>
      <c r="I23" s="7"/>
      <c r="J23" s="7"/>
      <c r="K23" s="7"/>
    </row>
    <row r="24" spans="1:59" x14ac:dyDescent="0.25">
      <c r="C24" s="5"/>
      <c r="I24" s="5"/>
      <c r="J24" s="5"/>
    </row>
    <row r="29" spans="1:59" x14ac:dyDescent="0.25">
      <c r="W29" s="42" t="s">
        <v>116</v>
      </c>
      <c r="X29" s="494" t="s">
        <v>118</v>
      </c>
      <c r="Y29" s="494"/>
      <c r="Z29" s="494"/>
      <c r="AA29" s="494"/>
      <c r="AB29" s="494"/>
      <c r="AC29" s="494"/>
      <c r="AD29" s="494"/>
    </row>
    <row r="30" spans="1:59" x14ac:dyDescent="0.25">
      <c r="W30" s="42"/>
      <c r="X30" s="494"/>
      <c r="Y30" s="494"/>
      <c r="Z30" s="494"/>
      <c r="AA30" s="494"/>
      <c r="AB30" s="494"/>
      <c r="AC30" s="494"/>
      <c r="AD30" s="494"/>
    </row>
    <row r="31" spans="1:59" x14ac:dyDescent="0.25">
      <c r="W31" s="42"/>
      <c r="X31" s="23"/>
      <c r="Y31" s="23"/>
      <c r="Z31" s="23"/>
      <c r="AA31" s="23"/>
      <c r="AB31" s="23"/>
      <c r="AC31" s="23"/>
      <c r="AD31" s="23"/>
    </row>
    <row r="32" spans="1:59" x14ac:dyDescent="0.25">
      <c r="W32" s="42" t="s">
        <v>114</v>
      </c>
      <c r="X32" s="494" t="s">
        <v>119</v>
      </c>
      <c r="Y32" s="494"/>
      <c r="Z32" s="494"/>
      <c r="AA32" s="494"/>
      <c r="AB32" s="494"/>
      <c r="AC32" s="494"/>
      <c r="AD32" s="494"/>
    </row>
    <row r="33" spans="23:30" x14ac:dyDescent="0.25">
      <c r="W33" s="23"/>
      <c r="X33" s="494"/>
      <c r="Y33" s="494"/>
      <c r="Z33" s="494"/>
      <c r="AA33" s="494"/>
      <c r="AB33" s="494"/>
      <c r="AC33" s="494"/>
      <c r="AD33" s="494"/>
    </row>
  </sheetData>
  <sheetProtection formatCells="0" formatColumns="0" formatRows="0" insertColumns="0" insertRows="0" insertHyperlinks="0" deleteColumns="0" deleteRows="0" sort="0" autoFilter="0" pivotTables="0"/>
  <mergeCells count="10">
    <mergeCell ref="X29:AD30"/>
    <mergeCell ref="X32:AD33"/>
    <mergeCell ref="W5:AD5"/>
    <mergeCell ref="I1:K1"/>
    <mergeCell ref="B2:K2"/>
    <mergeCell ref="B3:K3"/>
    <mergeCell ref="A5:K5"/>
    <mergeCell ref="N5:U5"/>
    <mergeCell ref="A4:K4"/>
    <mergeCell ref="N4:U4"/>
  </mergeCells>
  <conditionalFormatting sqref="A20:U1048576 A1:U18">
    <cfRule type="expression" dxfId="1188" priority="3">
      <formula>ROW()=CELL("FILA")</formula>
    </cfRule>
  </conditionalFormatting>
  <conditionalFormatting sqref="A19:C19">
    <cfRule type="expression" dxfId="1187" priority="2">
      <formula>ROW()=CELL("FILA")</formula>
    </cfRule>
  </conditionalFormatting>
  <conditionalFormatting sqref="D19:U19">
    <cfRule type="expression" dxfId="1186" priority="1">
      <formula>ROW()=CELL("FILA")</formula>
    </cfRule>
  </conditionalFormatting>
  <hyperlinks>
    <hyperlink ref="I1:K1" location="INDICE!A1" display="REGRESAR"/>
  </hyperlinks>
  <printOptions horizontalCentered="1"/>
  <pageMargins left="0.23622047244094491" right="0.23622047244094491" top="0.74803149606299213" bottom="0.74803149606299213" header="0.31496062992125984" footer="0.31496062992125984"/>
  <pageSetup scale="84" orientation="portrait" r:id="rId1"/>
  <headerFooter>
    <oddHeader>&amp;C&amp;12Información tarifaria del servicio público de energía 
para el comercializador integrado al operador de red</oddHeader>
    <oddFooter>&amp;L&amp;K00B050
&amp;C&amp;K000000PUBLICACIÓN DE COMPAÑÍA ENERGÉTICA DE OCCIDENTE E.S.P.</oddFooter>
  </headerFooter>
  <colBreaks count="2" manualBreakCount="2">
    <brk id="12" max="1048575" man="1"/>
    <brk id="21" max="42" man="1"/>
  </colBreaks>
  <drawing r:id="rId2"/>
  <picture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G29"/>
  <sheetViews>
    <sheetView showGridLines="0" view="pageBreakPreview" zoomScale="80" zoomScaleNormal="85" zoomScaleSheetLayoutView="80" zoomScalePageLayoutView="85" workbookViewId="0">
      <selection activeCell="K18" sqref="K18"/>
    </sheetView>
  </sheetViews>
  <sheetFormatPr baseColWidth="10" defaultColWidth="9.28515625" defaultRowHeight="15" x14ac:dyDescent="0.25"/>
  <cols>
    <col min="1" max="1" width="14.140625" customWidth="1"/>
    <col min="2" max="2" width="7.140625" customWidth="1"/>
    <col min="3" max="3" width="9.140625" customWidth="1"/>
    <col min="4" max="4" width="11.5703125" customWidth="1"/>
    <col min="5" max="5" width="10" customWidth="1"/>
    <col min="6" max="6" width="9.140625" customWidth="1"/>
    <col min="7" max="8" width="8" customWidth="1"/>
    <col min="9" max="9" width="7.28515625" customWidth="1"/>
    <col min="10" max="10" width="10.85546875" customWidth="1"/>
    <col min="11" max="11" width="9.28515625" customWidth="1"/>
    <col min="12" max="13" width="2.5703125" customWidth="1"/>
    <col min="14" max="14" width="14.85546875" customWidth="1"/>
    <col min="16" max="20" width="11.42578125" customWidth="1"/>
    <col min="21" max="21" width="14.85546875" customWidth="1"/>
    <col min="23" max="23" width="15" customWidth="1"/>
    <col min="24" max="24" width="12.5703125" customWidth="1"/>
    <col min="25" max="25" width="11.42578125" customWidth="1"/>
    <col min="26" max="26" width="12.5703125" customWidth="1"/>
    <col min="27" max="27" width="16.28515625" customWidth="1"/>
    <col min="28" max="28" width="15.42578125" customWidth="1"/>
    <col min="29" max="29" width="12.85546875" customWidth="1"/>
  </cols>
  <sheetData>
    <row r="1" spans="1:30" ht="23.25" x14ac:dyDescent="0.25">
      <c r="I1" s="503" t="s">
        <v>69</v>
      </c>
      <c r="J1" s="503"/>
      <c r="K1" s="503"/>
    </row>
    <row r="2" spans="1:30" ht="31.5" customHeight="1" x14ac:dyDescent="0.35">
      <c r="A2" s="8" t="s">
        <v>9</v>
      </c>
      <c r="C2" s="17" t="s">
        <v>141</v>
      </c>
      <c r="D2" s="17"/>
      <c r="E2" s="17"/>
      <c r="F2" s="17"/>
      <c r="G2" s="17"/>
      <c r="H2" s="17"/>
      <c r="I2" s="17"/>
      <c r="J2" s="17"/>
      <c r="K2" s="17"/>
    </row>
    <row r="3" spans="1:30" ht="23.25" x14ac:dyDescent="0.35">
      <c r="A3" s="8" t="s">
        <v>15</v>
      </c>
      <c r="C3" s="17" t="s">
        <v>20</v>
      </c>
      <c r="D3" s="17"/>
      <c r="E3" s="17"/>
      <c r="F3" s="17"/>
      <c r="G3" s="17"/>
      <c r="H3" s="17"/>
      <c r="I3" s="17"/>
      <c r="J3" s="17"/>
      <c r="K3" s="17"/>
      <c r="N3" s="10"/>
      <c r="O3" s="10"/>
      <c r="P3" s="10"/>
      <c r="Q3" s="10"/>
      <c r="R3" s="10"/>
      <c r="S3" s="10"/>
      <c r="T3" s="10"/>
      <c r="U3" s="10"/>
    </row>
    <row r="4" spans="1:30" s="20" customFormat="1" ht="17.25" x14ac:dyDescent="0.3">
      <c r="A4" s="498"/>
      <c r="B4" s="498"/>
      <c r="C4" s="498"/>
      <c r="D4" s="498"/>
      <c r="E4" s="498"/>
      <c r="F4" s="498"/>
      <c r="G4" s="498"/>
      <c r="H4" s="498"/>
      <c r="I4" s="498"/>
      <c r="J4" s="498"/>
      <c r="K4" s="498"/>
      <c r="N4" s="501"/>
      <c r="O4" s="501"/>
      <c r="P4" s="501"/>
      <c r="Q4" s="501"/>
      <c r="R4" s="501"/>
      <c r="S4" s="501"/>
      <c r="T4" s="501"/>
      <c r="U4" s="501"/>
    </row>
    <row r="5" spans="1:30" ht="33" customHeight="1" x14ac:dyDescent="0.25">
      <c r="A5" s="496" t="s">
        <v>109</v>
      </c>
      <c r="B5" s="499"/>
      <c r="C5" s="499"/>
      <c r="D5" s="499"/>
      <c r="E5" s="499"/>
      <c r="F5" s="499"/>
      <c r="G5" s="499"/>
      <c r="H5" s="499"/>
      <c r="I5" s="499"/>
      <c r="J5" s="499"/>
      <c r="K5" s="499"/>
      <c r="N5" s="496" t="s">
        <v>111</v>
      </c>
      <c r="O5" s="496"/>
      <c r="P5" s="496"/>
      <c r="Q5" s="496"/>
      <c r="R5" s="496"/>
      <c r="S5" s="496"/>
      <c r="T5" s="496"/>
      <c r="U5" s="496"/>
      <c r="V5" s="30"/>
      <c r="W5" s="496" t="s">
        <v>117</v>
      </c>
      <c r="X5" s="496"/>
      <c r="Y5" s="496"/>
      <c r="Z5" s="496"/>
      <c r="AA5" s="496"/>
      <c r="AB5" s="496"/>
      <c r="AC5" s="496"/>
      <c r="AD5" s="496"/>
    </row>
    <row r="6" spans="1:30" s="25" customFormat="1" ht="30" x14ac:dyDescent="0.25">
      <c r="B6" s="18" t="s">
        <v>0</v>
      </c>
      <c r="C6" s="18" t="s">
        <v>1</v>
      </c>
      <c r="D6" s="13" t="s">
        <v>2</v>
      </c>
      <c r="E6" s="13" t="s">
        <v>3</v>
      </c>
      <c r="F6" s="13" t="s">
        <v>4</v>
      </c>
      <c r="G6" s="13" t="s">
        <v>5</v>
      </c>
      <c r="H6" s="13" t="s">
        <v>6</v>
      </c>
      <c r="I6" s="13" t="s">
        <v>7</v>
      </c>
      <c r="J6" s="13" t="s">
        <v>116</v>
      </c>
      <c r="K6" s="13" t="s">
        <v>114</v>
      </c>
      <c r="L6"/>
      <c r="M6"/>
      <c r="O6" s="18" t="s">
        <v>0</v>
      </c>
      <c r="P6" s="18" t="s">
        <v>1</v>
      </c>
      <c r="Q6" s="13" t="s">
        <v>10</v>
      </c>
      <c r="R6" s="13" t="s">
        <v>11</v>
      </c>
      <c r="S6" s="13" t="s">
        <v>12</v>
      </c>
      <c r="T6" s="13" t="s">
        <v>13</v>
      </c>
      <c r="U6" s="13" t="s">
        <v>14</v>
      </c>
    </row>
    <row r="7" spans="1:30" x14ac:dyDescent="0.25">
      <c r="A7" s="63" t="s">
        <v>313</v>
      </c>
      <c r="B7" s="35">
        <v>2023</v>
      </c>
      <c r="C7" s="35">
        <v>1</v>
      </c>
      <c r="D7" s="4">
        <v>303.83</v>
      </c>
      <c r="E7" s="4">
        <v>51.97</v>
      </c>
      <c r="F7" s="4">
        <v>56.85</v>
      </c>
      <c r="G7" s="4">
        <v>268.32</v>
      </c>
      <c r="H7" s="4">
        <v>75.59</v>
      </c>
      <c r="I7" s="4">
        <v>20.29</v>
      </c>
      <c r="J7" s="4">
        <v>776.85</v>
      </c>
      <c r="K7" s="4">
        <v>764.93</v>
      </c>
      <c r="N7" s="63" t="s">
        <v>313</v>
      </c>
      <c r="O7" s="35">
        <v>2023</v>
      </c>
      <c r="P7" s="35">
        <v>1</v>
      </c>
      <c r="Q7" s="4">
        <v>305.97000000000003</v>
      </c>
      <c r="R7" s="4">
        <v>382.47</v>
      </c>
      <c r="S7" s="4">
        <v>650.19000000000005</v>
      </c>
      <c r="T7" s="4">
        <v>764.93</v>
      </c>
      <c r="U7" s="4">
        <v>917.91599999999994</v>
      </c>
      <c r="W7">
        <v>813.07</v>
      </c>
      <c r="X7">
        <v>777.31</v>
      </c>
    </row>
    <row r="8" spans="1:30" x14ac:dyDescent="0.25">
      <c r="A8" s="63" t="s">
        <v>322</v>
      </c>
      <c r="B8" s="35">
        <v>2023</v>
      </c>
      <c r="C8" s="35">
        <v>2</v>
      </c>
      <c r="D8" s="4">
        <v>288.99</v>
      </c>
      <c r="E8" s="4">
        <v>48.71</v>
      </c>
      <c r="F8" s="4">
        <v>54.23</v>
      </c>
      <c r="G8" s="4">
        <v>276.7</v>
      </c>
      <c r="H8" s="4">
        <v>76.040000000000006</v>
      </c>
      <c r="I8" s="4">
        <v>18.29</v>
      </c>
      <c r="J8" s="4">
        <v>762.96</v>
      </c>
      <c r="K8" s="4">
        <v>780.82</v>
      </c>
      <c r="N8" s="63" t="s">
        <v>322</v>
      </c>
      <c r="O8" s="35">
        <v>2023</v>
      </c>
      <c r="P8" s="35">
        <v>2</v>
      </c>
      <c r="Q8" s="4">
        <v>312.33</v>
      </c>
      <c r="R8" s="4">
        <v>390.41</v>
      </c>
      <c r="S8" s="4">
        <v>663.7</v>
      </c>
      <c r="T8" s="4">
        <v>780.82</v>
      </c>
      <c r="U8" s="4">
        <v>936.98400000000004</v>
      </c>
      <c r="W8">
        <v>785.89</v>
      </c>
      <c r="X8">
        <v>750.13</v>
      </c>
    </row>
    <row r="9" spans="1:30" x14ac:dyDescent="0.25">
      <c r="A9" s="63" t="s">
        <v>343</v>
      </c>
      <c r="B9" s="35">
        <v>2023</v>
      </c>
      <c r="C9" s="35">
        <v>3</v>
      </c>
      <c r="D9" s="4">
        <v>310.7</v>
      </c>
      <c r="E9" s="4">
        <v>52.37</v>
      </c>
      <c r="F9" s="4">
        <v>57.73</v>
      </c>
      <c r="G9" s="4">
        <v>279.31</v>
      </c>
      <c r="H9" s="4">
        <v>77.900000000000006</v>
      </c>
      <c r="I9" s="4">
        <v>16.420000000000002</v>
      </c>
      <c r="J9" s="4">
        <v>794.43</v>
      </c>
      <c r="K9" s="4">
        <v>796.13</v>
      </c>
      <c r="N9" s="63" t="s">
        <v>343</v>
      </c>
      <c r="O9" s="35">
        <v>2023</v>
      </c>
      <c r="P9" s="35">
        <v>3</v>
      </c>
      <c r="Q9" s="4">
        <v>318.45</v>
      </c>
      <c r="R9" s="4">
        <v>398.07</v>
      </c>
      <c r="S9" s="4">
        <v>676.71</v>
      </c>
      <c r="T9" s="4">
        <v>796.12</v>
      </c>
      <c r="U9" s="4">
        <v>955.34399999999994</v>
      </c>
      <c r="W9">
        <v>780.96</v>
      </c>
      <c r="X9">
        <v>745.2</v>
      </c>
    </row>
    <row r="10" spans="1:30" x14ac:dyDescent="0.25">
      <c r="A10" s="63" t="s">
        <v>354</v>
      </c>
      <c r="B10" s="35">
        <v>2023</v>
      </c>
      <c r="C10" s="35">
        <v>4</v>
      </c>
      <c r="D10" s="4">
        <v>285.62</v>
      </c>
      <c r="E10" s="4">
        <v>53.52</v>
      </c>
      <c r="F10" s="4">
        <v>54.04</v>
      </c>
      <c r="G10" s="4">
        <v>266.48</v>
      </c>
      <c r="H10" s="4">
        <v>80.209999999999994</v>
      </c>
      <c r="I10" s="4">
        <v>29.01</v>
      </c>
      <c r="J10" s="4">
        <v>768.88</v>
      </c>
      <c r="K10" s="4">
        <v>806.88</v>
      </c>
      <c r="N10" s="63" t="s">
        <v>354</v>
      </c>
      <c r="O10" s="35">
        <v>2023</v>
      </c>
      <c r="P10" s="35">
        <v>4</v>
      </c>
      <c r="Q10" s="4">
        <v>322.75</v>
      </c>
      <c r="R10" s="4">
        <v>403.44</v>
      </c>
      <c r="S10" s="4">
        <v>685.85</v>
      </c>
      <c r="T10" s="4">
        <v>806.88</v>
      </c>
      <c r="U10" s="4">
        <v>968.25599999999997</v>
      </c>
      <c r="W10">
        <v>795.87</v>
      </c>
      <c r="X10">
        <v>753.17</v>
      </c>
    </row>
    <row r="11" spans="1:30" x14ac:dyDescent="0.25">
      <c r="A11" s="63" t="s">
        <v>355</v>
      </c>
      <c r="B11" s="35">
        <v>2023</v>
      </c>
      <c r="C11" s="35">
        <v>5</v>
      </c>
      <c r="D11" s="4">
        <v>282.64999999999998</v>
      </c>
      <c r="E11" s="4">
        <v>48.53</v>
      </c>
      <c r="F11" s="4">
        <v>52.94</v>
      </c>
      <c r="G11" s="4">
        <v>262.12</v>
      </c>
      <c r="H11" s="4">
        <v>78.13</v>
      </c>
      <c r="I11" s="4">
        <v>31.82</v>
      </c>
      <c r="J11" s="4">
        <v>756.19</v>
      </c>
      <c r="K11" s="4">
        <v>815.61</v>
      </c>
      <c r="N11" s="63" t="s">
        <v>355</v>
      </c>
      <c r="O11" s="35">
        <v>2023</v>
      </c>
      <c r="P11" s="35">
        <v>5</v>
      </c>
      <c r="Q11" s="4">
        <v>326.24</v>
      </c>
      <c r="R11" s="4">
        <v>407.8</v>
      </c>
      <c r="S11" s="4">
        <v>693.27</v>
      </c>
      <c r="T11" s="4">
        <v>815.61</v>
      </c>
      <c r="U11" s="4">
        <v>978.73199999999997</v>
      </c>
      <c r="W11">
        <v>776.85</v>
      </c>
      <c r="X11">
        <v>764.93</v>
      </c>
    </row>
    <row r="12" spans="1:30" x14ac:dyDescent="0.25">
      <c r="A12" s="63" t="s">
        <v>363</v>
      </c>
      <c r="B12" s="35">
        <v>2023</v>
      </c>
      <c r="C12" s="35">
        <v>6</v>
      </c>
      <c r="D12" s="4">
        <v>286.31</v>
      </c>
      <c r="E12" s="4">
        <v>50.7</v>
      </c>
      <c r="F12" s="4">
        <v>52.49</v>
      </c>
      <c r="G12" s="4">
        <v>263.88</v>
      </c>
      <c r="H12" s="4">
        <v>80.8</v>
      </c>
      <c r="I12" s="4">
        <v>13.63</v>
      </c>
      <c r="J12" s="4">
        <v>747.81</v>
      </c>
      <c r="K12" s="4">
        <v>821.62</v>
      </c>
      <c r="N12" s="63" t="s">
        <v>363</v>
      </c>
      <c r="O12" s="35">
        <v>2023</v>
      </c>
      <c r="P12" s="35">
        <v>6</v>
      </c>
      <c r="Q12" s="4">
        <v>328.65</v>
      </c>
      <c r="R12" s="4">
        <v>410.81</v>
      </c>
      <c r="S12" s="4">
        <v>698.38</v>
      </c>
      <c r="T12" s="4">
        <v>821.62</v>
      </c>
      <c r="U12" s="4">
        <v>985.94</v>
      </c>
      <c r="W12">
        <v>762.96</v>
      </c>
      <c r="X12">
        <v>780.82</v>
      </c>
    </row>
    <row r="13" spans="1:30" x14ac:dyDescent="0.25">
      <c r="A13" s="63" t="s">
        <v>373</v>
      </c>
      <c r="B13" s="35">
        <v>2023</v>
      </c>
      <c r="C13" s="35">
        <v>7</v>
      </c>
      <c r="D13" s="4">
        <v>283.95</v>
      </c>
      <c r="E13" s="4">
        <v>40.869999999999997</v>
      </c>
      <c r="F13" s="4">
        <v>52.1</v>
      </c>
      <c r="G13" s="4">
        <v>267.66000000000003</v>
      </c>
      <c r="H13" s="4">
        <v>77.86</v>
      </c>
      <c r="I13" s="4">
        <v>23.82</v>
      </c>
      <c r="J13" s="4">
        <v>746.26</v>
      </c>
      <c r="K13" s="4">
        <v>826.55</v>
      </c>
      <c r="N13" s="63" t="s">
        <v>373</v>
      </c>
      <c r="O13" s="35">
        <v>2023</v>
      </c>
      <c r="P13" s="35">
        <v>7</v>
      </c>
      <c r="Q13" s="4">
        <v>330.62</v>
      </c>
      <c r="R13" s="4">
        <v>413.28</v>
      </c>
      <c r="S13" s="4">
        <v>702.57</v>
      </c>
      <c r="T13" s="4">
        <v>826.55</v>
      </c>
      <c r="U13" s="4">
        <v>991.8599999999999</v>
      </c>
      <c r="W13">
        <v>794.43</v>
      </c>
      <c r="X13">
        <v>796.13</v>
      </c>
    </row>
    <row r="14" spans="1:30" x14ac:dyDescent="0.25">
      <c r="A14" s="63" t="s">
        <v>377</v>
      </c>
      <c r="B14" s="35">
        <v>2023</v>
      </c>
      <c r="C14" s="35">
        <v>8</v>
      </c>
      <c r="D14" s="4">
        <v>280.32</v>
      </c>
      <c r="E14" s="4">
        <v>46.96</v>
      </c>
      <c r="F14" s="4">
        <v>52.48</v>
      </c>
      <c r="G14" s="4">
        <v>259.75</v>
      </c>
      <c r="H14" s="4">
        <v>76.08</v>
      </c>
      <c r="I14" s="4">
        <v>12.71</v>
      </c>
      <c r="J14" s="4">
        <v>728.3</v>
      </c>
      <c r="K14" s="4">
        <v>833.17</v>
      </c>
      <c r="N14" s="63" t="s">
        <v>376</v>
      </c>
      <c r="O14" s="35">
        <v>2023</v>
      </c>
      <c r="P14" s="35">
        <v>8</v>
      </c>
      <c r="Q14" s="4">
        <v>333.27</v>
      </c>
      <c r="R14" s="4">
        <v>416.59</v>
      </c>
      <c r="S14" s="4">
        <v>708.19</v>
      </c>
      <c r="T14" s="4">
        <v>833.17</v>
      </c>
      <c r="U14" s="4">
        <v>999.80399999999986</v>
      </c>
      <c r="W14">
        <v>768.88</v>
      </c>
      <c r="X14">
        <v>806.88</v>
      </c>
    </row>
    <row r="15" spans="1:30" x14ac:dyDescent="0.25">
      <c r="A15" s="63" t="s">
        <v>384</v>
      </c>
      <c r="B15" s="35">
        <v>2023</v>
      </c>
      <c r="C15" s="35">
        <v>9</v>
      </c>
      <c r="D15" s="4">
        <v>290</v>
      </c>
      <c r="E15" s="4">
        <v>47.02</v>
      </c>
      <c r="F15" s="4">
        <v>53.15</v>
      </c>
      <c r="G15" s="4">
        <v>258.13</v>
      </c>
      <c r="H15" s="4">
        <v>76.62</v>
      </c>
      <c r="I15" s="4">
        <v>16.66</v>
      </c>
      <c r="J15" s="4">
        <v>741.58</v>
      </c>
      <c r="K15" s="4">
        <v>841.49</v>
      </c>
      <c r="N15" s="63" t="s">
        <v>384</v>
      </c>
      <c r="O15" s="35">
        <v>2023</v>
      </c>
      <c r="P15" s="35">
        <v>9</v>
      </c>
      <c r="Q15" s="4">
        <v>336.6</v>
      </c>
      <c r="R15" s="4">
        <v>420.74</v>
      </c>
      <c r="S15" s="4">
        <v>715.27</v>
      </c>
      <c r="T15" s="4">
        <v>841.49</v>
      </c>
      <c r="U15" s="4">
        <v>1009.79</v>
      </c>
      <c r="W15">
        <v>756.19</v>
      </c>
      <c r="X15">
        <v>815.61</v>
      </c>
    </row>
    <row r="16" spans="1:30" x14ac:dyDescent="0.25">
      <c r="A16" s="63" t="s">
        <v>387</v>
      </c>
      <c r="B16" s="35">
        <v>2023</v>
      </c>
      <c r="C16" s="35">
        <v>10</v>
      </c>
      <c r="D16" s="4">
        <v>357.07</v>
      </c>
      <c r="E16" s="4">
        <v>48.6</v>
      </c>
      <c r="F16" s="4">
        <v>63.69</v>
      </c>
      <c r="G16" s="4">
        <v>277.33999999999997</v>
      </c>
      <c r="H16" s="4">
        <v>75.489999999999995</v>
      </c>
      <c r="I16" s="4">
        <v>-1.83</v>
      </c>
      <c r="J16" s="4">
        <v>820.36</v>
      </c>
      <c r="K16" s="4">
        <v>860</v>
      </c>
      <c r="N16" s="63" t="s">
        <v>387</v>
      </c>
      <c r="O16" s="35">
        <v>2023</v>
      </c>
      <c r="P16" s="35">
        <v>10</v>
      </c>
      <c r="Q16" s="4">
        <v>344</v>
      </c>
      <c r="R16" s="4">
        <v>430</v>
      </c>
      <c r="S16" s="4">
        <v>731</v>
      </c>
      <c r="T16" s="4">
        <v>860</v>
      </c>
      <c r="U16" s="4">
        <f>+T16*1.2</f>
        <v>1032</v>
      </c>
      <c r="W16">
        <v>747.81</v>
      </c>
      <c r="X16">
        <v>821.62</v>
      </c>
    </row>
    <row r="17" spans="1:59" x14ac:dyDescent="0.25">
      <c r="A17" s="63" t="s">
        <v>388</v>
      </c>
      <c r="B17" s="35">
        <v>2023</v>
      </c>
      <c r="C17" s="35">
        <v>11</v>
      </c>
      <c r="D17" s="4">
        <v>360.23</v>
      </c>
      <c r="E17" s="4">
        <v>46.25</v>
      </c>
      <c r="F17" s="4">
        <v>63.25</v>
      </c>
      <c r="G17" s="4">
        <v>276.75</v>
      </c>
      <c r="H17" s="4">
        <v>75.45</v>
      </c>
      <c r="I17" s="4">
        <v>2</v>
      </c>
      <c r="J17" s="4">
        <v>823.93</v>
      </c>
      <c r="K17" s="4">
        <v>879.78</v>
      </c>
      <c r="N17" s="63" t="s">
        <v>388</v>
      </c>
      <c r="O17" s="35">
        <v>2023</v>
      </c>
      <c r="P17" s="35">
        <v>11</v>
      </c>
      <c r="Q17" s="4">
        <v>351.91</v>
      </c>
      <c r="R17" s="4">
        <v>439.89</v>
      </c>
      <c r="S17" s="4">
        <v>747.81</v>
      </c>
      <c r="T17" s="4">
        <v>879.78</v>
      </c>
      <c r="U17" s="4">
        <f>+T17*1.2</f>
        <v>1055.7359999999999</v>
      </c>
      <c r="W17">
        <v>746.26</v>
      </c>
      <c r="X17">
        <v>826.55</v>
      </c>
    </row>
    <row r="18" spans="1:59" x14ac:dyDescent="0.25">
      <c r="A18" s="63" t="s">
        <v>389</v>
      </c>
      <c r="B18" s="35">
        <v>2023</v>
      </c>
      <c r="C18" s="35">
        <v>12</v>
      </c>
      <c r="D18" s="4">
        <v>328.84</v>
      </c>
      <c r="E18" s="4">
        <v>51.24</v>
      </c>
      <c r="F18" s="4">
        <v>60.6</v>
      </c>
      <c r="G18" s="4">
        <v>267.32</v>
      </c>
      <c r="H18" s="4">
        <v>159.4</v>
      </c>
      <c r="I18" s="4">
        <v>20.87</v>
      </c>
      <c r="J18" s="4">
        <v>888.27</v>
      </c>
      <c r="K18" s="4"/>
      <c r="N18" s="63" t="s">
        <v>389</v>
      </c>
      <c r="O18" s="35">
        <v>2023</v>
      </c>
      <c r="P18" s="35">
        <v>12</v>
      </c>
      <c r="Q18" s="4">
        <v>355.31</v>
      </c>
      <c r="R18" s="4">
        <v>444.14</v>
      </c>
      <c r="S18" s="4">
        <v>755.03</v>
      </c>
      <c r="T18" s="4">
        <v>888.27</v>
      </c>
      <c r="U18" s="4">
        <f>+T18*1.2</f>
        <v>1065.924</v>
      </c>
      <c r="V18" s="6"/>
      <c r="W18" s="64">
        <v>728.3</v>
      </c>
      <c r="X18" s="4">
        <v>833.17</v>
      </c>
    </row>
    <row r="19" spans="1:59" x14ac:dyDescent="0.25">
      <c r="A19" s="31" t="s">
        <v>108</v>
      </c>
      <c r="B19" s="2"/>
      <c r="C19" s="2"/>
      <c r="D19" s="384">
        <f>+(D18-D17)/D17</f>
        <v>-8.7138772450934238E-2</v>
      </c>
      <c r="E19" s="384">
        <f t="shared" ref="E19:K19" si="0">+(E18-E17)/E17</f>
        <v>0.10789189189189194</v>
      </c>
      <c r="F19" s="384">
        <f t="shared" si="0"/>
        <v>-4.1897233201581008E-2</v>
      </c>
      <c r="G19" s="384">
        <f t="shared" si="0"/>
        <v>-3.4074074074074097E-2</v>
      </c>
      <c r="H19" s="384">
        <f t="shared" si="0"/>
        <v>1.1126573889993374</v>
      </c>
      <c r="I19" s="384">
        <f t="shared" si="0"/>
        <v>9.4350000000000005</v>
      </c>
      <c r="J19" s="384">
        <f t="shared" si="0"/>
        <v>7.8089158059543931E-2</v>
      </c>
      <c r="K19" s="384">
        <f t="shared" si="0"/>
        <v>-1</v>
      </c>
      <c r="N19" s="31" t="s">
        <v>108</v>
      </c>
      <c r="O19" s="2"/>
      <c r="P19" s="2"/>
      <c r="Q19" s="385">
        <f>+(Q18-Q17)/Q17</f>
        <v>9.6615611946235594E-3</v>
      </c>
      <c r="R19" s="385">
        <f>+(R18-R17)/R17</f>
        <v>9.6615062856623257E-3</v>
      </c>
      <c r="S19" s="385">
        <f>+(S18-S17)/S17</f>
        <v>9.6548588545219069E-3</v>
      </c>
      <c r="T19" s="385">
        <f>+(T18-T17)/T17</f>
        <v>9.6501398076792033E-3</v>
      </c>
      <c r="U19" s="385">
        <f>+(U18-U17)/U17</f>
        <v>9.6501398076792901E-3</v>
      </c>
      <c r="V19" s="44"/>
      <c r="W19" s="51"/>
      <c r="X19" s="44"/>
      <c r="Y19" s="44"/>
      <c r="Z19" s="44"/>
      <c r="AA19" s="44"/>
      <c r="AB19" s="44"/>
      <c r="AC19" s="44"/>
      <c r="AD19" s="44"/>
      <c r="AE19" s="44"/>
      <c r="AF19" s="44"/>
      <c r="AG19" s="50"/>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row>
    <row r="20" spans="1:59" x14ac:dyDescent="0.25">
      <c r="A20" s="3" t="s">
        <v>194</v>
      </c>
      <c r="B20" s="2"/>
      <c r="C20" s="2"/>
      <c r="D20" s="2"/>
      <c r="E20" s="2"/>
      <c r="F20" s="2"/>
      <c r="G20" s="2"/>
      <c r="H20" s="6"/>
      <c r="I20" s="2"/>
      <c r="J20" s="2"/>
      <c r="K20" s="2"/>
      <c r="Q20" s="2"/>
      <c r="R20" s="2"/>
      <c r="S20" s="2"/>
      <c r="T20" s="2"/>
      <c r="U20" s="2"/>
    </row>
    <row r="21" spans="1:59" x14ac:dyDescent="0.25">
      <c r="A21" s="3"/>
      <c r="B21" s="2"/>
      <c r="C21" s="2"/>
      <c r="D21" s="2"/>
      <c r="E21" s="2"/>
      <c r="F21" s="6"/>
      <c r="G21" s="6"/>
      <c r="H21" s="6"/>
      <c r="I21" s="6"/>
      <c r="J21" s="6"/>
      <c r="K21" s="6"/>
    </row>
    <row r="22" spans="1:59" x14ac:dyDescent="0.25">
      <c r="E22" s="5"/>
      <c r="F22" s="5"/>
      <c r="G22" s="5"/>
      <c r="H22" s="5"/>
      <c r="I22" s="5"/>
      <c r="J22" s="5"/>
      <c r="K22" s="5"/>
    </row>
    <row r="23" spans="1:59" x14ac:dyDescent="0.25">
      <c r="C23" s="5"/>
      <c r="F23" s="7"/>
      <c r="G23" s="7"/>
      <c r="H23" s="7"/>
      <c r="I23" s="7"/>
      <c r="J23" s="7"/>
      <c r="K23" s="7"/>
    </row>
    <row r="24" spans="1:59" x14ac:dyDescent="0.25">
      <c r="C24" s="5"/>
      <c r="I24" s="5"/>
      <c r="J24" s="5"/>
    </row>
    <row r="25" spans="1:59" x14ac:dyDescent="0.25">
      <c r="W25" s="42" t="s">
        <v>116</v>
      </c>
      <c r="X25" s="494" t="s">
        <v>118</v>
      </c>
      <c r="Y25" s="494"/>
      <c r="Z25" s="494"/>
      <c r="AA25" s="494"/>
      <c r="AB25" s="494"/>
      <c r="AC25" s="494"/>
      <c r="AD25" s="494"/>
    </row>
    <row r="26" spans="1:59" x14ac:dyDescent="0.25">
      <c r="W26" s="42"/>
      <c r="X26" s="494"/>
      <c r="Y26" s="494"/>
      <c r="Z26" s="494"/>
      <c r="AA26" s="494"/>
      <c r="AB26" s="494"/>
      <c r="AC26" s="494"/>
      <c r="AD26" s="494"/>
    </row>
    <row r="27" spans="1:59" x14ac:dyDescent="0.25">
      <c r="W27" s="42"/>
      <c r="X27" s="23"/>
      <c r="Y27" s="23"/>
      <c r="Z27" s="23"/>
      <c r="AA27" s="23"/>
      <c r="AB27" s="23"/>
      <c r="AC27" s="23"/>
      <c r="AD27" s="23"/>
    </row>
    <row r="28" spans="1:59" x14ac:dyDescent="0.25">
      <c r="W28" s="42" t="s">
        <v>114</v>
      </c>
      <c r="X28" s="494" t="s">
        <v>119</v>
      </c>
      <c r="Y28" s="494"/>
      <c r="Z28" s="494"/>
      <c r="AA28" s="494"/>
      <c r="AB28" s="494"/>
      <c r="AC28" s="494"/>
      <c r="AD28" s="494"/>
    </row>
    <row r="29" spans="1:59" x14ac:dyDescent="0.25">
      <c r="W29" s="23"/>
      <c r="X29" s="494"/>
      <c r="Y29" s="494"/>
      <c r="Z29" s="494"/>
      <c r="AA29" s="494"/>
      <c r="AB29" s="494"/>
      <c r="AC29" s="494"/>
      <c r="AD29" s="494"/>
    </row>
  </sheetData>
  <sheetProtection formatCells="0" formatColumns="0" formatRows="0" insertColumns="0" insertRows="0" insertHyperlinks="0" deleteColumns="0" deleteRows="0" sort="0" autoFilter="0" pivotTables="0"/>
  <mergeCells count="8">
    <mergeCell ref="X25:AD26"/>
    <mergeCell ref="X28:AD29"/>
    <mergeCell ref="W5:AD5"/>
    <mergeCell ref="I1:K1"/>
    <mergeCell ref="A5:K5"/>
    <mergeCell ref="N5:U5"/>
    <mergeCell ref="A4:K4"/>
    <mergeCell ref="N4:U4"/>
  </mergeCells>
  <conditionalFormatting sqref="A21:U1048576 A20:C20 L20:P20 A1:U18">
    <cfRule type="expression" dxfId="1185" priority="7">
      <formula>ROW()=CELL("FILA")</formula>
    </cfRule>
  </conditionalFormatting>
  <conditionalFormatting sqref="A19:C19">
    <cfRule type="expression" dxfId="1184" priority="6">
      <formula>ROW()=CELL("FILA")</formula>
    </cfRule>
  </conditionalFormatting>
  <conditionalFormatting sqref="D19:U19">
    <cfRule type="expression" dxfId="1183" priority="5">
      <formula>ROW()=CELL("FILA")</formula>
    </cfRule>
  </conditionalFormatting>
  <conditionalFormatting sqref="H20">
    <cfRule type="expression" dxfId="1182" priority="4">
      <formula>ROW()=CELL("FILA")</formula>
    </cfRule>
  </conditionalFormatting>
  <conditionalFormatting sqref="D20:K20">
    <cfRule type="expression" dxfId="1181" priority="3">
      <formula>ROW()=CELL("FILA")</formula>
    </cfRule>
  </conditionalFormatting>
  <conditionalFormatting sqref="U20">
    <cfRule type="expression" dxfId="1180" priority="2">
      <formula>ROW()=CELL("FILA")</formula>
    </cfRule>
  </conditionalFormatting>
  <conditionalFormatting sqref="Q20:U20">
    <cfRule type="expression" dxfId="1179" priority="1">
      <formula>ROW()=CELL("FILA")</formula>
    </cfRule>
  </conditionalFormatting>
  <hyperlinks>
    <hyperlink ref="I1:K1" location="INDICE!A1" display="REGRESAR"/>
  </hyperlinks>
  <printOptions horizontalCentered="1"/>
  <pageMargins left="0.23622047244094491" right="0.23622047244094491" top="0.74803149606299213" bottom="0.74803149606299213" header="0.31496062992125984" footer="0.31496062992125984"/>
  <pageSetup scale="89" orientation="portrait" r:id="rId1"/>
  <headerFooter>
    <oddHeader>&amp;C&amp;12Información tarifaria del servicio público de energía 
para el comercializador integrado al operador de red</oddHeader>
    <oddFooter>&amp;L&amp;K00B050
&amp;C&amp;K000000PUBLICACIÓN DE COMPAÑÍA DE ELECTRICIDAD DE TULUÁ S.A. E.S.P.</oddFooter>
  </headerFooter>
  <colBreaks count="2" manualBreakCount="2">
    <brk id="12" max="1048575" man="1"/>
    <brk id="21" max="41" man="1"/>
  </colBreaks>
  <drawing r:id="rId2"/>
  <picture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BG31"/>
  <sheetViews>
    <sheetView showGridLines="0" view="pageBreakPreview" zoomScale="80" zoomScaleNormal="85" zoomScaleSheetLayoutView="80" zoomScalePageLayoutView="85" workbookViewId="0">
      <selection activeCell="J21" sqref="J21"/>
    </sheetView>
  </sheetViews>
  <sheetFormatPr baseColWidth="10" defaultColWidth="9.28515625" defaultRowHeight="15" x14ac:dyDescent="0.25"/>
  <cols>
    <col min="1" max="1" width="12.7109375" customWidth="1"/>
    <col min="2" max="2" width="7.28515625" customWidth="1"/>
    <col min="3" max="3" width="9.28515625" customWidth="1"/>
    <col min="4" max="4" width="9.7109375" customWidth="1"/>
    <col min="5" max="5" width="8.42578125" customWidth="1"/>
    <col min="6" max="6" width="8.140625" customWidth="1"/>
    <col min="7" max="7" width="9.42578125" customWidth="1"/>
    <col min="8" max="8" width="9.140625" customWidth="1"/>
    <col min="9" max="9" width="8.7109375" customWidth="1"/>
    <col min="10" max="10" width="9.85546875" customWidth="1"/>
    <col min="11" max="11" width="9.42578125" customWidth="1"/>
    <col min="12" max="13" width="2.5703125" customWidth="1"/>
    <col min="14" max="14" width="14.85546875" customWidth="1"/>
    <col min="16" max="16" width="9.140625" customWidth="1"/>
    <col min="17" max="17" width="11.140625" customWidth="1"/>
    <col min="18" max="18" width="11.5703125" customWidth="1"/>
    <col min="19" max="19" width="11.85546875" customWidth="1"/>
    <col min="20" max="20" width="11.42578125" customWidth="1"/>
    <col min="21" max="21" width="15.85546875" customWidth="1"/>
    <col min="23" max="23" width="15.42578125" customWidth="1"/>
    <col min="24" max="24" width="12.5703125" customWidth="1"/>
    <col min="25" max="25" width="11.85546875" customWidth="1"/>
    <col min="26" max="26" width="13.140625" customWidth="1"/>
    <col min="27" max="27" width="12.85546875" customWidth="1"/>
    <col min="28" max="28" width="12.140625" customWidth="1"/>
    <col min="29" max="29" width="13.7109375" customWidth="1"/>
    <col min="30" max="30" width="2.85546875" customWidth="1"/>
  </cols>
  <sheetData>
    <row r="1" spans="1:30" ht="23.25" x14ac:dyDescent="0.25">
      <c r="I1" s="503" t="s">
        <v>69</v>
      </c>
      <c r="J1" s="503"/>
      <c r="K1" s="503"/>
    </row>
    <row r="3" spans="1:30" ht="23.25" x14ac:dyDescent="0.35">
      <c r="A3" s="8" t="s">
        <v>9</v>
      </c>
      <c r="B3" s="502" t="s">
        <v>142</v>
      </c>
      <c r="C3" s="502"/>
      <c r="D3" s="502"/>
      <c r="E3" s="502"/>
      <c r="F3" s="502"/>
      <c r="G3" s="502"/>
      <c r="H3" s="502"/>
      <c r="I3" s="502"/>
      <c r="J3" s="502"/>
      <c r="K3" s="502"/>
    </row>
    <row r="4" spans="1:30" s="20" customFormat="1" ht="23.25" x14ac:dyDescent="0.35">
      <c r="A4" s="8" t="s">
        <v>15</v>
      </c>
      <c r="B4" s="17"/>
      <c r="C4" s="17" t="s">
        <v>51</v>
      </c>
      <c r="D4" s="419"/>
      <c r="E4" s="419"/>
      <c r="F4" s="419"/>
      <c r="G4" s="419"/>
      <c r="H4" s="419"/>
      <c r="I4" s="419"/>
      <c r="J4" s="419"/>
      <c r="K4" s="419"/>
      <c r="N4" s="501"/>
      <c r="O4" s="501"/>
      <c r="P4" s="501"/>
      <c r="Q4" s="501"/>
      <c r="R4" s="501"/>
      <c r="S4" s="501"/>
      <c r="T4" s="501"/>
      <c r="U4" s="501"/>
    </row>
    <row r="5" spans="1:30" s="20" customFormat="1" ht="23.25" x14ac:dyDescent="0.35">
      <c r="A5" s="8"/>
      <c r="B5" s="17"/>
      <c r="C5" s="17"/>
      <c r="D5" s="419"/>
      <c r="E5" s="419"/>
      <c r="F5" s="419"/>
      <c r="G5" s="419"/>
      <c r="H5" s="419"/>
      <c r="I5" s="419"/>
      <c r="J5" s="419"/>
      <c r="K5" s="419"/>
      <c r="N5" s="418"/>
      <c r="O5" s="418"/>
      <c r="P5" s="418"/>
      <c r="Q5" s="418"/>
      <c r="R5" s="418"/>
      <c r="S5" s="418"/>
      <c r="T5" s="418"/>
      <c r="U5" s="418"/>
    </row>
    <row r="6" spans="1:30" ht="33" customHeight="1" x14ac:dyDescent="0.25">
      <c r="A6" s="496" t="s">
        <v>109</v>
      </c>
      <c r="B6" s="499"/>
      <c r="C6" s="499"/>
      <c r="D6" s="499"/>
      <c r="E6" s="499"/>
      <c r="F6" s="499"/>
      <c r="G6" s="499"/>
      <c r="H6" s="499"/>
      <c r="I6" s="499"/>
      <c r="J6" s="499"/>
      <c r="K6" s="499"/>
      <c r="N6" s="496" t="s">
        <v>111</v>
      </c>
      <c r="O6" s="496"/>
      <c r="P6" s="496"/>
      <c r="Q6" s="496"/>
      <c r="R6" s="496"/>
      <c r="S6" s="496"/>
      <c r="T6" s="496"/>
      <c r="U6" s="496"/>
      <c r="V6" s="30"/>
      <c r="W6" s="496" t="s">
        <v>117</v>
      </c>
      <c r="X6" s="496"/>
      <c r="Y6" s="496"/>
      <c r="Z6" s="496"/>
      <c r="AA6" s="496"/>
      <c r="AB6" s="496"/>
      <c r="AC6" s="496"/>
      <c r="AD6" s="496"/>
    </row>
    <row r="7" spans="1:30" s="20" customFormat="1" ht="17.25" x14ac:dyDescent="0.3">
      <c r="A7" s="498"/>
      <c r="B7" s="498"/>
      <c r="C7" s="498"/>
      <c r="D7" s="498"/>
      <c r="E7" s="498"/>
      <c r="F7" s="498"/>
      <c r="G7" s="498"/>
      <c r="H7" s="498"/>
      <c r="I7" s="498"/>
      <c r="J7" s="498"/>
      <c r="K7" s="498"/>
      <c r="L7"/>
      <c r="M7"/>
      <c r="N7" s="501"/>
      <c r="O7" s="501"/>
      <c r="P7" s="501"/>
      <c r="Q7" s="501"/>
      <c r="R7" s="501"/>
      <c r="S7" s="501"/>
      <c r="T7" s="501"/>
      <c r="U7" s="501"/>
    </row>
    <row r="8" spans="1:30" s="25" customFormat="1" ht="30" x14ac:dyDescent="0.25">
      <c r="B8" s="18" t="s">
        <v>0</v>
      </c>
      <c r="C8" s="18" t="s">
        <v>1</v>
      </c>
      <c r="D8" s="13" t="s">
        <v>2</v>
      </c>
      <c r="E8" s="13" t="s">
        <v>3</v>
      </c>
      <c r="F8" s="13" t="s">
        <v>4</v>
      </c>
      <c r="G8" s="13" t="s">
        <v>5</v>
      </c>
      <c r="H8" s="13" t="s">
        <v>6</v>
      </c>
      <c r="I8" s="13" t="s">
        <v>7</v>
      </c>
      <c r="J8" s="13" t="s">
        <v>116</v>
      </c>
      <c r="K8" s="13" t="s">
        <v>114</v>
      </c>
      <c r="L8"/>
      <c r="M8"/>
      <c r="O8" s="18" t="s">
        <v>0</v>
      </c>
      <c r="P8" s="18" t="s">
        <v>1</v>
      </c>
      <c r="Q8" s="13" t="s">
        <v>10</v>
      </c>
      <c r="R8" s="13" t="s">
        <v>11</v>
      </c>
      <c r="S8" s="13" t="s">
        <v>12</v>
      </c>
      <c r="T8" s="13" t="s">
        <v>13</v>
      </c>
      <c r="U8" s="13" t="s">
        <v>14</v>
      </c>
    </row>
    <row r="9" spans="1:30" x14ac:dyDescent="0.25">
      <c r="A9" s="63" t="s">
        <v>313</v>
      </c>
      <c r="B9" s="35">
        <v>2023</v>
      </c>
      <c r="C9" s="35">
        <v>1</v>
      </c>
      <c r="D9" s="4">
        <v>302.74689999999998</v>
      </c>
      <c r="E9" s="4">
        <v>51.973199999999999</v>
      </c>
      <c r="F9" s="4">
        <v>60.198399999999999</v>
      </c>
      <c r="G9" s="4">
        <v>289.27460000000002</v>
      </c>
      <c r="H9" s="4">
        <v>94.292400000000001</v>
      </c>
      <c r="I9" s="4">
        <v>20.834099999999999</v>
      </c>
      <c r="J9" s="4">
        <v>819.32</v>
      </c>
      <c r="K9" s="4">
        <v>721.45579999999995</v>
      </c>
      <c r="N9" s="63" t="s">
        <v>313</v>
      </c>
      <c r="O9" s="35">
        <v>2023</v>
      </c>
      <c r="P9" s="35">
        <v>1</v>
      </c>
      <c r="Q9" s="4">
        <v>289.78710000000001</v>
      </c>
      <c r="R9" s="4">
        <v>362.23390000000001</v>
      </c>
      <c r="S9" s="4">
        <v>613.23739999999998</v>
      </c>
      <c r="T9" s="4">
        <v>721.45579999999995</v>
      </c>
      <c r="U9" s="4">
        <v>865.74699999999996</v>
      </c>
    </row>
    <row r="10" spans="1:30" x14ac:dyDescent="0.25">
      <c r="A10" s="63" t="s">
        <v>322</v>
      </c>
      <c r="B10" s="35">
        <v>2023</v>
      </c>
      <c r="C10" s="35">
        <v>2</v>
      </c>
      <c r="D10" s="4">
        <v>292.63249999999999</v>
      </c>
      <c r="E10" s="4">
        <v>48.707999999999998</v>
      </c>
      <c r="F10" s="4">
        <v>58.202800000000003</v>
      </c>
      <c r="G10" s="4">
        <v>294.99439999999998</v>
      </c>
      <c r="H10" s="4">
        <v>99.204999999999998</v>
      </c>
      <c r="I10" s="4">
        <v>18.323899999999998</v>
      </c>
      <c r="J10" s="4">
        <v>812.06690000000003</v>
      </c>
      <c r="K10" s="4">
        <v>734.279</v>
      </c>
      <c r="N10" s="63" t="s">
        <v>322</v>
      </c>
      <c r="O10" s="35">
        <v>2023</v>
      </c>
      <c r="P10" s="35">
        <v>2</v>
      </c>
      <c r="Q10" s="4">
        <v>294.93779999999998</v>
      </c>
      <c r="R10" s="4">
        <v>368.67219999999998</v>
      </c>
      <c r="S10" s="4">
        <v>624.13720000000001</v>
      </c>
      <c r="T10" s="4">
        <v>734.279</v>
      </c>
      <c r="U10" s="4">
        <v>881.13480000000004</v>
      </c>
    </row>
    <row r="11" spans="1:30" x14ac:dyDescent="0.25">
      <c r="A11" s="63" t="s">
        <v>343</v>
      </c>
      <c r="B11" s="35">
        <v>2023</v>
      </c>
      <c r="C11" s="35">
        <v>3</v>
      </c>
      <c r="D11" s="4">
        <v>315.60759999999999</v>
      </c>
      <c r="E11" s="4">
        <v>52.366900000000001</v>
      </c>
      <c r="F11" s="4">
        <v>61.947899999999997</v>
      </c>
      <c r="G11" s="4">
        <v>315.33620000000002</v>
      </c>
      <c r="H11" s="4">
        <v>98.260800000000003</v>
      </c>
      <c r="I11" s="4">
        <v>15.933</v>
      </c>
      <c r="J11" s="4">
        <v>859.45259999999996</v>
      </c>
      <c r="K11" s="4">
        <v>746.47239999999999</v>
      </c>
      <c r="N11" s="63" t="s">
        <v>343</v>
      </c>
      <c r="O11" s="35">
        <v>2023</v>
      </c>
      <c r="P11" s="35">
        <v>3</v>
      </c>
      <c r="Q11" s="4">
        <v>299.83550000000002</v>
      </c>
      <c r="R11" s="4">
        <v>374.7944</v>
      </c>
      <c r="S11" s="4">
        <v>634.50149999999996</v>
      </c>
      <c r="T11" s="4">
        <v>746.47</v>
      </c>
      <c r="U11" s="4">
        <v>895.76689999999996</v>
      </c>
    </row>
    <row r="12" spans="1:30" x14ac:dyDescent="0.25">
      <c r="A12" s="63" t="s">
        <v>354</v>
      </c>
      <c r="B12" s="35">
        <v>2023</v>
      </c>
      <c r="C12" s="35">
        <v>4</v>
      </c>
      <c r="D12" s="4">
        <v>287.82960000000003</v>
      </c>
      <c r="E12" s="4">
        <v>53.521000000000001</v>
      </c>
      <c r="F12" s="4">
        <v>57.921599999999998</v>
      </c>
      <c r="G12" s="4">
        <v>315.255</v>
      </c>
      <c r="H12" s="4">
        <v>102.3177</v>
      </c>
      <c r="I12" s="4">
        <v>34.5655</v>
      </c>
      <c r="J12" s="4">
        <v>851.41060000000004</v>
      </c>
      <c r="K12" s="4">
        <v>754.31479999999999</v>
      </c>
      <c r="N12" s="63" t="s">
        <v>354</v>
      </c>
      <c r="O12" s="35">
        <v>2023</v>
      </c>
      <c r="P12" s="35">
        <v>4</v>
      </c>
      <c r="Q12" s="4">
        <v>302.98559999999998</v>
      </c>
      <c r="R12" s="4">
        <v>378.73200000000003</v>
      </c>
      <c r="S12" s="4">
        <v>641.16759999999999</v>
      </c>
      <c r="T12" s="4">
        <v>754.31479999999999</v>
      </c>
      <c r="U12" s="4">
        <v>905.17780000000005</v>
      </c>
    </row>
    <row r="13" spans="1:30" x14ac:dyDescent="0.25">
      <c r="A13" s="63" t="s">
        <v>355</v>
      </c>
      <c r="B13" s="35">
        <v>2023</v>
      </c>
      <c r="C13" s="35">
        <v>5</v>
      </c>
      <c r="D13" s="4">
        <v>276.32339999999999</v>
      </c>
      <c r="E13" s="4">
        <v>48.531300000000002</v>
      </c>
      <c r="F13" s="4">
        <v>55.447800000000001</v>
      </c>
      <c r="G13" s="4">
        <v>300.59379999999999</v>
      </c>
      <c r="H13" s="4">
        <v>104.4562</v>
      </c>
      <c r="I13" s="4">
        <v>35.544699999999999</v>
      </c>
      <c r="J13" s="4">
        <v>820.89739999999995</v>
      </c>
      <c r="K13" s="4">
        <v>760.21130000000005</v>
      </c>
      <c r="N13" s="63" t="s">
        <v>355</v>
      </c>
      <c r="O13" s="35">
        <v>2023</v>
      </c>
      <c r="P13" s="35">
        <v>5</v>
      </c>
      <c r="Q13" s="4">
        <v>305.35399999999998</v>
      </c>
      <c r="R13" s="4">
        <v>381.6925</v>
      </c>
      <c r="S13" s="4">
        <v>646.17960000000005</v>
      </c>
      <c r="T13" s="4">
        <v>760.21130000000005</v>
      </c>
      <c r="U13" s="4">
        <v>912.25360000000001</v>
      </c>
    </row>
    <row r="14" spans="1:30" x14ac:dyDescent="0.25">
      <c r="A14" s="63" t="s">
        <v>363</v>
      </c>
      <c r="B14" s="35">
        <v>2023</v>
      </c>
      <c r="C14" s="35">
        <v>6</v>
      </c>
      <c r="D14" s="4">
        <v>329.78859999999997</v>
      </c>
      <c r="E14" s="4">
        <v>50.7029</v>
      </c>
      <c r="F14" s="4">
        <v>62.427500000000002</v>
      </c>
      <c r="G14" s="4">
        <v>290.15030000000002</v>
      </c>
      <c r="H14" s="4">
        <v>102.9658</v>
      </c>
      <c r="I14" s="4">
        <v>14.972799999999999</v>
      </c>
      <c r="J14" s="4">
        <v>851.00789999999995</v>
      </c>
      <c r="K14" s="4">
        <v>763.53110000000004</v>
      </c>
      <c r="N14" s="63" t="s">
        <v>363</v>
      </c>
      <c r="O14" s="35">
        <v>2023</v>
      </c>
      <c r="P14" s="35">
        <v>6</v>
      </c>
      <c r="Q14" s="4">
        <v>306.6875</v>
      </c>
      <c r="R14" s="4">
        <v>383.35939999999999</v>
      </c>
      <c r="S14" s="4">
        <v>649.00139999999999</v>
      </c>
      <c r="T14" s="4">
        <v>763.53110000000004</v>
      </c>
      <c r="U14" s="4">
        <v>916.2373</v>
      </c>
    </row>
    <row r="15" spans="1:30" x14ac:dyDescent="0.25">
      <c r="A15" s="63" t="s">
        <v>373</v>
      </c>
      <c r="B15" s="35">
        <v>2023</v>
      </c>
      <c r="C15" s="35">
        <v>7</v>
      </c>
      <c r="D15" s="4">
        <v>292.1662</v>
      </c>
      <c r="E15" s="4">
        <v>40.870199999999997</v>
      </c>
      <c r="F15" s="4">
        <v>56.698900000000002</v>
      </c>
      <c r="G15" s="4">
        <v>300.03829999999999</v>
      </c>
      <c r="H15" s="4">
        <v>102.1892</v>
      </c>
      <c r="I15" s="4">
        <v>22.027000000000001</v>
      </c>
      <c r="J15" s="4">
        <v>813.98979999999995</v>
      </c>
      <c r="K15" s="4">
        <v>765.82090000000005</v>
      </c>
      <c r="N15" s="63" t="s">
        <v>373</v>
      </c>
      <c r="O15" s="35">
        <v>2023</v>
      </c>
      <c r="P15" s="35">
        <v>7</v>
      </c>
      <c r="Q15" s="4">
        <v>307.60730000000001</v>
      </c>
      <c r="R15" s="4">
        <v>384.50909999999999</v>
      </c>
      <c r="S15" s="4">
        <v>650.94780000000003</v>
      </c>
      <c r="T15" s="4">
        <v>765.82090000000005</v>
      </c>
      <c r="U15" s="4">
        <v>918.98509999999999</v>
      </c>
    </row>
    <row r="16" spans="1:30" x14ac:dyDescent="0.25">
      <c r="A16" s="63" t="s">
        <v>377</v>
      </c>
      <c r="B16" s="35">
        <v>2023</v>
      </c>
      <c r="C16" s="35">
        <v>8</v>
      </c>
      <c r="D16" s="4">
        <v>331.28190000000001</v>
      </c>
      <c r="E16" s="4">
        <v>46.962400000000002</v>
      </c>
      <c r="F16" s="4">
        <v>64.539500000000004</v>
      </c>
      <c r="G16" s="4">
        <v>299.02210000000002</v>
      </c>
      <c r="H16" s="4">
        <v>100.685</v>
      </c>
      <c r="I16" s="4">
        <v>11.9725</v>
      </c>
      <c r="J16" s="4">
        <v>854.46339999999998</v>
      </c>
      <c r="K16" s="4">
        <v>769.65610000000004</v>
      </c>
      <c r="N16" s="63" t="s">
        <v>377</v>
      </c>
      <c r="O16" s="35">
        <v>2023</v>
      </c>
      <c r="P16" s="35">
        <v>8</v>
      </c>
      <c r="Q16" s="4">
        <v>309.14780000000002</v>
      </c>
      <c r="R16" s="4">
        <v>386.43470000000002</v>
      </c>
      <c r="S16" s="4">
        <v>654.20770000000005</v>
      </c>
      <c r="T16" s="4">
        <v>769.65610000000004</v>
      </c>
      <c r="U16" s="4">
        <v>923.58731999999998</v>
      </c>
    </row>
    <row r="17" spans="1:59" x14ac:dyDescent="0.25">
      <c r="A17" s="63" t="s">
        <v>384</v>
      </c>
      <c r="B17" s="35">
        <v>2023</v>
      </c>
      <c r="C17" s="35">
        <v>9</v>
      </c>
      <c r="D17" s="4">
        <v>341.68700000000001</v>
      </c>
      <c r="E17" s="4">
        <v>47.019500000000001</v>
      </c>
      <c r="F17" s="4">
        <v>64.105900000000005</v>
      </c>
      <c r="G17" s="4">
        <v>287.59989999999999</v>
      </c>
      <c r="H17" s="4">
        <v>101.5048</v>
      </c>
      <c r="I17" s="4">
        <v>16.8751</v>
      </c>
      <c r="J17" s="4">
        <v>858.79219999999998</v>
      </c>
      <c r="K17" s="4">
        <v>775.03679999999997</v>
      </c>
      <c r="N17" s="63" t="s">
        <v>384</v>
      </c>
      <c r="O17" s="35">
        <v>2023</v>
      </c>
      <c r="P17" s="35">
        <v>9</v>
      </c>
      <c r="Q17" s="4">
        <v>311.3091</v>
      </c>
      <c r="R17" s="4">
        <v>389.13630000000001</v>
      </c>
      <c r="S17" s="4">
        <v>658.78129999999999</v>
      </c>
      <c r="T17" s="4">
        <v>775.03679999999997</v>
      </c>
      <c r="U17" s="4">
        <v>930.04420000000005</v>
      </c>
    </row>
    <row r="18" spans="1:59" x14ac:dyDescent="0.25">
      <c r="A18" s="63" t="s">
        <v>387</v>
      </c>
      <c r="B18" s="35">
        <v>2023</v>
      </c>
      <c r="C18" s="35">
        <v>10</v>
      </c>
      <c r="D18" s="4">
        <v>370.52960000000002</v>
      </c>
      <c r="E18" s="4">
        <v>48.599899999999998</v>
      </c>
      <c r="F18" s="4">
        <v>68.834299999999999</v>
      </c>
      <c r="G18" s="4">
        <v>286.78960000000001</v>
      </c>
      <c r="H18" s="4">
        <v>105.0003</v>
      </c>
      <c r="I18" s="4">
        <v>-2.4037000000000002</v>
      </c>
      <c r="J18" s="4">
        <v>877.35</v>
      </c>
      <c r="K18" s="4">
        <v>929.26909999999998</v>
      </c>
      <c r="N18" s="63" t="s">
        <v>387</v>
      </c>
      <c r="O18" s="35">
        <v>2023</v>
      </c>
      <c r="P18" s="35">
        <v>10</v>
      </c>
      <c r="Q18" s="4">
        <v>371.70760000000001</v>
      </c>
      <c r="R18" s="4">
        <v>464.63459999999998</v>
      </c>
      <c r="S18" s="4">
        <v>789.87869999999998</v>
      </c>
      <c r="T18" s="4">
        <v>929.26909999999998</v>
      </c>
      <c r="U18" s="4">
        <f>+T18*1.2</f>
        <v>1115.12292</v>
      </c>
    </row>
    <row r="19" spans="1:59" x14ac:dyDescent="0.25">
      <c r="A19" s="63" t="s">
        <v>388</v>
      </c>
      <c r="B19" s="35">
        <v>2023</v>
      </c>
      <c r="C19" s="35">
        <v>11</v>
      </c>
      <c r="D19" s="4">
        <v>371.10050000000001</v>
      </c>
      <c r="E19" s="4">
        <v>46.250999999999998</v>
      </c>
      <c r="F19" s="4">
        <v>68.343999999999994</v>
      </c>
      <c r="G19" s="4">
        <v>298.08350000000002</v>
      </c>
      <c r="H19" s="4">
        <v>101.85169999999999</v>
      </c>
      <c r="I19" s="4">
        <v>2.4550000000000001</v>
      </c>
      <c r="J19" s="4">
        <v>888.08569999999997</v>
      </c>
      <c r="K19" s="4">
        <v>934.84469999999999</v>
      </c>
      <c r="N19" s="63" t="s">
        <v>388</v>
      </c>
      <c r="O19" s="35">
        <v>2023</v>
      </c>
      <c r="P19" s="35">
        <v>11</v>
      </c>
      <c r="Q19" s="4">
        <v>373.93790000000001</v>
      </c>
      <c r="R19" s="4">
        <v>467.42239999999998</v>
      </c>
      <c r="S19" s="4">
        <v>794.61800000000005</v>
      </c>
      <c r="T19" s="4">
        <v>934.84469999999999</v>
      </c>
      <c r="U19" s="4">
        <f>+T19*1.2</f>
        <v>1121.8136399999999</v>
      </c>
    </row>
    <row r="20" spans="1:59" x14ac:dyDescent="0.25">
      <c r="A20" s="63" t="s">
        <v>389</v>
      </c>
      <c r="B20" s="35">
        <v>2023</v>
      </c>
      <c r="C20" s="35">
        <v>12</v>
      </c>
      <c r="D20" s="4">
        <v>367.09070000000003</v>
      </c>
      <c r="E20" s="4">
        <v>51.235199999999999</v>
      </c>
      <c r="F20" s="4">
        <v>68.964399999999998</v>
      </c>
      <c r="G20" s="4">
        <v>299.40230000000003</v>
      </c>
      <c r="H20" s="4">
        <v>175.72309999999999</v>
      </c>
      <c r="I20" s="4">
        <v>19.077999999999999</v>
      </c>
      <c r="J20" s="4">
        <v>981.49369999999999</v>
      </c>
      <c r="K20" s="4"/>
      <c r="N20" s="63" t="s">
        <v>389</v>
      </c>
      <c r="O20" s="35">
        <v>2023</v>
      </c>
      <c r="P20" s="35">
        <v>12</v>
      </c>
      <c r="Q20" s="4">
        <v>392.59750000000003</v>
      </c>
      <c r="R20" s="4">
        <v>490.74689999999998</v>
      </c>
      <c r="S20" s="4">
        <v>834.26959999999997</v>
      </c>
      <c r="T20" s="4">
        <v>981.49369999999999</v>
      </c>
      <c r="U20" s="4">
        <f>+T20*1.2</f>
        <v>1177.7924399999999</v>
      </c>
    </row>
    <row r="21" spans="1:59" x14ac:dyDescent="0.25">
      <c r="A21" s="31" t="s">
        <v>108</v>
      </c>
      <c r="B21" s="2"/>
      <c r="C21" s="2"/>
      <c r="D21" s="384">
        <f>+(D20-D19)/D19</f>
        <v>-1.0805159249313823E-2</v>
      </c>
      <c r="E21" s="384">
        <f t="shared" ref="E21:K21" si="0">+(E20-E19)/E19</f>
        <v>0.10776415645067138</v>
      </c>
      <c r="F21" s="384">
        <f t="shared" si="0"/>
        <v>9.0776073978696553E-3</v>
      </c>
      <c r="G21" s="384">
        <f t="shared" si="0"/>
        <v>4.4242636710854853E-3</v>
      </c>
      <c r="H21" s="384">
        <f t="shared" si="0"/>
        <v>0.72528391769602274</v>
      </c>
      <c r="I21" s="384">
        <f t="shared" si="0"/>
        <v>6.7710794297352335</v>
      </c>
      <c r="J21" s="384">
        <f t="shared" si="0"/>
        <v>0.10517903846441849</v>
      </c>
      <c r="K21" s="384">
        <f t="shared" si="0"/>
        <v>-1</v>
      </c>
      <c r="N21" s="31" t="s">
        <v>108</v>
      </c>
      <c r="O21" s="2"/>
      <c r="P21" s="2"/>
      <c r="Q21" s="385">
        <f>+(Q20-Q19)/Q19</f>
        <v>4.9900264188251608E-2</v>
      </c>
      <c r="R21" s="385">
        <f>+(R20-R19)/R19</f>
        <v>4.9900261519345249E-2</v>
      </c>
      <c r="S21" s="385">
        <f>+(S20-S19)/S19</f>
        <v>4.9900203619852451E-2</v>
      </c>
      <c r="T21" s="385">
        <f>+(T20-T19)/T19</f>
        <v>4.9900266857158204E-2</v>
      </c>
      <c r="U21" s="385">
        <f>+(U20-U19)/U19</f>
        <v>4.9900266857158287E-2</v>
      </c>
      <c r="V21" s="44"/>
      <c r="W21" s="51"/>
      <c r="X21" s="44"/>
      <c r="Y21" s="44"/>
      <c r="Z21" s="44"/>
      <c r="AA21" s="44"/>
      <c r="AB21" s="44"/>
      <c r="AC21" s="44"/>
      <c r="AD21" s="44"/>
      <c r="AE21" s="44"/>
      <c r="AF21" s="44"/>
      <c r="AG21" s="50"/>
      <c r="AH21" s="44"/>
      <c r="AI21" s="44"/>
      <c r="AJ21" s="44"/>
      <c r="AK21" s="44"/>
      <c r="AL21" s="44"/>
      <c r="AM21" s="44"/>
      <c r="AN21" s="44"/>
      <c r="AO21" s="44"/>
      <c r="AP21" s="44"/>
      <c r="AQ21" s="44"/>
      <c r="AR21" s="44"/>
      <c r="AS21" s="44"/>
      <c r="AT21" s="44"/>
      <c r="AU21" s="44"/>
      <c r="AV21" s="44"/>
      <c r="AW21" s="44"/>
      <c r="AX21" s="44"/>
      <c r="AY21" s="44"/>
      <c r="AZ21" s="44"/>
      <c r="BA21" s="44"/>
      <c r="BB21" s="44"/>
      <c r="BC21" s="44"/>
      <c r="BD21" s="44"/>
      <c r="BE21" s="44"/>
      <c r="BF21" s="44"/>
      <c r="BG21" s="44"/>
    </row>
    <row r="22" spans="1:59" x14ac:dyDescent="0.25">
      <c r="Q22" s="6"/>
      <c r="R22" s="6"/>
      <c r="S22" s="6"/>
      <c r="T22" s="6"/>
      <c r="U22" s="6"/>
    </row>
    <row r="23" spans="1:59" x14ac:dyDescent="0.25">
      <c r="A23" s="3"/>
      <c r="B23" s="2"/>
      <c r="C23" s="2"/>
      <c r="D23" s="2"/>
      <c r="E23" s="2"/>
      <c r="F23" s="6"/>
      <c r="G23" s="6"/>
      <c r="H23" s="6"/>
      <c r="I23" s="6"/>
      <c r="J23" s="6"/>
      <c r="K23" s="6"/>
    </row>
    <row r="24" spans="1:59" x14ac:dyDescent="0.25">
      <c r="E24" s="5"/>
      <c r="F24" s="5"/>
      <c r="G24" s="5"/>
      <c r="H24" s="5"/>
      <c r="I24" s="5"/>
      <c r="J24" s="5"/>
      <c r="K24" s="5"/>
    </row>
    <row r="25" spans="1:59" x14ac:dyDescent="0.25">
      <c r="C25" s="5"/>
      <c r="F25" s="7"/>
      <c r="G25" s="7"/>
      <c r="H25" s="7"/>
      <c r="I25" s="7"/>
      <c r="J25" s="7"/>
      <c r="K25" s="7"/>
    </row>
    <row r="26" spans="1:59" x14ac:dyDescent="0.25">
      <c r="C26" s="5"/>
      <c r="I26" s="5"/>
      <c r="J26" s="5"/>
    </row>
    <row r="27" spans="1:59" x14ac:dyDescent="0.25">
      <c r="W27" s="42" t="s">
        <v>116</v>
      </c>
      <c r="X27" s="494" t="s">
        <v>118</v>
      </c>
      <c r="Y27" s="494"/>
      <c r="Z27" s="494"/>
      <c r="AA27" s="494"/>
      <c r="AB27" s="494"/>
      <c r="AC27" s="494"/>
      <c r="AD27" s="494"/>
    </row>
    <row r="28" spans="1:59" x14ac:dyDescent="0.25">
      <c r="W28" s="42"/>
      <c r="X28" s="494"/>
      <c r="Y28" s="494"/>
      <c r="Z28" s="494"/>
      <c r="AA28" s="494"/>
      <c r="AB28" s="494"/>
      <c r="AC28" s="494"/>
      <c r="AD28" s="494"/>
    </row>
    <row r="29" spans="1:59" x14ac:dyDescent="0.25">
      <c r="W29" s="42"/>
      <c r="X29" s="23"/>
      <c r="Y29" s="23"/>
      <c r="Z29" s="23"/>
      <c r="AA29" s="23"/>
      <c r="AB29" s="23"/>
      <c r="AC29" s="23"/>
      <c r="AD29" s="23"/>
    </row>
    <row r="30" spans="1:59" x14ac:dyDescent="0.25">
      <c r="W30" s="42" t="s">
        <v>114</v>
      </c>
      <c r="X30" s="494" t="s">
        <v>119</v>
      </c>
      <c r="Y30" s="494"/>
      <c r="Z30" s="494"/>
      <c r="AA30" s="494"/>
      <c r="AB30" s="494"/>
      <c r="AC30" s="494"/>
      <c r="AD30" s="494"/>
    </row>
    <row r="31" spans="1:59" x14ac:dyDescent="0.25">
      <c r="W31" s="23"/>
      <c r="X31" s="494"/>
      <c r="Y31" s="494"/>
      <c r="Z31" s="494"/>
      <c r="AA31" s="494"/>
      <c r="AB31" s="494"/>
      <c r="AC31" s="494"/>
      <c r="AD31" s="494"/>
    </row>
  </sheetData>
  <mergeCells count="10">
    <mergeCell ref="X27:AD28"/>
    <mergeCell ref="X30:AD31"/>
    <mergeCell ref="W6:AD6"/>
    <mergeCell ref="I1:K1"/>
    <mergeCell ref="B3:K3"/>
    <mergeCell ref="A7:K7"/>
    <mergeCell ref="N7:U7"/>
    <mergeCell ref="N4:U4"/>
    <mergeCell ref="A6:K6"/>
    <mergeCell ref="N6:U6"/>
  </mergeCells>
  <conditionalFormatting sqref="A22:U1048576 A1:U3 D4:U5 A6:U20">
    <cfRule type="expression" dxfId="1178" priority="7">
      <formula>ROW()=CELL("FILA")</formula>
    </cfRule>
  </conditionalFormatting>
  <conditionalFormatting sqref="A21:C21">
    <cfRule type="expression" dxfId="1177" priority="6">
      <formula>ROW()=CELL("FILA")</formula>
    </cfRule>
  </conditionalFormatting>
  <conditionalFormatting sqref="D21:U21">
    <cfRule type="expression" dxfId="1176" priority="5">
      <formula>ROW()=CELL("FILA")</formula>
    </cfRule>
  </conditionalFormatting>
  <conditionalFormatting sqref="C4:C5">
    <cfRule type="expression" dxfId="1175" priority="1">
      <formula>ROW()=CELL("FILA")</formula>
    </cfRule>
  </conditionalFormatting>
  <conditionalFormatting sqref="A4:A5">
    <cfRule type="expression" dxfId="1174" priority="3">
      <formula>ROW()=CELL("FILA")</formula>
    </cfRule>
  </conditionalFormatting>
  <conditionalFormatting sqref="B4:B5">
    <cfRule type="expression" dxfId="1173" priority="2">
      <formula>ROW()=CELL("FILA")</formula>
    </cfRule>
  </conditionalFormatting>
  <hyperlinks>
    <hyperlink ref="I1:K1" location="INDICE!A1" display="REGRESAR"/>
  </hyperlinks>
  <printOptions horizontalCentered="1"/>
  <pageMargins left="0.23622047244094491" right="0.23622047244094491" top="0.74803149606299213" bottom="0.74803149606299213" header="0.31496062992125984" footer="0.31496062992125984"/>
  <pageSetup scale="90" orientation="portrait" r:id="rId1"/>
  <headerFooter>
    <oddHeader>&amp;C&amp;12Información tarifaria del servicio público de energía 
para el comercializador integrado al operador de red</oddHeader>
    <oddFooter xml:space="preserve">&amp;L&amp;K00B050
&amp;C&amp;K000000PUBLICACIÓN DE CENTRAL HIDROELÉCTRICA DE CALDAS S.A. E.S.P. </oddFooter>
  </headerFooter>
  <colBreaks count="2" manualBreakCount="2">
    <brk id="12" max="1048575" man="1"/>
    <brk id="21" max="42" man="1"/>
  </colBreaks>
  <drawing r:id="rId2"/>
  <picture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BG30"/>
  <sheetViews>
    <sheetView showGridLines="0" view="pageBreakPreview" zoomScale="85" zoomScaleNormal="85" zoomScaleSheetLayoutView="85" zoomScalePageLayoutView="85" workbookViewId="0">
      <selection activeCell="Q19" sqref="Q19:U19"/>
    </sheetView>
  </sheetViews>
  <sheetFormatPr baseColWidth="10" defaultColWidth="9.28515625" defaultRowHeight="15" x14ac:dyDescent="0.25"/>
  <cols>
    <col min="1" max="1" width="14.28515625" customWidth="1"/>
    <col min="2" max="2" width="5.42578125" customWidth="1"/>
    <col min="3" max="3" width="8.7109375" customWidth="1"/>
    <col min="4" max="4" width="11.5703125" customWidth="1"/>
    <col min="5" max="5" width="10" customWidth="1"/>
    <col min="6" max="6" width="9.140625" customWidth="1"/>
    <col min="7" max="8" width="8" customWidth="1"/>
    <col min="9" max="10" width="9.140625" customWidth="1"/>
    <col min="11" max="11" width="8" customWidth="1"/>
    <col min="12" max="13" width="2.5703125" customWidth="1"/>
    <col min="14" max="14" width="14.85546875" customWidth="1"/>
    <col min="16" max="16" width="9.140625" customWidth="1"/>
    <col min="17" max="20" width="11.85546875" customWidth="1"/>
    <col min="21" max="21" width="16.42578125" customWidth="1"/>
    <col min="22" max="22" width="12.5703125" customWidth="1"/>
    <col min="23" max="23" width="11.140625" customWidth="1"/>
    <col min="24" max="24" width="13" customWidth="1"/>
    <col min="25" max="25" width="11.7109375" customWidth="1"/>
    <col min="26" max="26" width="13" customWidth="1"/>
    <col min="27" max="27" width="12.7109375" customWidth="1"/>
    <col min="28" max="28" width="11.140625" customWidth="1"/>
    <col min="29" max="29" width="11.85546875" customWidth="1"/>
    <col min="30" max="30" width="4.140625" customWidth="1"/>
  </cols>
  <sheetData>
    <row r="1" spans="1:30" ht="23.25" x14ac:dyDescent="0.25">
      <c r="I1" s="505" t="s">
        <v>69</v>
      </c>
      <c r="J1" s="505"/>
      <c r="K1" s="505"/>
    </row>
    <row r="2" spans="1:30" ht="33" customHeight="1" x14ac:dyDescent="0.35">
      <c r="A2" s="8" t="s">
        <v>9</v>
      </c>
      <c r="C2" s="17" t="s">
        <v>164</v>
      </c>
      <c r="D2" s="17"/>
      <c r="E2" s="17"/>
      <c r="F2" s="17"/>
      <c r="G2" s="17"/>
      <c r="H2" s="17"/>
      <c r="I2" s="17"/>
      <c r="J2" s="17"/>
      <c r="K2" s="17"/>
    </row>
    <row r="3" spans="1:30" ht="23.25" x14ac:dyDescent="0.35">
      <c r="A3" s="8" t="s">
        <v>15</v>
      </c>
      <c r="B3" s="17"/>
      <c r="C3" s="17" t="s">
        <v>122</v>
      </c>
      <c r="D3" s="17"/>
      <c r="E3" s="17"/>
      <c r="F3" s="17"/>
      <c r="G3" s="17"/>
      <c r="H3" s="17"/>
      <c r="I3" s="17"/>
      <c r="J3" s="17"/>
      <c r="K3" s="17"/>
      <c r="N3" s="10"/>
      <c r="O3" s="10"/>
      <c r="P3" s="10"/>
      <c r="Q3" s="10"/>
      <c r="R3" s="10"/>
      <c r="S3" s="10"/>
      <c r="T3" s="10"/>
      <c r="U3" s="10"/>
    </row>
    <row r="4" spans="1:30" s="20" customFormat="1" ht="17.25" x14ac:dyDescent="0.3">
      <c r="A4" s="498"/>
      <c r="B4" s="498"/>
      <c r="C4" s="498"/>
      <c r="D4" s="498"/>
      <c r="E4" s="498"/>
      <c r="F4" s="498"/>
      <c r="G4" s="498"/>
      <c r="H4" s="498"/>
      <c r="I4" s="498"/>
      <c r="J4" s="498"/>
      <c r="K4" s="498"/>
      <c r="N4" s="501"/>
      <c r="O4" s="501"/>
      <c r="P4" s="501"/>
      <c r="Q4" s="501"/>
      <c r="R4" s="501"/>
      <c r="S4" s="501"/>
      <c r="T4" s="501"/>
      <c r="U4" s="501"/>
    </row>
    <row r="5" spans="1:30" ht="33" customHeight="1" x14ac:dyDescent="0.25">
      <c r="A5" s="496" t="s">
        <v>109</v>
      </c>
      <c r="B5" s="499"/>
      <c r="C5" s="499"/>
      <c r="D5" s="499"/>
      <c r="E5" s="499"/>
      <c r="F5" s="499"/>
      <c r="G5" s="499"/>
      <c r="H5" s="499"/>
      <c r="I5" s="499"/>
      <c r="J5" s="499"/>
      <c r="K5" s="499"/>
      <c r="N5" s="496" t="s">
        <v>111</v>
      </c>
      <c r="O5" s="496"/>
      <c r="P5" s="496"/>
      <c r="Q5" s="496"/>
      <c r="R5" s="496"/>
      <c r="S5" s="496"/>
      <c r="T5" s="496"/>
      <c r="U5" s="496"/>
      <c r="V5" s="496" t="s">
        <v>117</v>
      </c>
      <c r="W5" s="496"/>
      <c r="X5" s="496"/>
      <c r="Y5" s="496"/>
      <c r="Z5" s="496"/>
      <c r="AA5" s="496"/>
      <c r="AB5" s="496"/>
      <c r="AC5" s="496"/>
      <c r="AD5" s="496"/>
    </row>
    <row r="6" spans="1:30" s="23" customFormat="1" ht="30" x14ac:dyDescent="0.25">
      <c r="B6" s="24" t="s">
        <v>0</v>
      </c>
      <c r="C6" s="24" t="s">
        <v>1</v>
      </c>
      <c r="D6" s="22" t="s">
        <v>2</v>
      </c>
      <c r="E6" s="22" t="s">
        <v>3</v>
      </c>
      <c r="F6" s="22" t="s">
        <v>4</v>
      </c>
      <c r="G6" s="22" t="s">
        <v>5</v>
      </c>
      <c r="H6" s="22" t="s">
        <v>6</v>
      </c>
      <c r="I6" s="22" t="s">
        <v>7</v>
      </c>
      <c r="J6" s="22" t="s">
        <v>116</v>
      </c>
      <c r="K6" s="22" t="s">
        <v>114</v>
      </c>
      <c r="L6"/>
      <c r="M6"/>
      <c r="O6" s="24" t="s">
        <v>0</v>
      </c>
      <c r="P6" s="24" t="s">
        <v>1</v>
      </c>
      <c r="Q6" s="22" t="s">
        <v>10</v>
      </c>
      <c r="R6" s="22" t="s">
        <v>11</v>
      </c>
      <c r="S6" s="22" t="s">
        <v>12</v>
      </c>
      <c r="T6" s="22" t="s">
        <v>13</v>
      </c>
      <c r="U6" s="22" t="s">
        <v>14</v>
      </c>
    </row>
    <row r="7" spans="1:30" x14ac:dyDescent="0.25">
      <c r="A7" s="63" t="s">
        <v>313</v>
      </c>
      <c r="B7" s="35">
        <v>2023</v>
      </c>
      <c r="C7" s="35">
        <v>1</v>
      </c>
      <c r="D7" s="4">
        <v>282.18169999999998</v>
      </c>
      <c r="E7" s="4">
        <v>51.973199999999999</v>
      </c>
      <c r="F7" s="4">
        <v>58.0809</v>
      </c>
      <c r="G7" s="4">
        <v>244.90430000000001</v>
      </c>
      <c r="H7" s="4">
        <v>62.676200000000001</v>
      </c>
      <c r="I7" s="4">
        <v>19.7502</v>
      </c>
      <c r="J7" s="4">
        <v>719.56650000000002</v>
      </c>
      <c r="K7" s="4">
        <v>742.73239999999998</v>
      </c>
      <c r="N7" s="63" t="s">
        <v>313</v>
      </c>
      <c r="O7" s="35">
        <v>2023</v>
      </c>
      <c r="P7" s="35">
        <v>1</v>
      </c>
      <c r="Q7" s="4">
        <v>297.09300000000002</v>
      </c>
      <c r="R7" s="4">
        <v>371.36619999999999</v>
      </c>
      <c r="S7" s="4">
        <v>631.32249999999999</v>
      </c>
      <c r="T7" s="4">
        <v>742.73239999999998</v>
      </c>
      <c r="U7" s="4">
        <v>891.27890000000002</v>
      </c>
    </row>
    <row r="8" spans="1:30" x14ac:dyDescent="0.25">
      <c r="A8" s="63" t="s">
        <v>322</v>
      </c>
      <c r="B8" s="35">
        <v>2023</v>
      </c>
      <c r="C8" s="35">
        <v>2</v>
      </c>
      <c r="D8" s="4">
        <v>304.62110000000001</v>
      </c>
      <c r="E8" s="4">
        <v>48.708100000000002</v>
      </c>
      <c r="F8" s="4">
        <v>61.439700000000002</v>
      </c>
      <c r="G8" s="4">
        <v>248.75579999999999</v>
      </c>
      <c r="H8" s="4">
        <v>62.614800000000002</v>
      </c>
      <c r="I8" s="4">
        <v>18.502400000000002</v>
      </c>
      <c r="J8" s="4">
        <v>744.64189999999996</v>
      </c>
      <c r="K8" s="4">
        <v>758.32979999999998</v>
      </c>
      <c r="N8" s="63" t="s">
        <v>322</v>
      </c>
      <c r="O8" s="35">
        <v>2023</v>
      </c>
      <c r="P8" s="35">
        <v>2</v>
      </c>
      <c r="Q8" s="4">
        <v>303.33190000000002</v>
      </c>
      <c r="R8" s="4">
        <v>379.16489999999999</v>
      </c>
      <c r="S8" s="4">
        <v>644.58029999999997</v>
      </c>
      <c r="T8" s="4">
        <v>758.32979999999998</v>
      </c>
      <c r="U8" s="4">
        <v>909.99580000000003</v>
      </c>
    </row>
    <row r="9" spans="1:30" x14ac:dyDescent="0.25">
      <c r="A9" s="63" t="s">
        <v>343</v>
      </c>
      <c r="B9" s="35">
        <v>2023</v>
      </c>
      <c r="C9" s="35">
        <v>3</v>
      </c>
      <c r="D9" s="4">
        <v>360.9008</v>
      </c>
      <c r="E9" s="4">
        <v>52.366900000000001</v>
      </c>
      <c r="F9" s="4">
        <v>70.899199999999993</v>
      </c>
      <c r="G9" s="4">
        <v>265.99419999999998</v>
      </c>
      <c r="H9" s="4">
        <v>67.888900000000007</v>
      </c>
      <c r="I9" s="4">
        <v>17.368500000000001</v>
      </c>
      <c r="J9" s="4">
        <v>835.41650000000004</v>
      </c>
      <c r="K9" s="4">
        <v>773.49639999999999</v>
      </c>
      <c r="N9" s="63" t="s">
        <v>343</v>
      </c>
      <c r="O9" s="35">
        <v>2023</v>
      </c>
      <c r="P9" s="35">
        <v>3</v>
      </c>
      <c r="Q9" s="4">
        <v>309.39859999999999</v>
      </c>
      <c r="R9" s="4">
        <v>386.7482</v>
      </c>
      <c r="S9" s="4">
        <v>657.47190000000001</v>
      </c>
      <c r="T9" s="4">
        <v>773.49639999999999</v>
      </c>
      <c r="U9" s="4">
        <v>928.19569999999999</v>
      </c>
    </row>
    <row r="10" spans="1:30" x14ac:dyDescent="0.25">
      <c r="A10" s="63" t="s">
        <v>354</v>
      </c>
      <c r="B10" s="35">
        <v>2023</v>
      </c>
      <c r="C10" s="35">
        <v>4</v>
      </c>
      <c r="D10" s="4">
        <v>288.45049999999998</v>
      </c>
      <c r="E10" s="4">
        <v>53.521000000000001</v>
      </c>
      <c r="F10" s="4">
        <v>59.097299999999997</v>
      </c>
      <c r="G10" s="4">
        <v>263.17770000000002</v>
      </c>
      <c r="H10" s="4">
        <v>75.033199999999994</v>
      </c>
      <c r="I10" s="4">
        <v>36.730899999999998</v>
      </c>
      <c r="J10" s="4">
        <v>776.01059999999995</v>
      </c>
      <c r="K10" s="4">
        <v>784.32529999999997</v>
      </c>
      <c r="N10" s="63" t="s">
        <v>354</v>
      </c>
      <c r="O10" s="35">
        <v>2023</v>
      </c>
      <c r="P10" s="35">
        <v>4</v>
      </c>
      <c r="Q10" s="4">
        <v>313.73009999999999</v>
      </c>
      <c r="R10" s="4">
        <v>392.16269999999997</v>
      </c>
      <c r="S10" s="4">
        <v>666.67650000000003</v>
      </c>
      <c r="T10" s="4">
        <v>784.32529999999997</v>
      </c>
      <c r="U10" s="4">
        <v>941.19039999999995</v>
      </c>
    </row>
    <row r="11" spans="1:30" x14ac:dyDescent="0.25">
      <c r="A11" s="63" t="s">
        <v>355</v>
      </c>
      <c r="B11" s="35">
        <v>2023</v>
      </c>
      <c r="C11" s="35">
        <v>5</v>
      </c>
      <c r="D11" s="4">
        <v>266.64879999999999</v>
      </c>
      <c r="E11" s="4">
        <v>48.531399999999998</v>
      </c>
      <c r="F11" s="4">
        <v>54.8185</v>
      </c>
      <c r="G11" s="4">
        <v>253.40090000000001</v>
      </c>
      <c r="H11" s="4">
        <v>72.069199999999995</v>
      </c>
      <c r="I11" s="4">
        <v>35.161099999999998</v>
      </c>
      <c r="J11" s="4">
        <v>730.62990000000002</v>
      </c>
      <c r="K11" s="4">
        <v>792.9529</v>
      </c>
      <c r="N11" s="63" t="s">
        <v>355</v>
      </c>
      <c r="O11" s="35">
        <v>2023</v>
      </c>
      <c r="P11" s="35">
        <v>5</v>
      </c>
      <c r="Q11" s="4">
        <v>317.18119999999999</v>
      </c>
      <c r="R11" s="4">
        <v>396.47649999999999</v>
      </c>
      <c r="S11" s="4">
        <v>674.01</v>
      </c>
      <c r="T11" s="4">
        <v>792.9529</v>
      </c>
      <c r="U11" s="4">
        <v>951.54349999999999</v>
      </c>
    </row>
    <row r="12" spans="1:30" x14ac:dyDescent="0.25">
      <c r="A12" s="63" t="s">
        <v>363</v>
      </c>
      <c r="B12" s="35">
        <v>2023</v>
      </c>
      <c r="C12" s="35">
        <v>6</v>
      </c>
      <c r="D12" s="4">
        <v>372.14769999999999</v>
      </c>
      <c r="E12" s="4">
        <v>50.7029</v>
      </c>
      <c r="F12" s="4">
        <v>70.592100000000002</v>
      </c>
      <c r="G12" s="4">
        <v>254.3305</v>
      </c>
      <c r="H12" s="4">
        <v>68.706100000000006</v>
      </c>
      <c r="I12" s="4">
        <v>14.860799999999999</v>
      </c>
      <c r="J12" s="4">
        <v>831.34010000000001</v>
      </c>
      <c r="K12" s="4">
        <v>798.50360000000001</v>
      </c>
      <c r="N12" s="63" t="s">
        <v>363</v>
      </c>
      <c r="O12" s="35">
        <v>2023</v>
      </c>
      <c r="P12" s="35">
        <v>6</v>
      </c>
      <c r="Q12" s="4">
        <v>319.40140000000002</v>
      </c>
      <c r="R12" s="4">
        <v>399.2518</v>
      </c>
      <c r="S12" s="4">
        <v>678.72810000000004</v>
      </c>
      <c r="T12" s="4">
        <v>798.50360000000001</v>
      </c>
      <c r="U12" s="4">
        <v>958.20429999999999</v>
      </c>
    </row>
    <row r="13" spans="1:30" x14ac:dyDescent="0.25">
      <c r="A13" s="63" t="s">
        <v>373</v>
      </c>
      <c r="B13" s="35">
        <v>2023</v>
      </c>
      <c r="C13" s="35">
        <v>7</v>
      </c>
      <c r="D13" s="4">
        <v>336.4794</v>
      </c>
      <c r="E13" s="4">
        <v>40.870199999999997</v>
      </c>
      <c r="F13" s="4">
        <v>65.111199999999997</v>
      </c>
      <c r="G13" s="4">
        <v>258.28019999999998</v>
      </c>
      <c r="H13" s="4">
        <v>71.130799999999994</v>
      </c>
      <c r="I13" s="4">
        <v>23.013400000000001</v>
      </c>
      <c r="J13" s="4">
        <v>794.88520000000005</v>
      </c>
      <c r="K13" s="4">
        <v>803.29459999999995</v>
      </c>
      <c r="N13" s="63" t="s">
        <v>373</v>
      </c>
      <c r="O13" s="35">
        <v>2023</v>
      </c>
      <c r="P13" s="35">
        <v>7</v>
      </c>
      <c r="Q13" s="4">
        <v>321.31779999999998</v>
      </c>
      <c r="R13" s="4">
        <v>401.64729999999997</v>
      </c>
      <c r="S13" s="4">
        <v>682.80039999999997</v>
      </c>
      <c r="T13" s="4">
        <v>803.29459999999995</v>
      </c>
      <c r="U13" s="4">
        <v>963.95349999999996</v>
      </c>
    </row>
    <row r="14" spans="1:30" x14ac:dyDescent="0.25">
      <c r="A14" s="63" t="s">
        <v>377</v>
      </c>
      <c r="B14" s="35">
        <v>2023</v>
      </c>
      <c r="C14" s="35">
        <v>8</v>
      </c>
      <c r="D14" s="4">
        <v>353.81549999999999</v>
      </c>
      <c r="E14" s="4">
        <v>46.962400000000002</v>
      </c>
      <c r="F14" s="4">
        <v>68.941299999999998</v>
      </c>
      <c r="G14" s="4">
        <v>252.14279999999999</v>
      </c>
      <c r="H14" s="4">
        <v>72.174999999999997</v>
      </c>
      <c r="I14" s="4">
        <v>11.0063</v>
      </c>
      <c r="J14" s="4">
        <v>805.04330000000004</v>
      </c>
      <c r="K14" s="4">
        <v>809.721</v>
      </c>
      <c r="N14" s="63" t="s">
        <v>377</v>
      </c>
      <c r="O14" s="35">
        <v>2023</v>
      </c>
      <c r="P14" s="35">
        <v>8</v>
      </c>
      <c r="Q14" s="4">
        <v>323.88839999999999</v>
      </c>
      <c r="R14" s="4">
        <v>404.8605</v>
      </c>
      <c r="S14" s="4">
        <v>688.26289999999995</v>
      </c>
      <c r="T14" s="4">
        <v>809.721</v>
      </c>
      <c r="U14" s="4">
        <v>971.66520000000003</v>
      </c>
    </row>
    <row r="15" spans="1:30" x14ac:dyDescent="0.25">
      <c r="A15" s="63" t="s">
        <v>384</v>
      </c>
      <c r="B15" s="35">
        <v>2023</v>
      </c>
      <c r="C15" s="35">
        <v>9</v>
      </c>
      <c r="D15" s="4">
        <v>366.43889999999999</v>
      </c>
      <c r="E15" s="4">
        <v>47.019500000000001</v>
      </c>
      <c r="F15" s="4">
        <v>71.155100000000004</v>
      </c>
      <c r="G15" s="4">
        <v>250.00710000000001</v>
      </c>
      <c r="H15" s="4">
        <v>69.396600000000007</v>
      </c>
      <c r="I15" s="4">
        <v>18.053599999999999</v>
      </c>
      <c r="J15" s="4">
        <v>822.07079999999996</v>
      </c>
      <c r="K15" s="4">
        <v>817.81820000000005</v>
      </c>
      <c r="N15" s="63" t="s">
        <v>384</v>
      </c>
      <c r="O15" s="35">
        <v>2023</v>
      </c>
      <c r="P15" s="35">
        <v>9</v>
      </c>
      <c r="Q15" s="4">
        <v>327.12729999999999</v>
      </c>
      <c r="R15" s="4">
        <v>408.90910000000002</v>
      </c>
      <c r="S15" s="4">
        <v>695.14549999999997</v>
      </c>
      <c r="T15" s="4">
        <v>817.81820000000005</v>
      </c>
      <c r="U15" s="4">
        <v>981.3818</v>
      </c>
    </row>
    <row r="16" spans="1:30" x14ac:dyDescent="0.25">
      <c r="A16" s="63" t="s">
        <v>387</v>
      </c>
      <c r="B16" s="35">
        <v>2023</v>
      </c>
      <c r="C16" s="35">
        <v>10</v>
      </c>
      <c r="D16" s="4">
        <v>375.26609999999999</v>
      </c>
      <c r="E16" s="4">
        <v>48.599899999999998</v>
      </c>
      <c r="F16" s="4">
        <v>71.8887</v>
      </c>
      <c r="G16" s="4">
        <v>263.0548</v>
      </c>
      <c r="H16" s="4">
        <v>73.928700000000006</v>
      </c>
      <c r="I16" s="4">
        <v>-0.91800000000000004</v>
      </c>
      <c r="J16" s="4">
        <v>831.8202</v>
      </c>
      <c r="K16" s="4">
        <v>838.26369999999997</v>
      </c>
      <c r="N16" s="63" t="s">
        <v>387</v>
      </c>
      <c r="O16" s="35">
        <v>2023</v>
      </c>
      <c r="P16" s="35">
        <v>10</v>
      </c>
      <c r="Q16" s="4">
        <v>335.30549999999999</v>
      </c>
      <c r="R16" s="4">
        <v>419.13189999999997</v>
      </c>
      <c r="S16" s="4">
        <v>712.52409999999998</v>
      </c>
      <c r="T16" s="4">
        <v>838.26369999999997</v>
      </c>
      <c r="U16" s="4">
        <v>1005.9164</v>
      </c>
    </row>
    <row r="17" spans="1:59" x14ac:dyDescent="0.25">
      <c r="A17" s="63" t="s">
        <v>388</v>
      </c>
      <c r="B17" s="35">
        <v>2023</v>
      </c>
      <c r="C17" s="35">
        <v>11</v>
      </c>
      <c r="D17" s="4">
        <v>375.82499999999999</v>
      </c>
      <c r="E17" s="4">
        <v>46.250999999999998</v>
      </c>
      <c r="F17" s="4">
        <v>71.3292</v>
      </c>
      <c r="G17" s="4">
        <v>261.68180000000001</v>
      </c>
      <c r="H17" s="4">
        <v>68.921800000000005</v>
      </c>
      <c r="I17" s="4">
        <v>2.5131999999999999</v>
      </c>
      <c r="J17" s="4">
        <v>826.52200000000005</v>
      </c>
      <c r="K17" s="4">
        <v>870.11770000000001</v>
      </c>
      <c r="N17" s="63" t="s">
        <v>388</v>
      </c>
      <c r="O17" s="35">
        <v>2023</v>
      </c>
      <c r="P17" s="35">
        <v>11</v>
      </c>
      <c r="Q17" s="4">
        <v>348.0471</v>
      </c>
      <c r="R17" s="4">
        <v>435.05889999999999</v>
      </c>
      <c r="S17" s="4">
        <v>739.6</v>
      </c>
      <c r="T17" s="4">
        <v>870.11770000000001</v>
      </c>
      <c r="U17" s="4">
        <v>1044.1412</v>
      </c>
    </row>
    <row r="18" spans="1:59" x14ac:dyDescent="0.25">
      <c r="A18" s="63" t="s">
        <v>389</v>
      </c>
      <c r="B18" s="35">
        <v>2023</v>
      </c>
      <c r="C18" s="35">
        <v>12</v>
      </c>
      <c r="D18" s="4">
        <v>371.12369999999999</v>
      </c>
      <c r="E18" s="4">
        <v>51.235199999999999</v>
      </c>
      <c r="F18" s="4">
        <v>71.905199999999994</v>
      </c>
      <c r="G18" s="4">
        <v>266.43009999999998</v>
      </c>
      <c r="H18" s="4">
        <v>70.268600000000006</v>
      </c>
      <c r="I18" s="4">
        <v>18.489000000000001</v>
      </c>
      <c r="J18" s="4">
        <v>849.45180000000005</v>
      </c>
      <c r="K18" s="4">
        <v>875.33839999999998</v>
      </c>
      <c r="N18" s="63" t="s">
        <v>389</v>
      </c>
      <c r="O18" s="35">
        <v>2023</v>
      </c>
      <c r="P18" s="35">
        <v>12</v>
      </c>
      <c r="Q18" s="4">
        <v>350.1354</v>
      </c>
      <c r="R18" s="4">
        <v>437.66919999999999</v>
      </c>
      <c r="S18" s="4">
        <v>744.0376</v>
      </c>
      <c r="T18" s="4">
        <v>875.33839999999998</v>
      </c>
      <c r="U18" s="4">
        <v>1050.4060999999999</v>
      </c>
    </row>
    <row r="19" spans="1:59" x14ac:dyDescent="0.25">
      <c r="A19" s="31" t="s">
        <v>108</v>
      </c>
      <c r="B19" s="2"/>
      <c r="C19" s="2"/>
      <c r="D19" s="384">
        <f>+(D18-D17)/D17</f>
        <v>-1.2509279584913201E-2</v>
      </c>
      <c r="E19" s="384">
        <f t="shared" ref="E19:K19" si="0">+(E18-E17)/E17</f>
        <v>0.10776415645067138</v>
      </c>
      <c r="F19" s="384">
        <f t="shared" si="0"/>
        <v>8.075234265910643E-3</v>
      </c>
      <c r="G19" s="384">
        <f t="shared" si="0"/>
        <v>1.8145320003148755E-2</v>
      </c>
      <c r="H19" s="384">
        <f t="shared" si="0"/>
        <v>1.9540987031679405E-2</v>
      </c>
      <c r="I19" s="384">
        <f t="shared" si="0"/>
        <v>6.3567563265955762</v>
      </c>
      <c r="J19" s="384">
        <f t="shared" si="0"/>
        <v>2.7742516230662945E-2</v>
      </c>
      <c r="K19" s="384">
        <f t="shared" si="0"/>
        <v>5.9999928745271651E-3</v>
      </c>
      <c r="N19" s="31" t="s">
        <v>108</v>
      </c>
      <c r="O19" s="2"/>
      <c r="P19" s="2"/>
      <c r="Q19" s="385">
        <f>+(Q18-Q17)/Q17</f>
        <v>6.0000499932336858E-3</v>
      </c>
      <c r="R19" s="385">
        <f t="shared" ref="R19:U19" si="1">+(R18-R17)/R17</f>
        <v>5.9998772579988487E-3</v>
      </c>
      <c r="S19" s="385">
        <f t="shared" si="1"/>
        <v>5.9999999999999663E-3</v>
      </c>
      <c r="T19" s="385">
        <f t="shared" si="1"/>
        <v>5.9999928745271651E-3</v>
      </c>
      <c r="U19" s="385">
        <f t="shared" si="1"/>
        <v>6.000050567873289E-3</v>
      </c>
      <c r="V19" s="44"/>
      <c r="W19" s="51"/>
      <c r="X19" s="44"/>
      <c r="Y19" s="44"/>
      <c r="Z19" s="44"/>
      <c r="AA19" s="44"/>
      <c r="AB19" s="44"/>
      <c r="AC19" s="44"/>
      <c r="AD19" s="44"/>
      <c r="AE19" s="44"/>
      <c r="AF19" s="44"/>
      <c r="AG19" s="50"/>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row>
    <row r="21" spans="1:59" x14ac:dyDescent="0.25">
      <c r="A21" s="3"/>
      <c r="B21" s="2"/>
      <c r="C21" s="2"/>
      <c r="D21" s="2"/>
      <c r="E21" s="2"/>
      <c r="F21" s="6"/>
      <c r="G21" s="6"/>
      <c r="H21" s="6"/>
      <c r="I21" s="6"/>
      <c r="J21" s="6"/>
      <c r="K21" s="6"/>
    </row>
    <row r="22" spans="1:59" x14ac:dyDescent="0.25">
      <c r="A22" s="3"/>
      <c r="B22" s="2"/>
      <c r="C22" s="2"/>
      <c r="D22" s="2"/>
      <c r="E22" s="2"/>
      <c r="F22" s="6"/>
      <c r="G22" s="6"/>
      <c r="H22" s="6"/>
      <c r="I22" s="6"/>
      <c r="J22" s="6"/>
      <c r="K22" s="6"/>
    </row>
    <row r="23" spans="1:59" x14ac:dyDescent="0.25">
      <c r="E23" s="5"/>
      <c r="F23" s="5"/>
      <c r="G23" s="5"/>
      <c r="H23" s="5"/>
      <c r="I23" s="5"/>
      <c r="J23" s="5"/>
      <c r="K23" s="5"/>
    </row>
    <row r="24" spans="1:59" x14ac:dyDescent="0.25">
      <c r="C24" s="5"/>
      <c r="F24" s="7"/>
      <c r="G24" s="7"/>
      <c r="H24" s="7"/>
      <c r="I24" s="7"/>
      <c r="J24" s="7"/>
      <c r="K24" s="7"/>
    </row>
    <row r="25" spans="1:59" x14ac:dyDescent="0.25">
      <c r="C25" s="5"/>
      <c r="I25" s="5"/>
      <c r="J25" s="5"/>
    </row>
    <row r="26" spans="1:59" x14ac:dyDescent="0.25">
      <c r="V26" s="42" t="s">
        <v>116</v>
      </c>
      <c r="W26" s="494" t="s">
        <v>118</v>
      </c>
      <c r="X26" s="494"/>
      <c r="Y26" s="494"/>
      <c r="Z26" s="494"/>
      <c r="AA26" s="494"/>
      <c r="AB26" s="494"/>
      <c r="AC26" s="494"/>
    </row>
    <row r="27" spans="1:59" x14ac:dyDescent="0.25">
      <c r="V27" s="42"/>
      <c r="W27" s="494"/>
      <c r="X27" s="494"/>
      <c r="Y27" s="494"/>
      <c r="Z27" s="494"/>
      <c r="AA27" s="494"/>
      <c r="AB27" s="494"/>
      <c r="AC27" s="494"/>
    </row>
    <row r="28" spans="1:59" x14ac:dyDescent="0.25">
      <c r="V28" s="42"/>
      <c r="W28" s="23"/>
      <c r="X28" s="23"/>
      <c r="Y28" s="23"/>
      <c r="Z28" s="23"/>
      <c r="AA28" s="23"/>
      <c r="AB28" s="23"/>
      <c r="AC28" s="23"/>
    </row>
    <row r="29" spans="1:59" x14ac:dyDescent="0.25">
      <c r="V29" s="42" t="s">
        <v>114</v>
      </c>
      <c r="W29" s="494" t="s">
        <v>119</v>
      </c>
      <c r="X29" s="494"/>
      <c r="Y29" s="494"/>
      <c r="Z29" s="494"/>
      <c r="AA29" s="494"/>
      <c r="AB29" s="494"/>
      <c r="AC29" s="494"/>
    </row>
    <row r="30" spans="1:59" x14ac:dyDescent="0.25">
      <c r="V30" s="23"/>
      <c r="W30" s="494"/>
      <c r="X30" s="494"/>
      <c r="Y30" s="494"/>
      <c r="Z30" s="494"/>
      <c r="AA30" s="494"/>
      <c r="AB30" s="494"/>
      <c r="AC30" s="494"/>
    </row>
  </sheetData>
  <mergeCells count="8">
    <mergeCell ref="W26:AC27"/>
    <mergeCell ref="W29:AC30"/>
    <mergeCell ref="V5:AD5"/>
    <mergeCell ref="I1:K1"/>
    <mergeCell ref="A5:K5"/>
    <mergeCell ref="N5:U5"/>
    <mergeCell ref="A4:K4"/>
    <mergeCell ref="N4:U4"/>
  </mergeCells>
  <conditionalFormatting sqref="A21:U1048576 A1:U18">
    <cfRule type="expression" dxfId="1172" priority="3">
      <formula>ROW()=CELL("FILA")</formula>
    </cfRule>
  </conditionalFormatting>
  <conditionalFormatting sqref="A19:C19">
    <cfRule type="expression" dxfId="1171" priority="2">
      <formula>ROW()=CELL("FILA")</formula>
    </cfRule>
  </conditionalFormatting>
  <conditionalFormatting sqref="D19:U19">
    <cfRule type="expression" dxfId="1170" priority="1">
      <formula>ROW()=CELL("FILA")</formula>
    </cfRule>
  </conditionalFormatting>
  <hyperlinks>
    <hyperlink ref="I1:K1" location="INDICE!A1" display="REGRESAR"/>
  </hyperlinks>
  <printOptions horizontalCentered="1"/>
  <pageMargins left="0.23622047244094491" right="0.23622047244094491" top="0.74803149606299213" bottom="0.74803149606299213" header="0.31496062992125984" footer="0.31496062992125984"/>
  <pageSetup scale="88" orientation="portrait" r:id="rId1"/>
  <headerFooter>
    <oddHeader>&amp;C&amp;12Información tarifaria del servicio público de energía 
para el comercializador integrado al operador de red</oddHeader>
    <oddFooter>&amp;L&amp;K00B050
&amp;C&amp;K000000PUBLICACIÓN DE ENEL COLOMBIA S.A. E.S.P.</oddFooter>
  </headerFooter>
  <colBreaks count="2" manualBreakCount="2">
    <brk id="12" max="1048575" man="1"/>
    <brk id="21" max="40" man="1"/>
  </colBreaks>
  <drawing r:id="rId2"/>
  <picture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BG28"/>
  <sheetViews>
    <sheetView showGridLines="0" view="pageBreakPreview" zoomScale="80" zoomScaleNormal="85" zoomScaleSheetLayoutView="80" zoomScalePageLayoutView="85" workbookViewId="0">
      <selection activeCell="Q19" sqref="Q19:U19"/>
    </sheetView>
  </sheetViews>
  <sheetFormatPr baseColWidth="10" defaultColWidth="9.28515625" defaultRowHeight="15" x14ac:dyDescent="0.25"/>
  <cols>
    <col min="1" max="1" width="10.140625" customWidth="1"/>
    <col min="2" max="2" width="7.7109375" customWidth="1"/>
    <col min="3" max="3" width="9.140625" customWidth="1"/>
    <col min="4" max="4" width="10.42578125" customWidth="1"/>
    <col min="5" max="6" width="9.140625" customWidth="1"/>
    <col min="7" max="8" width="8" customWidth="1"/>
    <col min="9" max="10" width="9.140625" customWidth="1"/>
    <col min="11" max="11" width="11.140625" customWidth="1"/>
    <col min="12" max="13" width="2.5703125" customWidth="1"/>
    <col min="14" max="14" width="14.85546875" customWidth="1"/>
    <col min="16" max="16" width="9.140625" customWidth="1"/>
    <col min="17" max="20" width="11.140625" customWidth="1"/>
    <col min="21" max="21" width="14.7109375" customWidth="1"/>
    <col min="23" max="23" width="12.140625" customWidth="1"/>
    <col min="24" max="24" width="16.28515625" customWidth="1"/>
    <col min="25" max="26" width="14.140625" customWidth="1"/>
    <col min="27" max="27" width="13" customWidth="1"/>
    <col min="28" max="28" width="12.7109375" customWidth="1"/>
  </cols>
  <sheetData>
    <row r="1" spans="1:30" ht="22.5" customHeight="1" x14ac:dyDescent="0.25">
      <c r="I1" s="503" t="s">
        <v>69</v>
      </c>
      <c r="J1" s="503"/>
      <c r="K1" s="503"/>
    </row>
    <row r="2" spans="1:30" ht="33.75" customHeight="1" x14ac:dyDescent="0.35">
      <c r="A2" s="8" t="s">
        <v>9</v>
      </c>
      <c r="B2" s="502" t="s">
        <v>143</v>
      </c>
      <c r="C2" s="502"/>
      <c r="D2" s="502"/>
      <c r="E2" s="502"/>
      <c r="F2" s="502"/>
      <c r="G2" s="502"/>
      <c r="H2" s="502"/>
      <c r="I2" s="502"/>
      <c r="J2" s="502"/>
      <c r="K2" s="502"/>
    </row>
    <row r="3" spans="1:30" ht="23.25" x14ac:dyDescent="0.35">
      <c r="A3" s="8" t="s">
        <v>15</v>
      </c>
      <c r="B3" s="502" t="s">
        <v>17</v>
      </c>
      <c r="C3" s="502"/>
      <c r="D3" s="502"/>
      <c r="E3" s="502"/>
      <c r="F3" s="502"/>
      <c r="G3" s="502"/>
      <c r="H3" s="502"/>
      <c r="I3" s="502"/>
      <c r="J3" s="502"/>
      <c r="K3" s="502"/>
      <c r="N3" s="10"/>
      <c r="O3" s="10"/>
      <c r="P3" s="10"/>
      <c r="Q3" s="10"/>
      <c r="R3" s="10"/>
      <c r="S3" s="10"/>
      <c r="T3" s="10"/>
      <c r="U3" s="10"/>
    </row>
    <row r="4" spans="1:30" s="20" customFormat="1" ht="17.25" x14ac:dyDescent="0.3">
      <c r="A4" s="498"/>
      <c r="B4" s="498"/>
      <c r="C4" s="498"/>
      <c r="D4" s="498"/>
      <c r="E4" s="498"/>
      <c r="F4" s="498"/>
      <c r="G4" s="498"/>
      <c r="H4" s="498"/>
      <c r="I4" s="498"/>
      <c r="J4" s="498"/>
      <c r="K4" s="498"/>
      <c r="N4" s="501"/>
      <c r="O4" s="501"/>
      <c r="P4" s="501"/>
      <c r="Q4" s="501"/>
      <c r="R4" s="501"/>
      <c r="S4" s="501"/>
      <c r="T4" s="501"/>
      <c r="U4" s="501"/>
    </row>
    <row r="5" spans="1:30" ht="33" customHeight="1" x14ac:dyDescent="0.25">
      <c r="A5" s="496" t="s">
        <v>109</v>
      </c>
      <c r="B5" s="499"/>
      <c r="C5" s="499"/>
      <c r="D5" s="499"/>
      <c r="E5" s="499"/>
      <c r="F5" s="499"/>
      <c r="G5" s="499"/>
      <c r="H5" s="499"/>
      <c r="I5" s="499"/>
      <c r="J5" s="499"/>
      <c r="K5" s="499"/>
      <c r="N5" s="496" t="s">
        <v>111</v>
      </c>
      <c r="O5" s="496"/>
      <c r="P5" s="496"/>
      <c r="Q5" s="496"/>
      <c r="R5" s="496"/>
      <c r="S5" s="496"/>
      <c r="T5" s="496"/>
      <c r="U5" s="496"/>
      <c r="V5" s="30"/>
      <c r="W5" s="496" t="s">
        <v>117</v>
      </c>
      <c r="X5" s="496"/>
      <c r="Y5" s="496"/>
      <c r="Z5" s="496"/>
      <c r="AA5" s="496"/>
      <c r="AB5" s="496"/>
      <c r="AC5" s="496"/>
      <c r="AD5" s="496"/>
    </row>
    <row r="6" spans="1:30" s="25" customFormat="1" ht="30" customHeight="1" x14ac:dyDescent="0.25">
      <c r="B6" s="18" t="s">
        <v>0</v>
      </c>
      <c r="C6" s="18" t="s">
        <v>1</v>
      </c>
      <c r="D6" s="13" t="s">
        <v>2</v>
      </c>
      <c r="E6" s="13" t="s">
        <v>3</v>
      </c>
      <c r="F6" s="13" t="s">
        <v>4</v>
      </c>
      <c r="G6" s="13" t="s">
        <v>5</v>
      </c>
      <c r="H6" s="13" t="s">
        <v>6</v>
      </c>
      <c r="I6" s="13" t="s">
        <v>7</v>
      </c>
      <c r="J6" s="13" t="s">
        <v>116</v>
      </c>
      <c r="K6" s="13" t="s">
        <v>114</v>
      </c>
      <c r="L6"/>
      <c r="M6"/>
      <c r="O6" s="18" t="s">
        <v>0</v>
      </c>
      <c r="P6" s="18" t="s">
        <v>1</v>
      </c>
      <c r="Q6" s="13" t="s">
        <v>10</v>
      </c>
      <c r="R6" s="13" t="s">
        <v>11</v>
      </c>
      <c r="S6" s="13" t="s">
        <v>12</v>
      </c>
      <c r="T6" s="13" t="s">
        <v>13</v>
      </c>
      <c r="U6" s="13" t="s">
        <v>14</v>
      </c>
    </row>
    <row r="7" spans="1:30" x14ac:dyDescent="0.25">
      <c r="A7" s="63" t="s">
        <v>313</v>
      </c>
      <c r="B7" s="35">
        <v>2023</v>
      </c>
      <c r="C7" s="35">
        <v>1</v>
      </c>
      <c r="D7" s="4">
        <v>293.83</v>
      </c>
      <c r="E7" s="4">
        <v>51.97</v>
      </c>
      <c r="F7" s="4">
        <v>56.55</v>
      </c>
      <c r="G7" s="4">
        <v>191.17</v>
      </c>
      <c r="H7" s="4">
        <v>157.82</v>
      </c>
      <c r="I7" s="4">
        <v>23.82</v>
      </c>
      <c r="J7" s="4">
        <v>775.16</v>
      </c>
      <c r="K7" s="4">
        <v>794.32</v>
      </c>
      <c r="N7" s="63" t="s">
        <v>313</v>
      </c>
      <c r="O7" s="35">
        <v>2023</v>
      </c>
      <c r="P7" s="35">
        <v>1</v>
      </c>
      <c r="Q7" s="4">
        <v>317.73</v>
      </c>
      <c r="R7" s="4">
        <v>397.16</v>
      </c>
      <c r="S7" s="4">
        <v>675.17</v>
      </c>
      <c r="T7" s="4">
        <v>794.32</v>
      </c>
      <c r="U7" s="4">
        <v>953.18399999999997</v>
      </c>
    </row>
    <row r="8" spans="1:30" x14ac:dyDescent="0.25">
      <c r="A8" s="63" t="s">
        <v>322</v>
      </c>
      <c r="B8" s="35">
        <v>2023</v>
      </c>
      <c r="C8" s="35">
        <v>2</v>
      </c>
      <c r="D8" s="4">
        <v>317.62</v>
      </c>
      <c r="E8" s="4">
        <v>48.71</v>
      </c>
      <c r="F8" s="4">
        <v>59.68</v>
      </c>
      <c r="G8" s="4">
        <v>195.34</v>
      </c>
      <c r="H8" s="4">
        <v>161.41</v>
      </c>
      <c r="I8" s="4">
        <v>21.87</v>
      </c>
      <c r="J8" s="4">
        <v>804.63</v>
      </c>
      <c r="K8" s="4">
        <v>810.82</v>
      </c>
      <c r="N8" s="63" t="s">
        <v>322</v>
      </c>
      <c r="O8" s="35">
        <v>2023</v>
      </c>
      <c r="P8" s="35">
        <v>2</v>
      </c>
      <c r="Q8" s="4">
        <v>324.33</v>
      </c>
      <c r="R8" s="4">
        <v>405.41</v>
      </c>
      <c r="S8" s="4">
        <v>689.2</v>
      </c>
      <c r="T8" s="4">
        <v>810.82</v>
      </c>
      <c r="U8" s="4">
        <v>972.98400000000004</v>
      </c>
    </row>
    <row r="9" spans="1:30" x14ac:dyDescent="0.25">
      <c r="A9" s="63" t="s">
        <v>343</v>
      </c>
      <c r="B9" s="35">
        <v>2023</v>
      </c>
      <c r="C9" s="35">
        <v>3</v>
      </c>
      <c r="D9" s="4">
        <v>383.74</v>
      </c>
      <c r="E9" s="4">
        <v>52.37</v>
      </c>
      <c r="F9" s="4">
        <v>70.010000000000005</v>
      </c>
      <c r="G9" s="4">
        <v>198.11</v>
      </c>
      <c r="H9" s="4">
        <v>162.1</v>
      </c>
      <c r="I9" s="4">
        <v>18.29</v>
      </c>
      <c r="J9" s="4">
        <v>884.61</v>
      </c>
      <c r="K9" s="4">
        <v>826.72</v>
      </c>
      <c r="N9" s="63" t="s">
        <v>343</v>
      </c>
      <c r="O9" s="35">
        <v>2023</v>
      </c>
      <c r="P9" s="35">
        <v>3</v>
      </c>
      <c r="Q9" s="4">
        <v>330.69</v>
      </c>
      <c r="R9" s="4">
        <v>413.36</v>
      </c>
      <c r="S9" s="4">
        <v>702.71</v>
      </c>
      <c r="T9" s="4">
        <v>826.72</v>
      </c>
      <c r="U9" s="4">
        <v>992.06</v>
      </c>
    </row>
    <row r="10" spans="1:30" x14ac:dyDescent="0.25">
      <c r="A10" s="63" t="s">
        <v>354</v>
      </c>
      <c r="B10" s="35">
        <v>2023</v>
      </c>
      <c r="C10" s="35">
        <v>4</v>
      </c>
      <c r="D10" s="4">
        <v>290.07</v>
      </c>
      <c r="E10" s="4">
        <v>53.52</v>
      </c>
      <c r="F10" s="4">
        <v>57.08</v>
      </c>
      <c r="G10" s="4">
        <v>196.07</v>
      </c>
      <c r="H10" s="4">
        <v>171.1</v>
      </c>
      <c r="I10" s="4">
        <v>40.659999999999997</v>
      </c>
      <c r="J10" s="4">
        <v>808.5</v>
      </c>
      <c r="K10" s="4">
        <v>837.89</v>
      </c>
      <c r="N10" s="63" t="s">
        <v>354</v>
      </c>
      <c r="O10" s="35">
        <v>2023</v>
      </c>
      <c r="P10" s="35">
        <v>4</v>
      </c>
      <c r="Q10" s="4">
        <v>335.16</v>
      </c>
      <c r="R10" s="4">
        <v>418.95</v>
      </c>
      <c r="S10" s="4">
        <v>712.21</v>
      </c>
      <c r="T10" s="4">
        <v>837.89</v>
      </c>
      <c r="U10" s="4">
        <v>1005.47</v>
      </c>
    </row>
    <row r="11" spans="1:30" x14ac:dyDescent="0.25">
      <c r="A11" s="63" t="s">
        <v>355</v>
      </c>
      <c r="B11" s="35">
        <v>2023</v>
      </c>
      <c r="C11" s="35">
        <v>5</v>
      </c>
      <c r="D11" s="4">
        <v>265.73</v>
      </c>
      <c r="E11" s="4">
        <v>48.53</v>
      </c>
      <c r="F11" s="4">
        <v>53.05</v>
      </c>
      <c r="G11" s="4">
        <v>197.2</v>
      </c>
      <c r="H11" s="4">
        <v>172.5</v>
      </c>
      <c r="I11" s="4">
        <v>41.66</v>
      </c>
      <c r="J11" s="4">
        <v>778.68</v>
      </c>
      <c r="K11" s="4">
        <v>846.75</v>
      </c>
      <c r="N11" s="63" t="s">
        <v>355</v>
      </c>
      <c r="O11" s="35">
        <v>2023</v>
      </c>
      <c r="P11" s="35">
        <v>5</v>
      </c>
      <c r="Q11" s="4">
        <v>338.7</v>
      </c>
      <c r="R11" s="4">
        <v>423.38</v>
      </c>
      <c r="S11" s="4">
        <v>719.74</v>
      </c>
      <c r="T11" s="4">
        <v>846.75</v>
      </c>
      <c r="U11" s="4">
        <v>1016.1</v>
      </c>
    </row>
    <row r="12" spans="1:30" x14ac:dyDescent="0.25">
      <c r="A12" s="63" t="s">
        <v>363</v>
      </c>
      <c r="B12" s="35">
        <v>2023</v>
      </c>
      <c r="C12" s="35">
        <v>6</v>
      </c>
      <c r="D12" s="4">
        <v>370.46</v>
      </c>
      <c r="E12" s="4">
        <v>50.7</v>
      </c>
      <c r="F12" s="4">
        <v>66.11</v>
      </c>
      <c r="G12" s="4">
        <v>193.81</v>
      </c>
      <c r="H12" s="4">
        <v>165.42</v>
      </c>
      <c r="I12" s="4">
        <v>16.93</v>
      </c>
      <c r="J12" s="4">
        <v>863.43</v>
      </c>
      <c r="K12" s="4">
        <v>852.99</v>
      </c>
      <c r="N12" s="63" t="s">
        <v>363</v>
      </c>
      <c r="O12" s="35">
        <v>2023</v>
      </c>
      <c r="P12" s="35">
        <v>6</v>
      </c>
      <c r="Q12" s="4">
        <v>341.2</v>
      </c>
      <c r="R12" s="4">
        <v>426.5</v>
      </c>
      <c r="S12" s="4">
        <v>725.04</v>
      </c>
      <c r="T12" s="4">
        <v>852.99</v>
      </c>
      <c r="U12" s="4">
        <v>1023.59</v>
      </c>
    </row>
    <row r="13" spans="1:30" x14ac:dyDescent="0.25">
      <c r="A13" s="63" t="s">
        <v>373</v>
      </c>
      <c r="B13" s="35">
        <v>2023</v>
      </c>
      <c r="C13" s="35">
        <v>7</v>
      </c>
      <c r="D13" s="4">
        <v>365.35</v>
      </c>
      <c r="E13" s="4">
        <v>40.869999999999997</v>
      </c>
      <c r="F13" s="4">
        <v>66.05</v>
      </c>
      <c r="G13" s="4">
        <v>191.81</v>
      </c>
      <c r="H13" s="4">
        <v>168.43</v>
      </c>
      <c r="I13" s="4">
        <v>25.87</v>
      </c>
      <c r="J13" s="4">
        <v>858.38</v>
      </c>
      <c r="K13" s="4">
        <v>858.11</v>
      </c>
      <c r="N13" s="63" t="s">
        <v>373</v>
      </c>
      <c r="O13" s="35">
        <v>2023</v>
      </c>
      <c r="P13" s="35">
        <v>7</v>
      </c>
      <c r="Q13" s="4">
        <v>343.24</v>
      </c>
      <c r="R13" s="4">
        <v>429.06</v>
      </c>
      <c r="S13" s="4">
        <v>729.39</v>
      </c>
      <c r="T13" s="4">
        <v>858.11</v>
      </c>
      <c r="U13" s="4">
        <v>1029.73</v>
      </c>
    </row>
    <row r="14" spans="1:30" x14ac:dyDescent="0.25">
      <c r="A14" s="63" t="s">
        <v>377</v>
      </c>
      <c r="B14" s="35">
        <v>2023</v>
      </c>
      <c r="C14" s="35">
        <v>8</v>
      </c>
      <c r="D14" s="4">
        <v>364.7</v>
      </c>
      <c r="E14" s="4">
        <v>46.96</v>
      </c>
      <c r="F14" s="4">
        <v>66.77</v>
      </c>
      <c r="G14" s="4">
        <v>185.77</v>
      </c>
      <c r="H14" s="4">
        <v>165.59</v>
      </c>
      <c r="I14" s="4">
        <v>14.39</v>
      </c>
      <c r="J14" s="4">
        <v>844.19</v>
      </c>
      <c r="K14" s="4">
        <v>864.98</v>
      </c>
      <c r="N14" s="63" t="s">
        <v>377</v>
      </c>
      <c r="O14" s="35">
        <v>2023</v>
      </c>
      <c r="P14" s="35">
        <v>8</v>
      </c>
      <c r="Q14" s="4">
        <v>345.99</v>
      </c>
      <c r="R14" s="4">
        <v>432.49</v>
      </c>
      <c r="S14" s="4">
        <v>735.23</v>
      </c>
      <c r="T14" s="4">
        <v>864.98</v>
      </c>
      <c r="U14" s="4">
        <v>1037.9759999999999</v>
      </c>
    </row>
    <row r="15" spans="1:30" x14ac:dyDescent="0.25">
      <c r="A15" s="63" t="s">
        <v>384</v>
      </c>
      <c r="B15" s="35">
        <v>2023</v>
      </c>
      <c r="C15" s="35">
        <v>9</v>
      </c>
      <c r="D15" s="4">
        <v>368.52</v>
      </c>
      <c r="E15" s="4">
        <v>47.02</v>
      </c>
      <c r="F15" s="4">
        <v>66.180000000000007</v>
      </c>
      <c r="G15" s="4">
        <v>185.14</v>
      </c>
      <c r="H15" s="4">
        <v>170.53</v>
      </c>
      <c r="I15" s="4">
        <v>20.77</v>
      </c>
      <c r="J15" s="4">
        <v>858.16</v>
      </c>
      <c r="K15" s="4">
        <v>873.62</v>
      </c>
      <c r="N15" s="63" t="s">
        <v>384</v>
      </c>
      <c r="O15" s="35">
        <v>2023</v>
      </c>
      <c r="P15" s="35">
        <v>9</v>
      </c>
      <c r="Q15" s="4">
        <v>349.45</v>
      </c>
      <c r="R15" s="4">
        <v>436.81</v>
      </c>
      <c r="S15" s="4">
        <v>742.58</v>
      </c>
      <c r="T15" s="4">
        <v>873.62</v>
      </c>
      <c r="U15" s="4">
        <v>1048.3399999999999</v>
      </c>
    </row>
    <row r="16" spans="1:30" x14ac:dyDescent="0.25">
      <c r="A16" s="63" t="s">
        <v>387</v>
      </c>
      <c r="B16" s="35">
        <v>2023</v>
      </c>
      <c r="C16" s="35">
        <v>10</v>
      </c>
      <c r="D16" s="4">
        <v>371.71</v>
      </c>
      <c r="E16" s="4">
        <v>48.6</v>
      </c>
      <c r="F16" s="4">
        <v>67.33</v>
      </c>
      <c r="G16" s="4">
        <v>192.94</v>
      </c>
      <c r="H16" s="4">
        <v>168.19</v>
      </c>
      <c r="I16" s="4">
        <v>0.52</v>
      </c>
      <c r="J16" s="4">
        <v>849.3</v>
      </c>
      <c r="K16" s="4">
        <v>899.83</v>
      </c>
      <c r="N16" s="63" t="s">
        <v>387</v>
      </c>
      <c r="O16" s="35">
        <v>2023</v>
      </c>
      <c r="P16" s="35">
        <v>10</v>
      </c>
      <c r="Q16" s="4">
        <v>359.93</v>
      </c>
      <c r="R16" s="4">
        <v>449.92</v>
      </c>
      <c r="S16" s="4">
        <v>764.86</v>
      </c>
      <c r="T16" s="4">
        <v>899.83</v>
      </c>
      <c r="U16" s="4">
        <f>+T16*1.2</f>
        <v>1079.796</v>
      </c>
    </row>
    <row r="17" spans="1:59" x14ac:dyDescent="0.25">
      <c r="A17" s="63" t="s">
        <v>388</v>
      </c>
      <c r="B17" s="35">
        <v>2023</v>
      </c>
      <c r="C17" s="35">
        <v>11</v>
      </c>
      <c r="D17" s="4">
        <v>374.96</v>
      </c>
      <c r="E17" s="4">
        <v>46.25</v>
      </c>
      <c r="F17" s="4">
        <v>66.91</v>
      </c>
      <c r="G17" s="4">
        <v>190.84</v>
      </c>
      <c r="H17" s="4">
        <v>168.89</v>
      </c>
      <c r="I17" s="4">
        <v>3.24</v>
      </c>
      <c r="J17" s="4">
        <v>851.1</v>
      </c>
      <c r="K17" s="4">
        <v>926.82</v>
      </c>
      <c r="N17" s="63" t="s">
        <v>388</v>
      </c>
      <c r="O17" s="35">
        <v>2023</v>
      </c>
      <c r="P17" s="35">
        <v>11</v>
      </c>
      <c r="Q17" s="4">
        <v>370.73</v>
      </c>
      <c r="R17" s="4">
        <v>463.41</v>
      </c>
      <c r="S17" s="4">
        <v>787.8</v>
      </c>
      <c r="T17" s="4">
        <v>926.82</v>
      </c>
      <c r="U17" s="4">
        <f>+T17*1.2</f>
        <v>1112.184</v>
      </c>
    </row>
    <row r="18" spans="1:59" x14ac:dyDescent="0.25">
      <c r="A18" s="63" t="s">
        <v>389</v>
      </c>
      <c r="B18" s="35">
        <v>2023</v>
      </c>
      <c r="C18" s="35">
        <v>12</v>
      </c>
      <c r="D18" s="4">
        <v>368.77</v>
      </c>
      <c r="E18" s="4">
        <v>51.24</v>
      </c>
      <c r="F18" s="4">
        <v>68.14</v>
      </c>
      <c r="G18" s="4">
        <v>190.06</v>
      </c>
      <c r="H18" s="4">
        <v>169.79</v>
      </c>
      <c r="I18" s="4">
        <v>21.95</v>
      </c>
      <c r="J18" s="4">
        <v>869.94</v>
      </c>
      <c r="K18" s="4">
        <v>959.54</v>
      </c>
      <c r="N18" s="63" t="s">
        <v>389</v>
      </c>
      <c r="O18" s="35">
        <v>2023</v>
      </c>
      <c r="P18" s="35">
        <v>12</v>
      </c>
      <c r="Q18" s="4">
        <v>383.82</v>
      </c>
      <c r="R18" s="4">
        <v>479.77</v>
      </c>
      <c r="S18" s="4">
        <v>815.61</v>
      </c>
      <c r="T18" s="4">
        <v>959.54</v>
      </c>
      <c r="U18" s="4">
        <f>+T18*1.2</f>
        <v>1151.4479999999999</v>
      </c>
    </row>
    <row r="19" spans="1:59" x14ac:dyDescent="0.25">
      <c r="A19" s="31" t="s">
        <v>108</v>
      </c>
      <c r="B19" s="2"/>
      <c r="C19" s="2"/>
      <c r="D19" s="384">
        <f t="shared" ref="D19:K19" si="0">+(D18-D17)/D17</f>
        <v>-1.6508427565606994E-2</v>
      </c>
      <c r="E19" s="384">
        <f t="shared" si="0"/>
        <v>0.10789189189189194</v>
      </c>
      <c r="F19" s="384">
        <f t="shared" si="0"/>
        <v>1.8382902406217368E-2</v>
      </c>
      <c r="G19" s="384">
        <f t="shared" si="0"/>
        <v>-4.0871934604904689E-3</v>
      </c>
      <c r="H19" s="384">
        <f t="shared" si="0"/>
        <v>5.3289123097874699E-3</v>
      </c>
      <c r="I19" s="384">
        <f t="shared" si="0"/>
        <v>5.7746913580246915</v>
      </c>
      <c r="J19" s="384">
        <f t="shared" si="0"/>
        <v>2.2136059217483295E-2</v>
      </c>
      <c r="K19" s="384">
        <f t="shared" si="0"/>
        <v>3.5303510929846044E-2</v>
      </c>
      <c r="N19" s="31" t="s">
        <v>108</v>
      </c>
      <c r="O19" s="2"/>
      <c r="P19" s="2"/>
      <c r="Q19" s="385">
        <f>+(Q18-Q17)/Q17</f>
        <v>3.5308715237504312E-2</v>
      </c>
      <c r="R19" s="385">
        <f>+(R18-R17)/R17</f>
        <v>3.5303510929846044E-2</v>
      </c>
      <c r="S19" s="385">
        <f>+(S18-S17)/S17</f>
        <v>3.5300837776085378E-2</v>
      </c>
      <c r="T19" s="385">
        <f>+(T18-T17)/T17</f>
        <v>3.5303510929846044E-2</v>
      </c>
      <c r="U19" s="385">
        <f>+(U18-U17)/U17</f>
        <v>3.5303510929846051E-2</v>
      </c>
    </row>
    <row r="20" spans="1:59" x14ac:dyDescent="0.25">
      <c r="V20" s="44"/>
      <c r="W20" s="51"/>
      <c r="X20" s="44"/>
      <c r="Y20" s="44"/>
      <c r="Z20" s="44"/>
      <c r="AA20" s="44"/>
      <c r="AB20" s="44"/>
      <c r="AC20" s="44"/>
      <c r="AD20" s="44"/>
      <c r="AE20" s="44"/>
      <c r="AF20" s="44"/>
      <c r="AG20" s="50"/>
      <c r="AH20" s="44"/>
      <c r="AI20" s="44"/>
      <c r="AJ20" s="44"/>
      <c r="AK20" s="44"/>
      <c r="AL20" s="44"/>
      <c r="AM20" s="44"/>
      <c r="AN20" s="44"/>
      <c r="AO20" s="44"/>
      <c r="AP20" s="44"/>
      <c r="AQ20" s="44"/>
      <c r="AR20" s="44"/>
      <c r="AS20" s="44"/>
      <c r="AT20" s="44"/>
      <c r="AU20" s="44"/>
      <c r="AV20" s="44"/>
      <c r="AW20" s="44"/>
      <c r="AX20" s="44"/>
      <c r="AY20" s="44"/>
      <c r="AZ20" s="44"/>
      <c r="BA20" s="44"/>
      <c r="BB20" s="44"/>
      <c r="BC20" s="44"/>
      <c r="BD20" s="44"/>
      <c r="BE20" s="44"/>
      <c r="BF20" s="44"/>
      <c r="BG20" s="44"/>
    </row>
    <row r="21" spans="1:59" x14ac:dyDescent="0.25">
      <c r="A21" s="3"/>
      <c r="B21" s="2"/>
      <c r="C21" s="2"/>
      <c r="D21" s="2"/>
      <c r="E21" s="2"/>
      <c r="F21" s="6"/>
      <c r="G21" s="6"/>
      <c r="H21" s="6"/>
      <c r="I21" s="6"/>
      <c r="J21" s="6"/>
      <c r="K21" s="6"/>
    </row>
    <row r="22" spans="1:59" x14ac:dyDescent="0.25">
      <c r="A22" s="3"/>
      <c r="B22" s="2"/>
      <c r="C22" s="2"/>
      <c r="D22" s="2"/>
      <c r="E22" s="2"/>
      <c r="F22" s="6"/>
      <c r="G22" s="6"/>
      <c r="H22" s="6"/>
      <c r="I22" s="6"/>
      <c r="J22" s="6"/>
      <c r="K22" s="6"/>
    </row>
    <row r="23" spans="1:59" x14ac:dyDescent="0.25">
      <c r="E23" s="5"/>
      <c r="F23" s="5"/>
      <c r="G23" s="5"/>
      <c r="H23" s="5"/>
      <c r="I23" s="5"/>
      <c r="J23" s="5"/>
      <c r="K23" s="5"/>
    </row>
    <row r="24" spans="1:59" x14ac:dyDescent="0.25">
      <c r="C24" s="5"/>
      <c r="F24" s="7"/>
      <c r="G24" s="7"/>
      <c r="H24" s="7"/>
      <c r="I24" s="7"/>
      <c r="J24" s="7"/>
      <c r="K24" s="7"/>
      <c r="W24" s="42" t="s">
        <v>116</v>
      </c>
      <c r="X24" s="494" t="s">
        <v>118</v>
      </c>
      <c r="Y24" s="494"/>
      <c r="Z24" s="494"/>
      <c r="AA24" s="494"/>
      <c r="AB24" s="494"/>
      <c r="AC24" s="494"/>
      <c r="AD24" s="494"/>
    </row>
    <row r="25" spans="1:59" x14ac:dyDescent="0.25">
      <c r="C25" s="5"/>
      <c r="I25" s="5"/>
      <c r="J25" s="5"/>
      <c r="W25" s="42"/>
      <c r="X25" s="494"/>
      <c r="Y25" s="494"/>
      <c r="Z25" s="494"/>
      <c r="AA25" s="494"/>
      <c r="AB25" s="494"/>
      <c r="AC25" s="494"/>
      <c r="AD25" s="494"/>
    </row>
    <row r="26" spans="1:59" x14ac:dyDescent="0.25">
      <c r="W26" s="42"/>
      <c r="X26" s="23"/>
      <c r="Y26" s="23"/>
      <c r="Z26" s="23"/>
      <c r="AA26" s="23"/>
      <c r="AB26" s="23"/>
      <c r="AC26" s="23"/>
      <c r="AD26" s="23"/>
    </row>
    <row r="27" spans="1:59" x14ac:dyDescent="0.25">
      <c r="W27" s="42" t="s">
        <v>114</v>
      </c>
      <c r="X27" s="494" t="s">
        <v>119</v>
      </c>
      <c r="Y27" s="494"/>
      <c r="Z27" s="494"/>
      <c r="AA27" s="494"/>
      <c r="AB27" s="494"/>
      <c r="AC27" s="494"/>
      <c r="AD27" s="494"/>
    </row>
    <row r="28" spans="1:59" x14ac:dyDescent="0.25">
      <c r="W28" s="23"/>
      <c r="X28" s="494"/>
      <c r="Y28" s="494"/>
      <c r="Z28" s="494"/>
      <c r="AA28" s="494"/>
      <c r="AB28" s="494"/>
      <c r="AC28" s="494"/>
      <c r="AD28" s="494"/>
    </row>
  </sheetData>
  <mergeCells count="10">
    <mergeCell ref="X24:AD25"/>
    <mergeCell ref="X27:AD28"/>
    <mergeCell ref="W5:AD5"/>
    <mergeCell ref="I1:K1"/>
    <mergeCell ref="B2:K2"/>
    <mergeCell ref="B3:K3"/>
    <mergeCell ref="A5:K5"/>
    <mergeCell ref="N5:U5"/>
    <mergeCell ref="A4:K4"/>
    <mergeCell ref="N4:U4"/>
  </mergeCells>
  <conditionalFormatting sqref="A21:U1048576 A1:U6 D19:K19 L7:M20 A7:K18 N7:U19">
    <cfRule type="expression" dxfId="1169" priority="3">
      <formula>ROW()=CELL("FILA")</formula>
    </cfRule>
  </conditionalFormatting>
  <conditionalFormatting sqref="A19:C19">
    <cfRule type="expression" dxfId="1168" priority="2">
      <formula>ROW()=CELL("FILA")</formula>
    </cfRule>
  </conditionalFormatting>
  <hyperlinks>
    <hyperlink ref="I1:K1" location="INDICE!A1" display="REGRESAR"/>
  </hyperlinks>
  <printOptions horizontalCentered="1"/>
  <pageMargins left="0.23622047244094491" right="0.23622047244094491" top="0.74803149606299213" bottom="0.74803149606299213" header="0.31496062992125984" footer="0.31496062992125984"/>
  <pageSetup scale="92" orientation="portrait" r:id="rId1"/>
  <headerFooter>
    <oddHeader>&amp;C&amp;12Información tarifaria del servicio público de energía 
para el comercializador integrado al operador de red</oddHeader>
    <oddFooter>&amp;L&amp;K00B050
&amp;C&amp;K000000PUBLICACIÓN DE EMPRESA DISTRIBUIDORA DEL PACÍFICO S.A. E.S.P.</oddFooter>
  </headerFooter>
  <colBreaks count="2" manualBreakCount="2">
    <brk id="12" max="1048575" man="1"/>
    <brk id="22" max="42" man="1"/>
  </colBreaks>
  <drawing r:id="rId2"/>
  <picture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BG30"/>
  <sheetViews>
    <sheetView showGridLines="0" showWhiteSpace="0" view="pageBreakPreview" zoomScale="80" zoomScaleNormal="85" zoomScaleSheetLayoutView="80" zoomScalePageLayoutView="85" workbookViewId="0">
      <selection activeCell="Q19" sqref="Q19:U19"/>
    </sheetView>
  </sheetViews>
  <sheetFormatPr baseColWidth="10" defaultColWidth="9.28515625" defaultRowHeight="15" x14ac:dyDescent="0.25"/>
  <cols>
    <col min="1" max="1" width="13.7109375" customWidth="1"/>
    <col min="2" max="2" width="6.28515625" customWidth="1"/>
    <col min="3" max="3" width="9.140625" customWidth="1"/>
    <col min="4" max="4" width="9.85546875" customWidth="1"/>
    <col min="5" max="5" width="9.140625" customWidth="1"/>
    <col min="6" max="6" width="7.85546875" customWidth="1"/>
    <col min="7" max="7" width="9.28515625" customWidth="1"/>
    <col min="8" max="8" width="8" customWidth="1"/>
    <col min="9" max="9" width="8.28515625" customWidth="1"/>
    <col min="10" max="10" width="9.28515625" customWidth="1"/>
    <col min="11" max="11" width="9.140625" customWidth="1"/>
    <col min="12" max="13" width="2.5703125" customWidth="1"/>
    <col min="14" max="14" width="13.85546875" customWidth="1"/>
    <col min="16" max="16" width="9.140625" customWidth="1"/>
    <col min="17" max="19" width="10.5703125" customWidth="1"/>
    <col min="20" max="20" width="12.85546875" customWidth="1"/>
    <col min="21" max="21" width="22.42578125" customWidth="1"/>
    <col min="22" max="22" width="7.28515625" customWidth="1"/>
    <col min="23" max="23" width="7.5703125" customWidth="1"/>
    <col min="24" max="24" width="10.5703125" customWidth="1"/>
    <col min="25" max="25" width="10.7109375" customWidth="1"/>
    <col min="26" max="26" width="10" customWidth="1"/>
    <col min="27" max="27" width="10.140625" customWidth="1"/>
    <col min="28" max="28" width="10" customWidth="1"/>
    <col min="29" max="29" width="11.42578125" customWidth="1"/>
    <col min="30" max="30" width="9.42578125" customWidth="1"/>
    <col min="31" max="31" width="10.140625" customWidth="1"/>
  </cols>
  <sheetData>
    <row r="1" spans="1:31" ht="21.75" customHeight="1" x14ac:dyDescent="0.25">
      <c r="I1" s="503" t="s">
        <v>69</v>
      </c>
      <c r="J1" s="503"/>
      <c r="K1" s="503"/>
    </row>
    <row r="2" spans="1:31" ht="30" customHeight="1" x14ac:dyDescent="0.35">
      <c r="A2" s="8" t="s">
        <v>9</v>
      </c>
      <c r="C2" s="17" t="s">
        <v>144</v>
      </c>
      <c r="D2" s="17"/>
      <c r="E2" s="17"/>
      <c r="F2" s="17"/>
      <c r="G2" s="17"/>
      <c r="H2" s="17"/>
      <c r="I2" s="17"/>
      <c r="J2" s="17"/>
      <c r="K2" s="17"/>
    </row>
    <row r="3" spans="1:31" ht="23.25" x14ac:dyDescent="0.35">
      <c r="A3" s="8" t="s">
        <v>15</v>
      </c>
      <c r="C3" s="17" t="s">
        <v>65</v>
      </c>
      <c r="D3" s="17"/>
      <c r="E3" s="17"/>
      <c r="F3" s="17"/>
      <c r="G3" s="17"/>
      <c r="H3" s="17"/>
      <c r="I3" s="17"/>
      <c r="J3" s="17"/>
      <c r="K3" s="17"/>
      <c r="N3" s="10"/>
      <c r="O3" s="10"/>
      <c r="P3" s="10"/>
      <c r="Q3" s="10"/>
      <c r="R3" s="10"/>
      <c r="S3" s="10"/>
      <c r="T3" s="10"/>
      <c r="U3" s="10"/>
    </row>
    <row r="4" spans="1:31" s="20" customFormat="1" ht="17.25" x14ac:dyDescent="0.3">
      <c r="A4" s="498"/>
      <c r="B4" s="498"/>
      <c r="C4" s="498"/>
      <c r="D4" s="498"/>
      <c r="E4" s="498"/>
      <c r="F4" s="498"/>
      <c r="G4" s="498"/>
      <c r="H4" s="498"/>
      <c r="I4" s="498"/>
      <c r="J4" s="498"/>
      <c r="K4" s="498"/>
      <c r="N4" s="501"/>
      <c r="O4" s="501"/>
      <c r="P4" s="501"/>
      <c r="Q4" s="501"/>
      <c r="R4" s="501"/>
      <c r="S4" s="501"/>
      <c r="T4" s="501"/>
      <c r="U4" s="501"/>
    </row>
    <row r="5" spans="1:31" ht="33" customHeight="1" x14ac:dyDescent="0.25">
      <c r="A5" s="496" t="s">
        <v>109</v>
      </c>
      <c r="B5" s="499"/>
      <c r="C5" s="499"/>
      <c r="D5" s="499"/>
      <c r="E5" s="499"/>
      <c r="F5" s="499"/>
      <c r="G5" s="499"/>
      <c r="H5" s="499"/>
      <c r="I5" s="499"/>
      <c r="J5" s="499"/>
      <c r="K5" s="499"/>
      <c r="N5" s="506" t="s">
        <v>111</v>
      </c>
      <c r="O5" s="506"/>
      <c r="P5" s="506"/>
      <c r="Q5" s="506"/>
      <c r="R5" s="506"/>
      <c r="S5" s="506"/>
      <c r="T5" s="506"/>
      <c r="U5" s="506"/>
      <c r="V5" s="30"/>
      <c r="W5" s="30"/>
      <c r="X5" s="496" t="s">
        <v>117</v>
      </c>
      <c r="Y5" s="496"/>
      <c r="Z5" s="496"/>
      <c r="AA5" s="496"/>
      <c r="AB5" s="496"/>
      <c r="AC5" s="496"/>
      <c r="AD5" s="496"/>
      <c r="AE5" s="496"/>
    </row>
    <row r="6" spans="1:31" s="25" customFormat="1" ht="30" x14ac:dyDescent="0.25">
      <c r="B6" s="18" t="s">
        <v>0</v>
      </c>
      <c r="C6" s="18" t="s">
        <v>1</v>
      </c>
      <c r="D6" s="13" t="s">
        <v>2</v>
      </c>
      <c r="E6" s="13" t="s">
        <v>3</v>
      </c>
      <c r="F6" s="13" t="s">
        <v>4</v>
      </c>
      <c r="G6" s="13" t="s">
        <v>5</v>
      </c>
      <c r="H6" s="13" t="s">
        <v>6</v>
      </c>
      <c r="I6" s="13" t="s">
        <v>7</v>
      </c>
      <c r="J6" s="13" t="s">
        <v>116</v>
      </c>
      <c r="K6" s="13" t="s">
        <v>114</v>
      </c>
      <c r="L6"/>
      <c r="M6"/>
      <c r="O6" s="18" t="s">
        <v>0</v>
      </c>
      <c r="P6" s="18" t="s">
        <v>1</v>
      </c>
      <c r="Q6" s="13" t="s">
        <v>10</v>
      </c>
      <c r="R6" s="13" t="s">
        <v>11</v>
      </c>
      <c r="S6" s="13" t="s">
        <v>12</v>
      </c>
      <c r="T6" s="13" t="s">
        <v>13</v>
      </c>
      <c r="U6" s="13" t="s">
        <v>14</v>
      </c>
    </row>
    <row r="7" spans="1:31" x14ac:dyDescent="0.25">
      <c r="A7" s="63" t="s">
        <v>313</v>
      </c>
      <c r="B7" s="35">
        <v>2023</v>
      </c>
      <c r="C7" s="35">
        <v>1</v>
      </c>
      <c r="D7" s="4">
        <v>306.43090000000001</v>
      </c>
      <c r="E7" s="4">
        <v>51.973199999999999</v>
      </c>
      <c r="F7" s="4">
        <v>68.195300000000003</v>
      </c>
      <c r="G7" s="4">
        <v>244.90430000000001</v>
      </c>
      <c r="H7" s="4">
        <v>109.4597</v>
      </c>
      <c r="I7" s="4">
        <v>26.061900000000001</v>
      </c>
      <c r="J7" s="4">
        <v>807.02530000000002</v>
      </c>
      <c r="K7" s="4">
        <v>778.8365</v>
      </c>
      <c r="N7" s="63" t="s">
        <v>313</v>
      </c>
      <c r="O7" s="35">
        <v>2023</v>
      </c>
      <c r="P7" s="35">
        <v>1</v>
      </c>
      <c r="Q7" s="4">
        <v>311.53460000000001</v>
      </c>
      <c r="R7" s="4">
        <v>389.41829999999999</v>
      </c>
      <c r="S7" s="4">
        <v>662.01099999999997</v>
      </c>
      <c r="T7" s="4">
        <v>778.8365</v>
      </c>
      <c r="U7" s="4">
        <v>934.60379999999998</v>
      </c>
    </row>
    <row r="8" spans="1:31" x14ac:dyDescent="0.25">
      <c r="A8" s="63" t="s">
        <v>322</v>
      </c>
      <c r="B8" s="35">
        <v>2023</v>
      </c>
      <c r="C8" s="35">
        <v>2</v>
      </c>
      <c r="D8" s="4">
        <v>311.63529999999997</v>
      </c>
      <c r="E8" s="4">
        <v>48.708100000000002</v>
      </c>
      <c r="F8" s="4">
        <v>68.039299999999997</v>
      </c>
      <c r="G8" s="4">
        <v>248.75579999999999</v>
      </c>
      <c r="H8" s="4">
        <v>110.3416</v>
      </c>
      <c r="I8" s="4">
        <v>15.607200000000001</v>
      </c>
      <c r="J8" s="4">
        <v>803.08730000000003</v>
      </c>
      <c r="K8" s="4">
        <v>795.03629999999998</v>
      </c>
      <c r="N8" s="63" t="s">
        <v>322</v>
      </c>
      <c r="O8" s="35">
        <v>2023</v>
      </c>
      <c r="P8" s="35">
        <v>2</v>
      </c>
      <c r="Q8" s="4">
        <v>318.0145</v>
      </c>
      <c r="R8" s="4">
        <v>397.51819999999998</v>
      </c>
      <c r="S8" s="4">
        <v>675.78089999999997</v>
      </c>
      <c r="T8" s="4">
        <v>795.03629999999998</v>
      </c>
      <c r="U8" s="4">
        <v>954.04359999999997</v>
      </c>
    </row>
    <row r="9" spans="1:31" x14ac:dyDescent="0.25">
      <c r="A9" s="63" t="s">
        <v>343</v>
      </c>
      <c r="B9" s="35">
        <v>2023</v>
      </c>
      <c r="C9" s="35">
        <v>3</v>
      </c>
      <c r="D9" s="4">
        <v>354.09710000000001</v>
      </c>
      <c r="E9" s="4">
        <v>52.366900000000001</v>
      </c>
      <c r="F9" s="4">
        <v>76.214100000000002</v>
      </c>
      <c r="G9" s="4">
        <v>265.99419999999998</v>
      </c>
      <c r="H9" s="4">
        <v>109.85809999999999</v>
      </c>
      <c r="I9" s="4">
        <v>20.180800000000001</v>
      </c>
      <c r="J9" s="4">
        <v>878.71119999999996</v>
      </c>
      <c r="K9" s="4">
        <v>810.61900000000003</v>
      </c>
      <c r="N9" s="63" t="s">
        <v>343</v>
      </c>
      <c r="O9" s="35">
        <v>2023</v>
      </c>
      <c r="P9" s="35">
        <v>3</v>
      </c>
      <c r="Q9" s="4">
        <v>324.24759999999998</v>
      </c>
      <c r="R9" s="4">
        <v>405.30950000000001</v>
      </c>
      <c r="S9" s="4">
        <v>689.02620000000002</v>
      </c>
      <c r="T9" s="4">
        <v>810.61900000000003</v>
      </c>
      <c r="U9" s="4">
        <v>972.74279999999999</v>
      </c>
    </row>
    <row r="10" spans="1:31" x14ac:dyDescent="0.25">
      <c r="A10" s="63" t="s">
        <v>354</v>
      </c>
      <c r="B10" s="35">
        <v>2023</v>
      </c>
      <c r="C10" s="35">
        <v>4</v>
      </c>
      <c r="D10" s="4">
        <v>294.68369999999999</v>
      </c>
      <c r="E10" s="4">
        <v>53.521000000000001</v>
      </c>
      <c r="F10" s="4">
        <v>66.864599999999996</v>
      </c>
      <c r="G10" s="4">
        <v>263.17770000000002</v>
      </c>
      <c r="H10" s="4">
        <v>114.9241</v>
      </c>
      <c r="I10" s="4">
        <v>45.864400000000003</v>
      </c>
      <c r="J10" s="4">
        <v>839.04</v>
      </c>
      <c r="K10" s="4">
        <v>821.56240000000003</v>
      </c>
      <c r="N10" s="63" t="s">
        <v>354</v>
      </c>
      <c r="O10" s="35">
        <v>2023</v>
      </c>
      <c r="P10" s="35">
        <v>4</v>
      </c>
      <c r="Q10" s="4">
        <v>328.625</v>
      </c>
      <c r="R10" s="4">
        <v>410.78120000000001</v>
      </c>
      <c r="S10" s="4">
        <v>698.32799999999997</v>
      </c>
      <c r="T10" s="4">
        <v>821.56240000000003</v>
      </c>
      <c r="U10" s="4">
        <v>985.87490000000003</v>
      </c>
    </row>
    <row r="11" spans="1:31" x14ac:dyDescent="0.25">
      <c r="A11" s="63" t="s">
        <v>355</v>
      </c>
      <c r="B11" s="35">
        <v>2023</v>
      </c>
      <c r="C11" s="35">
        <v>5</v>
      </c>
      <c r="D11" s="4">
        <v>277.55040000000002</v>
      </c>
      <c r="E11" s="4">
        <v>48.531399999999998</v>
      </c>
      <c r="F11" s="4">
        <v>62.683799999999998</v>
      </c>
      <c r="G11" s="4">
        <v>253.40090000000001</v>
      </c>
      <c r="H11" s="4">
        <v>122.9628</v>
      </c>
      <c r="I11" s="4">
        <v>28.377800000000001</v>
      </c>
      <c r="J11" s="4">
        <v>793.50710000000004</v>
      </c>
      <c r="K11" s="4">
        <v>830.43529999999998</v>
      </c>
      <c r="N11" s="63" t="s">
        <v>355</v>
      </c>
      <c r="O11" s="35">
        <v>2023</v>
      </c>
      <c r="P11" s="35">
        <v>5</v>
      </c>
      <c r="Q11" s="4">
        <v>332.17410000000001</v>
      </c>
      <c r="R11" s="4">
        <v>415.21769999999998</v>
      </c>
      <c r="S11" s="4">
        <v>705.87</v>
      </c>
      <c r="T11" s="4">
        <v>830.43529999999998</v>
      </c>
      <c r="U11" s="4">
        <v>996.52239999999995</v>
      </c>
    </row>
    <row r="12" spans="1:31" x14ac:dyDescent="0.25">
      <c r="A12" s="63" t="s">
        <v>363</v>
      </c>
      <c r="B12" s="35">
        <v>2023</v>
      </c>
      <c r="C12" s="35">
        <v>6</v>
      </c>
      <c r="D12" s="4">
        <v>346.25560000000002</v>
      </c>
      <c r="E12" s="4">
        <v>50.7029</v>
      </c>
      <c r="F12" s="4">
        <v>74.904700000000005</v>
      </c>
      <c r="G12" s="4">
        <v>254.3305</v>
      </c>
      <c r="H12" s="4">
        <v>112.5316</v>
      </c>
      <c r="I12" s="4">
        <v>18.455300000000001</v>
      </c>
      <c r="J12" s="4">
        <v>857.18060000000003</v>
      </c>
      <c r="K12" s="4">
        <v>836.49742000000003</v>
      </c>
      <c r="N12" s="63" t="s">
        <v>363</v>
      </c>
      <c r="O12" s="35">
        <v>2023</v>
      </c>
      <c r="P12" s="35">
        <v>6</v>
      </c>
      <c r="Q12" s="4">
        <v>334.59895999999998</v>
      </c>
      <c r="R12" s="4">
        <v>418.24869999999999</v>
      </c>
      <c r="S12" s="4">
        <v>711.02278999999999</v>
      </c>
      <c r="T12" s="4">
        <v>836.49739999999997</v>
      </c>
      <c r="U12" s="4">
        <v>1003.7969000000001</v>
      </c>
    </row>
    <row r="13" spans="1:31" x14ac:dyDescent="0.25">
      <c r="A13" s="63" t="s">
        <v>373</v>
      </c>
      <c r="B13" s="35">
        <v>2023</v>
      </c>
      <c r="C13" s="35">
        <v>7</v>
      </c>
      <c r="D13" s="4">
        <v>322.4015</v>
      </c>
      <c r="E13" s="4">
        <v>40.870199999999997</v>
      </c>
      <c r="F13" s="4">
        <v>69.943700000000007</v>
      </c>
      <c r="G13" s="4">
        <v>258.28019999999998</v>
      </c>
      <c r="H13" s="4">
        <v>120.04640000000001</v>
      </c>
      <c r="I13" s="4">
        <v>27.2852</v>
      </c>
      <c r="J13" s="4">
        <v>838.82719999999995</v>
      </c>
      <c r="K13" s="4">
        <v>841.51639999999998</v>
      </c>
      <c r="N13" s="63" t="s">
        <v>373</v>
      </c>
      <c r="O13" s="35">
        <v>2023</v>
      </c>
      <c r="P13" s="35">
        <v>7</v>
      </c>
      <c r="Q13" s="4">
        <v>336.60656</v>
      </c>
      <c r="R13" s="4">
        <v>420.75819999999999</v>
      </c>
      <c r="S13" s="4">
        <v>715.28894000000003</v>
      </c>
      <c r="T13" s="4">
        <v>841.51639999999998</v>
      </c>
      <c r="U13" s="4">
        <v>1009.8197</v>
      </c>
    </row>
    <row r="14" spans="1:31" x14ac:dyDescent="0.25">
      <c r="A14" s="63" t="s">
        <v>377</v>
      </c>
      <c r="B14" s="35">
        <v>2023</v>
      </c>
      <c r="C14" s="35">
        <v>8</v>
      </c>
      <c r="D14" s="4">
        <v>331.49419999999998</v>
      </c>
      <c r="E14" s="4">
        <v>46.962400000000002</v>
      </c>
      <c r="F14" s="4">
        <v>73.140600000000006</v>
      </c>
      <c r="G14" s="4">
        <v>252.14279999999999</v>
      </c>
      <c r="H14" s="4">
        <v>115.1216</v>
      </c>
      <c r="I14" s="4">
        <v>9.3279999999999994</v>
      </c>
      <c r="J14" s="4">
        <v>828.18960000000004</v>
      </c>
      <c r="K14" s="4">
        <v>848.24850000000004</v>
      </c>
      <c r="N14" s="63" t="s">
        <v>376</v>
      </c>
      <c r="O14" s="35">
        <v>2023</v>
      </c>
      <c r="P14" s="35">
        <v>8</v>
      </c>
      <c r="Q14" s="4">
        <v>339.29939999999999</v>
      </c>
      <c r="R14" s="4">
        <v>424.12430000000001</v>
      </c>
      <c r="S14" s="4">
        <v>721.01120000000003</v>
      </c>
      <c r="T14" s="4">
        <v>848.24850000000004</v>
      </c>
      <c r="U14" s="4">
        <v>1017.8982</v>
      </c>
    </row>
    <row r="15" spans="1:31" x14ac:dyDescent="0.25">
      <c r="A15" s="63" t="s">
        <v>384</v>
      </c>
      <c r="B15" s="35">
        <v>2023</v>
      </c>
      <c r="C15" s="35">
        <v>9</v>
      </c>
      <c r="D15" s="4">
        <v>347.96559999999999</v>
      </c>
      <c r="E15" s="4">
        <v>47.019500000000001</v>
      </c>
      <c r="F15" s="4">
        <v>75.352999999999994</v>
      </c>
      <c r="G15" s="4">
        <v>250.00710000000001</v>
      </c>
      <c r="H15" s="4">
        <v>115.9432</v>
      </c>
      <c r="I15" s="4">
        <v>21.758700000000001</v>
      </c>
      <c r="J15" s="4">
        <v>858.0471</v>
      </c>
      <c r="K15" s="4">
        <v>856.73101999999994</v>
      </c>
      <c r="N15" s="63" t="s">
        <v>384</v>
      </c>
      <c r="O15" s="35">
        <v>2023</v>
      </c>
      <c r="P15" s="35">
        <v>9</v>
      </c>
      <c r="Q15" s="4">
        <v>342.69240000000002</v>
      </c>
      <c r="R15" s="4">
        <v>428.3655</v>
      </c>
      <c r="S15" s="4">
        <v>728.22135000000003</v>
      </c>
      <c r="T15" s="4">
        <v>856.73099999999999</v>
      </c>
      <c r="U15" s="4">
        <v>1028.0771999999999</v>
      </c>
    </row>
    <row r="16" spans="1:31" x14ac:dyDescent="0.25">
      <c r="A16" s="63" t="s">
        <v>387</v>
      </c>
      <c r="B16" s="35">
        <v>2023</v>
      </c>
      <c r="C16" s="35">
        <v>10</v>
      </c>
      <c r="D16" s="4">
        <v>378.38569999999999</v>
      </c>
      <c r="E16" s="4">
        <v>48.599899999999998</v>
      </c>
      <c r="F16" s="4">
        <v>81.456299999999999</v>
      </c>
      <c r="G16" s="4">
        <v>263.0548</v>
      </c>
      <c r="H16" s="4">
        <v>117.8359</v>
      </c>
      <c r="I16" s="4">
        <v>0.50209999999999999</v>
      </c>
      <c r="J16" s="4">
        <v>889.8347</v>
      </c>
      <c r="K16" s="4">
        <v>873.86569999999995</v>
      </c>
      <c r="N16" s="63" t="s">
        <v>387</v>
      </c>
      <c r="O16" s="35">
        <v>2023</v>
      </c>
      <c r="P16" s="35">
        <v>10</v>
      </c>
      <c r="Q16" s="4">
        <v>349.54629999999997</v>
      </c>
      <c r="R16" s="4">
        <v>436.93290000000002</v>
      </c>
      <c r="S16" s="4">
        <v>742.78579999999999</v>
      </c>
      <c r="T16" s="4">
        <v>873.86569999999995</v>
      </c>
      <c r="U16" s="4">
        <v>1048.6387999999999</v>
      </c>
    </row>
    <row r="17" spans="1:59" x14ac:dyDescent="0.25">
      <c r="A17" s="63" t="s">
        <v>388</v>
      </c>
      <c r="B17" s="35">
        <v>2023</v>
      </c>
      <c r="C17" s="35">
        <v>11</v>
      </c>
      <c r="D17" s="4">
        <v>377.92450000000002</v>
      </c>
      <c r="E17" s="4">
        <v>46.250999999999998</v>
      </c>
      <c r="F17" s="4">
        <v>80.264099999999999</v>
      </c>
      <c r="G17" s="4">
        <v>261.68180000000001</v>
      </c>
      <c r="H17" s="4">
        <v>118.5988</v>
      </c>
      <c r="I17" s="4">
        <v>2.0089999999999999</v>
      </c>
      <c r="J17" s="4">
        <v>886.72109999999998</v>
      </c>
      <c r="K17" s="4">
        <v>891.34299999999996</v>
      </c>
      <c r="N17" s="63" t="s">
        <v>388</v>
      </c>
      <c r="O17" s="35">
        <v>2023</v>
      </c>
      <c r="P17" s="35">
        <v>11</v>
      </c>
      <c r="Q17" s="4">
        <v>356.53719999999998</v>
      </c>
      <c r="R17" s="4">
        <v>445.67149999999998</v>
      </c>
      <c r="S17" s="4">
        <v>757.64160000000004</v>
      </c>
      <c r="T17" s="4">
        <v>891.34299999999996</v>
      </c>
      <c r="U17" s="4">
        <v>1069.6116</v>
      </c>
    </row>
    <row r="18" spans="1:59" x14ac:dyDescent="0.25">
      <c r="A18" s="63" t="s">
        <v>389</v>
      </c>
      <c r="B18" s="35">
        <v>2023</v>
      </c>
      <c r="C18" s="35">
        <v>12</v>
      </c>
      <c r="D18" s="4">
        <v>373.1397</v>
      </c>
      <c r="E18" s="4">
        <v>51.235199999999999</v>
      </c>
      <c r="F18" s="4">
        <v>81.848399999999998</v>
      </c>
      <c r="G18" s="4">
        <v>266.43009999999998</v>
      </c>
      <c r="H18" s="4">
        <v>117.5896</v>
      </c>
      <c r="I18" s="4">
        <v>22.4711</v>
      </c>
      <c r="J18" s="4">
        <v>912.71410000000003</v>
      </c>
      <c r="K18" s="4">
        <v>896.69100000000003</v>
      </c>
      <c r="N18" s="63" t="s">
        <v>389</v>
      </c>
      <c r="O18" s="35">
        <v>2023</v>
      </c>
      <c r="P18" s="35">
        <v>12</v>
      </c>
      <c r="Q18" s="4">
        <v>358.6764</v>
      </c>
      <c r="R18" s="4">
        <v>448.34550000000002</v>
      </c>
      <c r="S18" s="4">
        <v>762.18740000000003</v>
      </c>
      <c r="T18" s="4">
        <v>896.69100000000003</v>
      </c>
      <c r="U18" s="4">
        <f>+T18*1.2</f>
        <v>1076.0291999999999</v>
      </c>
    </row>
    <row r="19" spans="1:59" x14ac:dyDescent="0.25">
      <c r="A19" s="31" t="s">
        <v>108</v>
      </c>
      <c r="B19" s="2"/>
      <c r="C19" s="2"/>
      <c r="D19" s="384">
        <f>+(D18-D17)/D17</f>
        <v>-1.2660729854772628E-2</v>
      </c>
      <c r="E19" s="384">
        <f t="shared" ref="E19:K19" si="0">+(E18-E17)/E17</f>
        <v>0.10776415645067138</v>
      </c>
      <c r="F19" s="384">
        <f t="shared" si="0"/>
        <v>1.9738587986409852E-2</v>
      </c>
      <c r="G19" s="384">
        <f t="shared" si="0"/>
        <v>1.8145320003148755E-2</v>
      </c>
      <c r="H19" s="384">
        <f t="shared" si="0"/>
        <v>-8.5093609716117933E-3</v>
      </c>
      <c r="I19" s="384">
        <f>+(I18-I17)/I17</f>
        <v>10.185216525634644</v>
      </c>
      <c r="J19" s="384">
        <f t="shared" si="0"/>
        <v>2.9313613942422316E-2</v>
      </c>
      <c r="K19" s="384">
        <f t="shared" si="0"/>
        <v>5.9999349296511783E-3</v>
      </c>
      <c r="N19" s="31" t="s">
        <v>108</v>
      </c>
      <c r="O19" s="2"/>
      <c r="P19" s="2"/>
      <c r="Q19" s="385">
        <f>+(Q18-Q17)/Q17</f>
        <v>5.9999349296511462E-3</v>
      </c>
      <c r="R19" s="385">
        <f>+(R18-R17)/R17</f>
        <v>5.9999349296511783E-3</v>
      </c>
      <c r="S19" s="385">
        <f>+(S18-S17)/S17</f>
        <v>5.9999345336897887E-3</v>
      </c>
      <c r="T19" s="385">
        <f>+(T18-T17)/T17</f>
        <v>5.9999349296511783E-3</v>
      </c>
      <c r="U19" s="385">
        <f>+(U18-U17)/U17</f>
        <v>5.9999349296510933E-3</v>
      </c>
      <c r="V19" s="44"/>
      <c r="W19" s="51"/>
      <c r="X19" s="44"/>
      <c r="Y19" s="44"/>
      <c r="Z19" s="44"/>
      <c r="AA19" s="44"/>
      <c r="AB19" s="44"/>
      <c r="AC19" s="44"/>
      <c r="AD19" s="44"/>
      <c r="AE19" s="44"/>
      <c r="AF19" s="44"/>
      <c r="AG19" s="50"/>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row>
    <row r="20" spans="1:59" x14ac:dyDescent="0.25">
      <c r="A20" s="3"/>
      <c r="B20" s="2"/>
      <c r="C20" s="2"/>
      <c r="D20" s="2"/>
      <c r="E20" s="2"/>
      <c r="F20" s="6"/>
      <c r="G20" s="6"/>
      <c r="H20" s="6"/>
      <c r="I20" s="6"/>
      <c r="J20" s="6"/>
      <c r="K20" s="6"/>
    </row>
    <row r="21" spans="1:59" x14ac:dyDescent="0.25">
      <c r="A21" s="3"/>
      <c r="B21" s="2"/>
      <c r="C21" s="2"/>
      <c r="D21" s="2"/>
      <c r="E21" s="2"/>
      <c r="F21" s="6"/>
      <c r="G21" s="6"/>
      <c r="H21" s="6"/>
      <c r="I21" s="6"/>
      <c r="J21" s="6"/>
      <c r="K21" s="6"/>
    </row>
    <row r="22" spans="1:59" x14ac:dyDescent="0.25">
      <c r="E22" s="5"/>
      <c r="F22" s="5"/>
      <c r="G22" s="5"/>
      <c r="H22" s="5"/>
      <c r="I22" s="5"/>
      <c r="J22" s="5"/>
      <c r="K22" s="5"/>
    </row>
    <row r="23" spans="1:59" x14ac:dyDescent="0.25">
      <c r="C23" s="5"/>
      <c r="F23" s="7"/>
      <c r="G23" s="7"/>
      <c r="H23" s="7"/>
      <c r="I23" s="7"/>
      <c r="J23" s="7"/>
      <c r="K23" s="7"/>
    </row>
    <row r="24" spans="1:59" x14ac:dyDescent="0.25">
      <c r="C24" s="5"/>
      <c r="I24" s="5"/>
      <c r="J24" s="5"/>
    </row>
    <row r="26" spans="1:59" x14ac:dyDescent="0.25">
      <c r="X26" s="42" t="s">
        <v>116</v>
      </c>
      <c r="Y26" s="494" t="s">
        <v>118</v>
      </c>
      <c r="Z26" s="494"/>
      <c r="AA26" s="494"/>
      <c r="AB26" s="494"/>
      <c r="AC26" s="494"/>
      <c r="AD26" s="494"/>
      <c r="AE26" s="494"/>
    </row>
    <row r="27" spans="1:59" x14ac:dyDescent="0.25">
      <c r="X27" s="42"/>
      <c r="Y27" s="494"/>
      <c r="Z27" s="494"/>
      <c r="AA27" s="494"/>
      <c r="AB27" s="494"/>
      <c r="AC27" s="494"/>
      <c r="AD27" s="494"/>
      <c r="AE27" s="494"/>
    </row>
    <row r="28" spans="1:59" x14ac:dyDescent="0.25">
      <c r="X28" s="42"/>
      <c r="Y28" s="23"/>
      <c r="Z28" s="23"/>
      <c r="AA28" s="23"/>
      <c r="AB28" s="23"/>
      <c r="AC28" s="23"/>
      <c r="AD28" s="23"/>
      <c r="AE28" s="23"/>
    </row>
    <row r="29" spans="1:59" x14ac:dyDescent="0.25">
      <c r="X29" s="42" t="s">
        <v>114</v>
      </c>
      <c r="Y29" s="494" t="s">
        <v>119</v>
      </c>
      <c r="Z29" s="494"/>
      <c r="AA29" s="494"/>
      <c r="AB29" s="494"/>
      <c r="AC29" s="494"/>
      <c r="AD29" s="494"/>
      <c r="AE29" s="494"/>
    </row>
    <row r="30" spans="1:59" x14ac:dyDescent="0.25">
      <c r="X30" s="23"/>
      <c r="Y30" s="494"/>
      <c r="Z30" s="494"/>
      <c r="AA30" s="494"/>
      <c r="AB30" s="494"/>
      <c r="AC30" s="494"/>
      <c r="AD30" s="494"/>
      <c r="AE30" s="494"/>
    </row>
  </sheetData>
  <mergeCells count="8">
    <mergeCell ref="Y26:AE27"/>
    <mergeCell ref="Y29:AE30"/>
    <mergeCell ref="X5:AE5"/>
    <mergeCell ref="I1:K1"/>
    <mergeCell ref="A5:K5"/>
    <mergeCell ref="N5:U5"/>
    <mergeCell ref="A4:K4"/>
    <mergeCell ref="N4:U4"/>
  </mergeCells>
  <conditionalFormatting sqref="A20:U1048576 A1:U18">
    <cfRule type="expression" dxfId="1167" priority="3">
      <formula>ROW()=CELL("FILA")</formula>
    </cfRule>
  </conditionalFormatting>
  <conditionalFormatting sqref="A19:C19">
    <cfRule type="expression" dxfId="1166" priority="2">
      <formula>ROW()=CELL("FILA")</formula>
    </cfRule>
  </conditionalFormatting>
  <conditionalFormatting sqref="D19:U19">
    <cfRule type="expression" dxfId="1165" priority="1">
      <formula>ROW()=CELL("FILA")</formula>
    </cfRule>
  </conditionalFormatting>
  <hyperlinks>
    <hyperlink ref="I1:K1" location="INDICE!A1" display="REGRESAR"/>
  </hyperlinks>
  <printOptions horizontalCentered="1"/>
  <pageMargins left="0.23622047244094491" right="0.23622047244094491" top="0.74803149606299213" bottom="0.74803149606299213" header="0.31496062992125984" footer="0.31496062992125984"/>
  <pageSetup scale="96" orientation="portrait" r:id="rId1"/>
  <headerFooter>
    <oddHeader>&amp;C&amp;12Información tarifaria del servicio público de energía 
para el comercializador integrado al operador de red</oddHeader>
    <oddFooter>&amp;L&amp;K00B050
&amp;C&amp;K000000PUBLICACIÓN DE EMPRESA DE ENERGÍA DE BOYACÁ S.A. E.S.P.</oddFooter>
  </headerFooter>
  <colBreaks count="2" manualBreakCount="2">
    <brk id="12" max="1048575" man="1"/>
    <brk id="21" max="40" man="1"/>
  </colBreaks>
  <drawing r:id="rId2"/>
  <picture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dimension ref="A1:BG27"/>
  <sheetViews>
    <sheetView showGridLines="0" view="pageBreakPreview" zoomScale="80" zoomScaleNormal="85" zoomScaleSheetLayoutView="80" zoomScalePageLayoutView="85" workbookViewId="0">
      <selection activeCell="Q19" sqref="Q19:U19"/>
    </sheetView>
  </sheetViews>
  <sheetFormatPr baseColWidth="10" defaultColWidth="9.28515625" defaultRowHeight="15" x14ac:dyDescent="0.25"/>
  <cols>
    <col min="1" max="1" width="14.7109375" customWidth="1"/>
    <col min="2" max="2" width="5.5703125" customWidth="1"/>
    <col min="3" max="3" width="9.140625" customWidth="1"/>
    <col min="4" max="4" width="11.5703125" customWidth="1"/>
    <col min="5" max="5" width="10" customWidth="1"/>
    <col min="6" max="6" width="9.140625" customWidth="1"/>
    <col min="7" max="8" width="8" customWidth="1"/>
    <col min="9" max="10" width="9.140625" customWidth="1"/>
    <col min="11" max="11" width="8.28515625" customWidth="1"/>
    <col min="12" max="13" width="2.5703125" customWidth="1"/>
    <col min="14" max="14" width="13.7109375" customWidth="1"/>
    <col min="16" max="16" width="9.140625" customWidth="1"/>
    <col min="17" max="20" width="11.85546875" customWidth="1"/>
    <col min="21" max="21" width="15.140625" customWidth="1"/>
    <col min="24" max="25" width="12.28515625" customWidth="1"/>
    <col min="26" max="26" width="13.5703125" customWidth="1"/>
    <col min="27" max="27" width="12.85546875" customWidth="1"/>
    <col min="28" max="28" width="12.140625" customWidth="1"/>
    <col min="29" max="29" width="11.5703125" customWidth="1"/>
    <col min="30" max="30" width="11.140625" customWidth="1"/>
  </cols>
  <sheetData>
    <row r="1" spans="1:31" ht="24.75" customHeight="1" x14ac:dyDescent="0.25">
      <c r="I1" s="503" t="s">
        <v>69</v>
      </c>
      <c r="J1" s="503"/>
      <c r="K1" s="503"/>
    </row>
    <row r="2" spans="1:31" ht="30.75" customHeight="1" x14ac:dyDescent="0.35">
      <c r="A2" s="8" t="s">
        <v>9</v>
      </c>
      <c r="B2" s="502" t="s">
        <v>145</v>
      </c>
      <c r="C2" s="502"/>
      <c r="D2" s="502"/>
      <c r="E2" s="502"/>
      <c r="F2" s="502"/>
      <c r="G2" s="502"/>
      <c r="H2" s="502"/>
      <c r="I2" s="502"/>
      <c r="J2" s="502"/>
      <c r="K2" s="502"/>
    </row>
    <row r="3" spans="1:31" ht="23.25" x14ac:dyDescent="0.35">
      <c r="A3" s="8" t="s">
        <v>15</v>
      </c>
      <c r="B3" s="502" t="s">
        <v>64</v>
      </c>
      <c r="C3" s="502"/>
      <c r="D3" s="502"/>
      <c r="E3" s="502"/>
      <c r="F3" s="502"/>
      <c r="G3" s="502"/>
      <c r="H3" s="502"/>
      <c r="I3" s="502"/>
      <c r="J3" s="502"/>
      <c r="K3" s="502"/>
      <c r="N3" s="10"/>
      <c r="O3" s="10"/>
      <c r="P3" s="10"/>
      <c r="Q3" s="10"/>
      <c r="R3" s="10"/>
      <c r="S3" s="10"/>
      <c r="T3" s="10"/>
      <c r="U3" s="10"/>
    </row>
    <row r="4" spans="1:31" s="20" customFormat="1" ht="17.25" x14ac:dyDescent="0.3">
      <c r="A4" s="498"/>
      <c r="B4" s="498"/>
      <c r="C4" s="498"/>
      <c r="D4" s="498"/>
      <c r="E4" s="498"/>
      <c r="F4" s="498"/>
      <c r="G4" s="498"/>
      <c r="H4" s="498"/>
      <c r="I4" s="498"/>
      <c r="J4" s="498"/>
      <c r="K4" s="498"/>
      <c r="N4" s="501"/>
      <c r="O4" s="501"/>
      <c r="P4" s="501"/>
      <c r="Q4" s="501"/>
      <c r="R4" s="501"/>
      <c r="S4" s="501"/>
      <c r="T4" s="501"/>
      <c r="U4" s="501"/>
    </row>
    <row r="5" spans="1:31" ht="33" customHeight="1" x14ac:dyDescent="0.25">
      <c r="A5" s="496" t="s">
        <v>109</v>
      </c>
      <c r="B5" s="499"/>
      <c r="C5" s="499"/>
      <c r="D5" s="499"/>
      <c r="E5" s="499"/>
      <c r="F5" s="499"/>
      <c r="G5" s="499"/>
      <c r="H5" s="499"/>
      <c r="I5" s="499"/>
      <c r="J5" s="499"/>
      <c r="K5" s="499"/>
      <c r="N5" s="496" t="s">
        <v>111</v>
      </c>
      <c r="O5" s="496"/>
      <c r="P5" s="496"/>
      <c r="Q5" s="496"/>
      <c r="R5" s="496"/>
      <c r="S5" s="496"/>
      <c r="T5" s="496"/>
      <c r="U5" s="496"/>
      <c r="V5" s="30"/>
      <c r="W5" s="496" t="s">
        <v>117</v>
      </c>
      <c r="X5" s="496"/>
      <c r="Y5" s="496"/>
      <c r="Z5" s="496"/>
      <c r="AA5" s="496"/>
      <c r="AB5" s="496"/>
      <c r="AC5" s="496"/>
      <c r="AD5" s="496"/>
      <c r="AE5" s="496"/>
    </row>
    <row r="6" spans="1:31" s="25" customFormat="1" ht="30" x14ac:dyDescent="0.25">
      <c r="B6" s="18" t="s">
        <v>0</v>
      </c>
      <c r="C6" s="18" t="s">
        <v>1</v>
      </c>
      <c r="D6" s="13" t="s">
        <v>2</v>
      </c>
      <c r="E6" s="13" t="s">
        <v>3</v>
      </c>
      <c r="F6" s="13" t="s">
        <v>4</v>
      </c>
      <c r="G6" s="13" t="s">
        <v>5</v>
      </c>
      <c r="H6" s="13" t="s">
        <v>6</v>
      </c>
      <c r="I6" s="13" t="s">
        <v>7</v>
      </c>
      <c r="J6" s="13" t="s">
        <v>116</v>
      </c>
      <c r="K6" s="13" t="s">
        <v>114</v>
      </c>
      <c r="L6"/>
      <c r="M6"/>
      <c r="O6" s="18" t="s">
        <v>0</v>
      </c>
      <c r="P6" s="18" t="s">
        <v>1</v>
      </c>
      <c r="Q6" s="13" t="s">
        <v>10</v>
      </c>
      <c r="R6" s="13" t="s">
        <v>11</v>
      </c>
      <c r="S6" s="13" t="s">
        <v>12</v>
      </c>
      <c r="T6" s="13" t="s">
        <v>13</v>
      </c>
      <c r="U6" s="13" t="s">
        <v>14</v>
      </c>
    </row>
    <row r="7" spans="1:31" x14ac:dyDescent="0.25">
      <c r="A7" s="63" t="s">
        <v>313</v>
      </c>
      <c r="B7" s="35">
        <v>2023</v>
      </c>
      <c r="C7" s="35">
        <v>1</v>
      </c>
      <c r="D7" s="4">
        <v>276.80239999999998</v>
      </c>
      <c r="E7" s="4">
        <v>51.973199999999999</v>
      </c>
      <c r="F7" s="4">
        <v>55.779200000000003</v>
      </c>
      <c r="G7" s="4">
        <v>289.2747</v>
      </c>
      <c r="H7" s="4">
        <v>90.0518</v>
      </c>
      <c r="I7" s="4">
        <v>20.5352</v>
      </c>
      <c r="J7" s="4">
        <v>784.41650000000004</v>
      </c>
      <c r="K7" s="4">
        <v>753.51819999999998</v>
      </c>
      <c r="N7" s="63" t="s">
        <v>313</v>
      </c>
      <c r="O7" s="35">
        <v>2023</v>
      </c>
      <c r="P7" s="35">
        <v>1</v>
      </c>
      <c r="Q7" s="4">
        <v>301.40730000000002</v>
      </c>
      <c r="R7" s="4">
        <v>376.75909999999999</v>
      </c>
      <c r="S7" s="4">
        <v>640.4905</v>
      </c>
      <c r="T7" s="4">
        <v>753.51819999999998</v>
      </c>
      <c r="U7" s="4">
        <v>904.22180000000003</v>
      </c>
    </row>
    <row r="8" spans="1:31" x14ac:dyDescent="0.25">
      <c r="A8" s="63" t="s">
        <v>322</v>
      </c>
      <c r="B8" s="35">
        <v>2023</v>
      </c>
      <c r="C8" s="35">
        <v>2</v>
      </c>
      <c r="D8" s="4">
        <v>327.36219999999997</v>
      </c>
      <c r="E8" s="4">
        <v>48.708100000000002</v>
      </c>
      <c r="F8" s="4">
        <v>63.3033</v>
      </c>
      <c r="G8" s="4">
        <v>294.99450000000002</v>
      </c>
      <c r="H8" s="4">
        <v>85.308000000000007</v>
      </c>
      <c r="I8" s="4">
        <v>19.188400000000001</v>
      </c>
      <c r="J8" s="4">
        <v>838.86440000000005</v>
      </c>
      <c r="K8" s="4">
        <v>766.91089999999997</v>
      </c>
      <c r="N8" s="63" t="s">
        <v>322</v>
      </c>
      <c r="O8" s="35">
        <v>2023</v>
      </c>
      <c r="P8" s="35">
        <v>2</v>
      </c>
      <c r="Q8" s="4">
        <v>306.76440000000002</v>
      </c>
      <c r="R8" s="4">
        <v>383.4554</v>
      </c>
      <c r="S8" s="4">
        <v>651.87419999999997</v>
      </c>
      <c r="T8" s="4">
        <v>766.91089999999997</v>
      </c>
      <c r="U8" s="4">
        <v>920.29309999999998</v>
      </c>
    </row>
    <row r="9" spans="1:31" x14ac:dyDescent="0.25">
      <c r="A9" s="63" t="s">
        <v>343</v>
      </c>
      <c r="B9" s="35">
        <v>2023</v>
      </c>
      <c r="C9" s="35">
        <v>3</v>
      </c>
      <c r="D9" s="4">
        <v>373.28769999999997</v>
      </c>
      <c r="E9" s="4">
        <v>52.366900000000001</v>
      </c>
      <c r="F9" s="4">
        <v>70.574399999999997</v>
      </c>
      <c r="G9" s="4">
        <v>315.33620000000002</v>
      </c>
      <c r="H9" s="4">
        <v>92.867199999999997</v>
      </c>
      <c r="I9" s="4">
        <v>14.7668</v>
      </c>
      <c r="J9" s="4">
        <v>919.19920000000002</v>
      </c>
      <c r="K9" s="4">
        <v>779.64589999999998</v>
      </c>
      <c r="N9" s="63" t="s">
        <v>343</v>
      </c>
      <c r="O9" s="35">
        <v>2023</v>
      </c>
      <c r="P9" s="35">
        <v>3</v>
      </c>
      <c r="Q9" s="4">
        <v>311.85840000000002</v>
      </c>
      <c r="R9" s="4">
        <v>389.8229</v>
      </c>
      <c r="S9" s="4">
        <v>662.69899999999996</v>
      </c>
      <c r="T9" s="4">
        <v>779.64589999999998</v>
      </c>
      <c r="U9" s="4">
        <v>935.57510000000002</v>
      </c>
    </row>
    <row r="10" spans="1:31" x14ac:dyDescent="0.25">
      <c r="A10" s="63" t="s">
        <v>354</v>
      </c>
      <c r="B10" s="35">
        <v>2023</v>
      </c>
      <c r="C10" s="35">
        <v>4</v>
      </c>
      <c r="D10" s="4">
        <v>338.23219999999998</v>
      </c>
      <c r="E10" s="4">
        <v>53.521000000000001</v>
      </c>
      <c r="F10" s="4">
        <v>65.292000000000002</v>
      </c>
      <c r="G10" s="4">
        <v>315.255</v>
      </c>
      <c r="H10" s="4">
        <v>91.039500000000004</v>
      </c>
      <c r="I10" s="4">
        <v>35.476599999999998</v>
      </c>
      <c r="J10" s="4">
        <v>898.82060000000001</v>
      </c>
      <c r="K10" s="4">
        <v>787.83699999999999</v>
      </c>
      <c r="N10" s="63" t="s">
        <v>354</v>
      </c>
      <c r="O10" s="35">
        <v>2023</v>
      </c>
      <c r="P10" s="35">
        <v>4</v>
      </c>
      <c r="Q10" s="4">
        <v>315.13479999999998</v>
      </c>
      <c r="R10" s="4">
        <v>393.91849999999999</v>
      </c>
      <c r="S10" s="4">
        <v>669.66139999999996</v>
      </c>
      <c r="T10" s="4">
        <v>787.83699999999999</v>
      </c>
      <c r="U10" s="4">
        <v>945.40440000000001</v>
      </c>
    </row>
    <row r="11" spans="1:31" x14ac:dyDescent="0.25">
      <c r="A11" s="63" t="s">
        <v>355</v>
      </c>
      <c r="B11" s="35">
        <v>2023</v>
      </c>
      <c r="C11" s="35">
        <v>5</v>
      </c>
      <c r="D11" s="4">
        <v>276.06049999999999</v>
      </c>
      <c r="E11" s="4">
        <v>48.531399999999998</v>
      </c>
      <c r="F11" s="4">
        <v>54.919800000000002</v>
      </c>
      <c r="G11" s="4">
        <v>300.59379999999999</v>
      </c>
      <c r="H11" s="4">
        <v>98.626400000000004</v>
      </c>
      <c r="I11" s="4">
        <v>33.545200000000001</v>
      </c>
      <c r="J11" s="4">
        <v>812.27700000000004</v>
      </c>
      <c r="K11" s="4">
        <v>793.99519999999995</v>
      </c>
      <c r="N11" s="63" t="s">
        <v>355</v>
      </c>
      <c r="O11" s="35">
        <v>2023</v>
      </c>
      <c r="P11" s="35">
        <v>5</v>
      </c>
      <c r="Q11" s="4">
        <v>317.59809999999999</v>
      </c>
      <c r="R11" s="4">
        <v>396.99759999999998</v>
      </c>
      <c r="S11" s="4">
        <v>674.89589999999998</v>
      </c>
      <c r="T11" s="4">
        <v>793.99519999999995</v>
      </c>
      <c r="U11" s="4">
        <v>952.79420000000005</v>
      </c>
    </row>
    <row r="12" spans="1:31" x14ac:dyDescent="0.25">
      <c r="A12" s="63" t="s">
        <v>363</v>
      </c>
      <c r="B12" s="35">
        <v>2023</v>
      </c>
      <c r="C12" s="35">
        <v>6</v>
      </c>
      <c r="D12" s="4">
        <v>357.72649000000001</v>
      </c>
      <c r="E12" s="4">
        <v>50.702910000000003</v>
      </c>
      <c r="F12" s="4">
        <v>66.587289999999996</v>
      </c>
      <c r="G12" s="4">
        <v>290.15033</v>
      </c>
      <c r="H12" s="4">
        <v>87.624080000000006</v>
      </c>
      <c r="I12" s="4">
        <v>14.43952</v>
      </c>
      <c r="J12" s="4">
        <v>867.23062000000004</v>
      </c>
      <c r="K12" s="4">
        <v>797.46294999999998</v>
      </c>
      <c r="N12" s="63" t="s">
        <v>363</v>
      </c>
      <c r="O12" s="35">
        <v>2023</v>
      </c>
      <c r="P12" s="35">
        <v>6</v>
      </c>
      <c r="Q12" s="4">
        <v>318.98518000000001</v>
      </c>
      <c r="R12" s="4">
        <v>398.73147999999998</v>
      </c>
      <c r="S12" s="4">
        <v>677.84351000000004</v>
      </c>
      <c r="T12" s="4">
        <v>797.46294999999998</v>
      </c>
      <c r="U12" s="4">
        <v>956.95555000000002</v>
      </c>
    </row>
    <row r="13" spans="1:31" x14ac:dyDescent="0.25">
      <c r="A13" s="63" t="s">
        <v>373</v>
      </c>
      <c r="B13" s="35">
        <v>2023</v>
      </c>
      <c r="C13" s="35">
        <v>7</v>
      </c>
      <c r="D13" s="4">
        <v>316.37929000000003</v>
      </c>
      <c r="E13" s="4">
        <v>40.870220000000003</v>
      </c>
      <c r="F13" s="4">
        <v>59.792029999999997</v>
      </c>
      <c r="G13" s="4">
        <v>300.03825999999998</v>
      </c>
      <c r="H13" s="4">
        <v>93.837090000000003</v>
      </c>
      <c r="I13" s="4">
        <v>22.142769999999999</v>
      </c>
      <c r="J13" s="4">
        <v>833.05966000000001</v>
      </c>
      <c r="K13" s="4">
        <v>799.86866999999995</v>
      </c>
      <c r="N13" s="63" t="s">
        <v>373</v>
      </c>
      <c r="O13" s="35">
        <v>2023</v>
      </c>
      <c r="P13" s="35">
        <v>7</v>
      </c>
      <c r="Q13" s="4">
        <v>319.94747000000001</v>
      </c>
      <c r="R13" s="4">
        <v>399.93434000000002</v>
      </c>
      <c r="S13" s="4">
        <v>679.88837000000001</v>
      </c>
      <c r="T13" s="4">
        <v>799.86866999999995</v>
      </c>
      <c r="U13" s="4">
        <v>959.8424</v>
      </c>
    </row>
    <row r="14" spans="1:31" x14ac:dyDescent="0.25">
      <c r="A14" s="63" t="s">
        <v>377</v>
      </c>
      <c r="B14" s="35">
        <v>2023</v>
      </c>
      <c r="C14" s="35">
        <v>8</v>
      </c>
      <c r="D14" s="4">
        <v>338.71379999999999</v>
      </c>
      <c r="E14" s="4">
        <v>46.962400000000002</v>
      </c>
      <c r="F14" s="4">
        <v>64.367800000000003</v>
      </c>
      <c r="G14" s="4">
        <v>299.02210000000002</v>
      </c>
      <c r="H14" s="4">
        <v>88.839200000000005</v>
      </c>
      <c r="I14" s="4">
        <v>11.844200000000001</v>
      </c>
      <c r="J14" s="4">
        <v>849.74959999999999</v>
      </c>
      <c r="K14" s="4">
        <v>803.87459999999999</v>
      </c>
      <c r="N14" s="63" t="s">
        <v>377</v>
      </c>
      <c r="O14" s="35">
        <v>2023</v>
      </c>
      <c r="P14" s="35">
        <v>8</v>
      </c>
      <c r="Q14" s="4">
        <v>321.5498</v>
      </c>
      <c r="R14" s="4">
        <v>401.93729999999999</v>
      </c>
      <c r="S14" s="4">
        <v>683.29340000000002</v>
      </c>
      <c r="T14" s="4">
        <v>803.87459999999999</v>
      </c>
      <c r="U14" s="4">
        <v>964.64949999999999</v>
      </c>
    </row>
    <row r="15" spans="1:31" x14ac:dyDescent="0.25">
      <c r="A15" s="63" t="s">
        <v>384</v>
      </c>
      <c r="B15" s="35">
        <v>2023</v>
      </c>
      <c r="C15" s="35">
        <v>9</v>
      </c>
      <c r="D15" s="4">
        <v>344.79959000000002</v>
      </c>
      <c r="E15" s="4">
        <v>47.019509999999997</v>
      </c>
      <c r="F15" s="4">
        <v>65.481930000000006</v>
      </c>
      <c r="G15" s="4">
        <v>287.59994999999998</v>
      </c>
      <c r="H15" s="4">
        <v>92.757769999999994</v>
      </c>
      <c r="I15" s="4">
        <v>15.525980000000001</v>
      </c>
      <c r="J15" s="4">
        <v>853.18472999999994</v>
      </c>
      <c r="K15" s="4">
        <v>809.49483999999995</v>
      </c>
      <c r="N15" s="63" t="s">
        <v>384</v>
      </c>
      <c r="O15" s="35">
        <v>2023</v>
      </c>
      <c r="P15" s="35">
        <v>9</v>
      </c>
      <c r="Q15" s="4">
        <v>323.79793000000001</v>
      </c>
      <c r="R15" s="4">
        <v>404.74741999999998</v>
      </c>
      <c r="S15" s="4">
        <v>688.07060999999999</v>
      </c>
      <c r="T15" s="4">
        <v>809.49483999999995</v>
      </c>
      <c r="U15" s="4">
        <v>971.39380000000006</v>
      </c>
    </row>
    <row r="16" spans="1:31" x14ac:dyDescent="0.25">
      <c r="A16" s="63" t="s">
        <v>387</v>
      </c>
      <c r="B16" s="35">
        <v>2023</v>
      </c>
      <c r="C16" s="35">
        <v>10</v>
      </c>
      <c r="D16" s="4">
        <v>367.1859</v>
      </c>
      <c r="E16" s="4">
        <v>48.599899999999998</v>
      </c>
      <c r="F16" s="4">
        <v>68.076400000000007</v>
      </c>
      <c r="G16" s="4">
        <v>286.78960000000001</v>
      </c>
      <c r="H16" s="4">
        <v>88.1267</v>
      </c>
      <c r="I16" s="4">
        <v>0.29749999999999999</v>
      </c>
      <c r="J16" s="4">
        <v>859.07590000000005</v>
      </c>
      <c r="K16" s="4">
        <v>898.53930000000003</v>
      </c>
      <c r="N16" s="63" t="s">
        <v>387</v>
      </c>
      <c r="O16" s="35">
        <v>2023</v>
      </c>
      <c r="P16" s="35">
        <v>10</v>
      </c>
      <c r="Q16" s="4">
        <v>359.41570000000002</v>
      </c>
      <c r="R16" s="4">
        <v>449.26960000000003</v>
      </c>
      <c r="S16" s="4">
        <v>763.75840000000005</v>
      </c>
      <c r="T16" s="4">
        <v>898.53930000000003</v>
      </c>
      <c r="U16" s="4">
        <v>1078.2471</v>
      </c>
    </row>
    <row r="17" spans="1:59" x14ac:dyDescent="0.25">
      <c r="A17" s="63" t="s">
        <v>388</v>
      </c>
      <c r="B17" s="35">
        <v>2023</v>
      </c>
      <c r="C17" s="35">
        <v>11</v>
      </c>
      <c r="D17" s="4">
        <v>368.8356</v>
      </c>
      <c r="E17" s="4">
        <v>46.250999999999998</v>
      </c>
      <c r="F17" s="4">
        <v>67.3733</v>
      </c>
      <c r="G17" s="4">
        <v>298.08350000000002</v>
      </c>
      <c r="H17" s="4">
        <v>93.546499999999995</v>
      </c>
      <c r="I17" s="4">
        <v>-0.4153</v>
      </c>
      <c r="J17" s="4">
        <v>873.67460000000005</v>
      </c>
      <c r="K17" s="4">
        <v>933.58230000000003</v>
      </c>
      <c r="N17" s="63" t="s">
        <v>388</v>
      </c>
      <c r="O17" s="35">
        <v>2023</v>
      </c>
      <c r="P17" s="35">
        <v>11</v>
      </c>
      <c r="Q17" s="4">
        <v>373.43290000000002</v>
      </c>
      <c r="R17" s="4">
        <v>466.7912</v>
      </c>
      <c r="S17" s="4">
        <v>793.54499999999996</v>
      </c>
      <c r="T17" s="4">
        <v>933.58230000000003</v>
      </c>
      <c r="U17" s="4">
        <v>1120.2988</v>
      </c>
    </row>
    <row r="18" spans="1:59" x14ac:dyDescent="0.25">
      <c r="A18" s="63" t="s">
        <v>389</v>
      </c>
      <c r="B18" s="35">
        <v>2023</v>
      </c>
      <c r="C18" s="35">
        <v>12</v>
      </c>
      <c r="D18" s="4">
        <v>344.08789999999999</v>
      </c>
      <c r="E18" s="4">
        <v>51.235199999999999</v>
      </c>
      <c r="F18" s="4">
        <v>65.961299999999994</v>
      </c>
      <c r="G18" s="4">
        <v>299.40230000000003</v>
      </c>
      <c r="H18" s="4">
        <v>90.270499999999998</v>
      </c>
      <c r="I18" s="4">
        <v>18.257899999999999</v>
      </c>
      <c r="J18" s="4">
        <v>869.21510000000001</v>
      </c>
      <c r="K18" s="4">
        <v>939.18380000000002</v>
      </c>
      <c r="N18" s="63" t="s">
        <v>389</v>
      </c>
      <c r="O18" s="35">
        <v>2023</v>
      </c>
      <c r="P18" s="35">
        <v>12</v>
      </c>
      <c r="Q18" s="4">
        <v>375.67349999999999</v>
      </c>
      <c r="R18" s="4">
        <v>469.59190000000001</v>
      </c>
      <c r="S18" s="4">
        <v>798.30619999999999</v>
      </c>
      <c r="T18" s="4">
        <v>939.18380000000002</v>
      </c>
      <c r="U18" s="4">
        <v>1127.0206000000001</v>
      </c>
    </row>
    <row r="19" spans="1:59" x14ac:dyDescent="0.25">
      <c r="A19" s="31" t="s">
        <v>108</v>
      </c>
      <c r="B19" s="2"/>
      <c r="C19" s="2"/>
      <c r="D19" s="384">
        <f>+(D18-D17)/D17</f>
        <v>-6.7096831216943292E-2</v>
      </c>
      <c r="E19" s="384">
        <f t="shared" ref="E19:K19" si="0">+(E18-E17)/E17</f>
        <v>0.10776415645067138</v>
      </c>
      <c r="F19" s="384">
        <f t="shared" si="0"/>
        <v>-2.0957857192686214E-2</v>
      </c>
      <c r="G19" s="384">
        <f t="shared" si="0"/>
        <v>4.4242636710854853E-3</v>
      </c>
      <c r="H19" s="384">
        <f t="shared" si="0"/>
        <v>-3.5020016783097137E-2</v>
      </c>
      <c r="I19" s="384">
        <f t="shared" si="0"/>
        <v>-44.963159162051525</v>
      </c>
      <c r="J19" s="384">
        <f t="shared" si="0"/>
        <v>-5.10430313528635E-3</v>
      </c>
      <c r="K19" s="384">
        <f t="shared" si="0"/>
        <v>6.0000066410856191E-3</v>
      </c>
      <c r="N19" s="31" t="s">
        <v>108</v>
      </c>
      <c r="O19" s="2"/>
      <c r="P19" s="2"/>
      <c r="Q19" s="385">
        <f>+(Q18-Q17)/Q17</f>
        <v>6.0000069624287847E-3</v>
      </c>
      <c r="R19" s="385">
        <f>+(R18-R17)/R17</f>
        <v>5.9998988841263633E-3</v>
      </c>
      <c r="S19" s="385">
        <f>+(S18-S17)/S17</f>
        <v>5.9999117882414115E-3</v>
      </c>
      <c r="T19" s="385">
        <f>+(T18-T17)/T17</f>
        <v>6.0000066410856191E-3</v>
      </c>
      <c r="U19" s="385">
        <f>+(U18-U17)/U17</f>
        <v>6.0000064268568619E-3</v>
      </c>
      <c r="V19" s="44"/>
      <c r="W19" s="51"/>
      <c r="X19" s="44"/>
      <c r="Y19" s="44"/>
      <c r="Z19" s="44"/>
      <c r="AA19" s="44"/>
      <c r="AB19" s="44"/>
      <c r="AC19" s="44"/>
      <c r="AD19" s="44"/>
      <c r="AE19" s="44"/>
      <c r="AF19" s="44"/>
      <c r="AG19" s="50"/>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row>
    <row r="20" spans="1:59" x14ac:dyDescent="0.25">
      <c r="A20" s="3"/>
      <c r="B20" s="2"/>
      <c r="C20" s="2"/>
      <c r="D20" s="2"/>
      <c r="E20" s="2"/>
      <c r="F20" s="6"/>
      <c r="G20" s="6"/>
      <c r="H20" s="6"/>
      <c r="I20" s="6"/>
      <c r="J20" s="6"/>
      <c r="K20" s="6"/>
    </row>
    <row r="21" spans="1:59" x14ac:dyDescent="0.25">
      <c r="A21" s="3"/>
      <c r="B21" s="2"/>
      <c r="C21" s="2"/>
      <c r="D21" s="2"/>
      <c r="E21" s="2"/>
      <c r="F21" s="6"/>
      <c r="G21" s="6"/>
      <c r="H21" s="6"/>
      <c r="I21" s="6"/>
      <c r="J21" s="6"/>
      <c r="K21" s="6"/>
    </row>
    <row r="22" spans="1:59" x14ac:dyDescent="0.25">
      <c r="E22" s="5"/>
      <c r="F22" s="5"/>
      <c r="G22" s="5"/>
      <c r="H22" s="5"/>
      <c r="I22" s="5"/>
      <c r="J22" s="5"/>
      <c r="K22" s="5"/>
    </row>
    <row r="23" spans="1:59" x14ac:dyDescent="0.25">
      <c r="C23" s="5"/>
      <c r="F23" s="7"/>
      <c r="G23" s="7"/>
      <c r="H23" s="7"/>
      <c r="I23" s="7"/>
      <c r="J23" s="7"/>
      <c r="K23" s="7"/>
      <c r="W23" s="42" t="s">
        <v>116</v>
      </c>
      <c r="X23" s="494" t="s">
        <v>118</v>
      </c>
      <c r="Y23" s="494"/>
      <c r="Z23" s="494"/>
      <c r="AA23" s="494"/>
      <c r="AB23" s="494"/>
      <c r="AC23" s="494"/>
      <c r="AD23" s="494"/>
    </row>
    <row r="24" spans="1:59" x14ac:dyDescent="0.25">
      <c r="C24" s="5"/>
      <c r="I24" s="5"/>
      <c r="J24" s="5"/>
      <c r="W24" s="42"/>
      <c r="X24" s="494"/>
      <c r="Y24" s="494"/>
      <c r="Z24" s="494"/>
      <c r="AA24" s="494"/>
      <c r="AB24" s="494"/>
      <c r="AC24" s="494"/>
      <c r="AD24" s="494"/>
    </row>
    <row r="25" spans="1:59" x14ac:dyDescent="0.25">
      <c r="W25" s="42"/>
      <c r="X25" s="23"/>
      <c r="Y25" s="23"/>
      <c r="Z25" s="23"/>
      <c r="AA25" s="23"/>
      <c r="AB25" s="23"/>
      <c r="AC25" s="23"/>
      <c r="AD25" s="23"/>
    </row>
    <row r="26" spans="1:59" x14ac:dyDescent="0.25">
      <c r="W26" s="42" t="s">
        <v>114</v>
      </c>
      <c r="X26" s="494" t="s">
        <v>119</v>
      </c>
      <c r="Y26" s="494"/>
      <c r="Z26" s="494"/>
      <c r="AA26" s="494"/>
      <c r="AB26" s="494"/>
      <c r="AC26" s="494"/>
      <c r="AD26" s="494"/>
    </row>
    <row r="27" spans="1:59" x14ac:dyDescent="0.25">
      <c r="W27" s="23"/>
      <c r="X27" s="494"/>
      <c r="Y27" s="494"/>
      <c r="Z27" s="494"/>
      <c r="AA27" s="494"/>
      <c r="AB27" s="494"/>
      <c r="AC27" s="494"/>
      <c r="AD27" s="494"/>
    </row>
  </sheetData>
  <mergeCells count="10">
    <mergeCell ref="X23:AD24"/>
    <mergeCell ref="X26:AD27"/>
    <mergeCell ref="W5:AE5"/>
    <mergeCell ref="I1:K1"/>
    <mergeCell ref="B2:K2"/>
    <mergeCell ref="B3:K3"/>
    <mergeCell ref="A5:K5"/>
    <mergeCell ref="N5:U5"/>
    <mergeCell ref="A4:K4"/>
    <mergeCell ref="N4:U4"/>
  </mergeCells>
  <conditionalFormatting sqref="A20:U1048576 A1:U18">
    <cfRule type="expression" dxfId="1164" priority="3">
      <formula>ROW()=CELL("FILA")</formula>
    </cfRule>
  </conditionalFormatting>
  <conditionalFormatting sqref="A19:C19">
    <cfRule type="expression" dxfId="1163" priority="2">
      <formula>ROW()=CELL("FILA")</formula>
    </cfRule>
  </conditionalFormatting>
  <conditionalFormatting sqref="D19:U19">
    <cfRule type="expression" dxfId="1162" priority="1">
      <formula>ROW()=CELL("FILA")</formula>
    </cfRule>
  </conditionalFormatting>
  <hyperlinks>
    <hyperlink ref="I1:K1" location="INDICE!A1" display="REGRESAR"/>
  </hyperlinks>
  <printOptions horizontalCentered="1"/>
  <pageMargins left="0.23622047244094491" right="0.24427655677655677" top="0.74803149606299213" bottom="0.74803149606299213" header="0.31496062992125984" footer="0.31496062992125984"/>
  <pageSetup scale="89" orientation="portrait" r:id="rId1"/>
  <headerFooter>
    <oddHeader>&amp;C&amp;12Información tarifaria del servicio público de energía 
para el comercializador integrado al operador de red</oddHeader>
    <oddFooter>&amp;L&amp;K00B050
&amp;C&amp;K000000PUBLICACIÓN DE EMPRESA DE ENERGÍA DE QUINDÍO S.A. E.S.P.</oddFooter>
  </headerFooter>
  <colBreaks count="2" manualBreakCount="2">
    <brk id="12" max="1048575" man="1"/>
    <brk id="21" max="42" man="1"/>
  </colBreaks>
  <drawing r:id="rId2"/>
  <picture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BG31"/>
  <sheetViews>
    <sheetView showGridLines="0" showWhiteSpace="0" view="pageBreakPreview" zoomScale="80" zoomScaleNormal="85" zoomScaleSheetLayoutView="80" zoomScalePageLayoutView="85" workbookViewId="0">
      <selection activeCell="Q18" sqref="Q18"/>
    </sheetView>
  </sheetViews>
  <sheetFormatPr baseColWidth="10" defaultColWidth="9.28515625" defaultRowHeight="15" x14ac:dyDescent="0.25"/>
  <cols>
    <col min="1" max="1" width="11.42578125" customWidth="1"/>
    <col min="2" max="2" width="6.140625" customWidth="1"/>
    <col min="3" max="3" width="6.85546875" customWidth="1"/>
    <col min="4" max="4" width="11.5703125" customWidth="1"/>
    <col min="5" max="5" width="10" customWidth="1"/>
    <col min="6" max="7" width="9.7109375" customWidth="1"/>
    <col min="8" max="8" width="9.140625" customWidth="1"/>
    <col min="9" max="11" width="9.7109375" customWidth="1"/>
    <col min="12" max="12" width="1.28515625" customWidth="1"/>
    <col min="13" max="13" width="2.5703125" customWidth="1"/>
    <col min="14" max="14" width="14.85546875" customWidth="1"/>
    <col min="16" max="16" width="9.140625" customWidth="1"/>
    <col min="17" max="20" width="12.28515625" customWidth="1"/>
    <col min="21" max="21" width="14.42578125" customWidth="1"/>
    <col min="22" max="22" width="13.140625" customWidth="1"/>
    <col min="23" max="23" width="12.42578125" customWidth="1"/>
    <col min="24" max="24" width="12.7109375" customWidth="1"/>
    <col min="25" max="25" width="13" customWidth="1"/>
    <col min="26" max="26" width="12.28515625" customWidth="1"/>
  </cols>
  <sheetData>
    <row r="1" spans="1:30" ht="21.75" customHeight="1" x14ac:dyDescent="0.25">
      <c r="I1" s="503" t="s">
        <v>69</v>
      </c>
      <c r="J1" s="503"/>
      <c r="K1" s="503"/>
    </row>
    <row r="2" spans="1:30" ht="30" customHeight="1" x14ac:dyDescent="0.35">
      <c r="A2" s="8" t="s">
        <v>9</v>
      </c>
      <c r="C2" s="17" t="s">
        <v>146</v>
      </c>
      <c r="D2" s="17"/>
      <c r="E2" s="17"/>
      <c r="F2" s="17"/>
      <c r="G2" s="17"/>
      <c r="H2" s="17"/>
      <c r="I2" s="17"/>
      <c r="J2" s="17"/>
      <c r="K2" s="17"/>
    </row>
    <row r="3" spans="1:30" ht="23.25" x14ac:dyDescent="0.35">
      <c r="A3" s="8" t="s">
        <v>15</v>
      </c>
      <c r="C3" s="17" t="s">
        <v>60</v>
      </c>
      <c r="D3" s="17"/>
      <c r="E3" s="17"/>
      <c r="F3" s="17"/>
      <c r="G3" s="17"/>
      <c r="H3" s="17"/>
      <c r="I3" s="17"/>
      <c r="J3" s="17"/>
      <c r="K3" s="17"/>
      <c r="N3" s="10"/>
      <c r="O3" s="10"/>
      <c r="P3" s="10"/>
      <c r="Q3" s="10"/>
      <c r="R3" s="10"/>
      <c r="S3" s="10"/>
      <c r="T3" s="10"/>
      <c r="U3" s="10"/>
    </row>
    <row r="4" spans="1:30" s="20" customFormat="1" ht="17.25" x14ac:dyDescent="0.3">
      <c r="A4" s="498"/>
      <c r="B4" s="498"/>
      <c r="C4" s="498"/>
      <c r="D4" s="498"/>
      <c r="E4" s="498"/>
      <c r="F4" s="498"/>
      <c r="G4" s="498"/>
      <c r="H4" s="498"/>
      <c r="I4" s="498"/>
      <c r="J4" s="498"/>
      <c r="K4" s="498"/>
      <c r="N4" s="501"/>
      <c r="O4" s="501"/>
      <c r="P4" s="501"/>
      <c r="Q4" s="501"/>
      <c r="R4" s="501"/>
      <c r="S4" s="501"/>
      <c r="T4" s="501"/>
      <c r="U4" s="501"/>
    </row>
    <row r="5" spans="1:30" ht="33" customHeight="1" x14ac:dyDescent="0.25">
      <c r="A5" s="496" t="s">
        <v>109</v>
      </c>
      <c r="B5" s="499"/>
      <c r="C5" s="499"/>
      <c r="D5" s="499"/>
      <c r="E5" s="499"/>
      <c r="F5" s="499"/>
      <c r="G5" s="499"/>
      <c r="H5" s="499"/>
      <c r="I5" s="499"/>
      <c r="J5" s="499"/>
      <c r="K5" s="499"/>
      <c r="N5" s="496" t="s">
        <v>111</v>
      </c>
      <c r="O5" s="496"/>
      <c r="P5" s="496"/>
      <c r="Q5" s="496"/>
      <c r="R5" s="496"/>
      <c r="S5" s="496"/>
      <c r="T5" s="496"/>
      <c r="U5" s="496"/>
      <c r="V5" s="496" t="s">
        <v>117</v>
      </c>
      <c r="W5" s="496"/>
      <c r="X5" s="496"/>
      <c r="Y5" s="496"/>
      <c r="Z5" s="496"/>
      <c r="AA5" s="496"/>
      <c r="AB5" s="496"/>
      <c r="AC5" s="496"/>
      <c r="AD5" s="496"/>
    </row>
    <row r="6" spans="1:30" s="25" customFormat="1" ht="30" x14ac:dyDescent="0.25">
      <c r="B6" s="18" t="s">
        <v>0</v>
      </c>
      <c r="C6" s="18" t="s">
        <v>1</v>
      </c>
      <c r="D6" s="13" t="s">
        <v>2</v>
      </c>
      <c r="E6" s="13" t="s">
        <v>3</v>
      </c>
      <c r="F6" s="13" t="s">
        <v>4</v>
      </c>
      <c r="G6" s="13" t="s">
        <v>5</v>
      </c>
      <c r="H6" s="13" t="s">
        <v>6</v>
      </c>
      <c r="I6" s="13" t="s">
        <v>7</v>
      </c>
      <c r="J6" s="13" t="s">
        <v>116</v>
      </c>
      <c r="K6" s="13" t="s">
        <v>114</v>
      </c>
      <c r="L6"/>
      <c r="M6"/>
      <c r="O6" s="18" t="s">
        <v>0</v>
      </c>
      <c r="P6" s="18" t="s">
        <v>1</v>
      </c>
      <c r="Q6" s="13" t="s">
        <v>10</v>
      </c>
      <c r="R6" s="13" t="s">
        <v>11</v>
      </c>
      <c r="S6" s="13" t="s">
        <v>12</v>
      </c>
      <c r="T6" s="13" t="s">
        <v>13</v>
      </c>
      <c r="U6" s="13" t="s">
        <v>14</v>
      </c>
    </row>
    <row r="7" spans="1:30" x14ac:dyDescent="0.25">
      <c r="A7" s="63" t="s">
        <v>313</v>
      </c>
      <c r="B7" s="35">
        <v>2023</v>
      </c>
      <c r="C7" s="35">
        <v>1</v>
      </c>
      <c r="D7" s="4">
        <v>324.28566000000001</v>
      </c>
      <c r="E7" s="4">
        <v>51.973239999999997</v>
      </c>
      <c r="F7" s="4">
        <v>66.988950000000003</v>
      </c>
      <c r="G7" s="4">
        <v>297.05295000000001</v>
      </c>
      <c r="H7" s="4">
        <v>91.852810000000005</v>
      </c>
      <c r="I7" s="4">
        <v>23.137630000000001</v>
      </c>
      <c r="J7" s="4">
        <v>855.29124000000002</v>
      </c>
      <c r="K7" s="4">
        <v>848.57414000000006</v>
      </c>
      <c r="N7" s="63" t="s">
        <v>313</v>
      </c>
      <c r="O7" s="35">
        <v>2023</v>
      </c>
      <c r="P7" s="35">
        <v>1</v>
      </c>
      <c r="Q7" s="4">
        <v>339.42964999999998</v>
      </c>
      <c r="R7" s="4">
        <v>424.28707000000003</v>
      </c>
      <c r="S7" s="4">
        <v>721.28801999999996</v>
      </c>
      <c r="T7" s="4">
        <v>848.57414000000006</v>
      </c>
      <c r="U7" s="4">
        <v>1018.2889680000001</v>
      </c>
    </row>
    <row r="8" spans="1:30" x14ac:dyDescent="0.25">
      <c r="A8" s="63" t="s">
        <v>322</v>
      </c>
      <c r="B8" s="35">
        <v>2023</v>
      </c>
      <c r="C8" s="35">
        <v>2</v>
      </c>
      <c r="D8" s="4">
        <v>331.63983999999999</v>
      </c>
      <c r="E8" s="4">
        <v>48.708089999999999</v>
      </c>
      <c r="F8" s="4">
        <v>67.137230000000002</v>
      </c>
      <c r="G8" s="4">
        <v>297.04939999999999</v>
      </c>
      <c r="H8" s="4">
        <v>92.832470000000001</v>
      </c>
      <c r="I8" s="4">
        <v>19.58783</v>
      </c>
      <c r="J8" s="4">
        <v>856.95487000000003</v>
      </c>
      <c r="K8" s="4">
        <v>863.65800999999999</v>
      </c>
      <c r="N8" s="63" t="s">
        <v>322</v>
      </c>
      <c r="O8" s="35">
        <v>2023</v>
      </c>
      <c r="P8" s="35">
        <v>2</v>
      </c>
      <c r="Q8" s="4">
        <v>345.46319999999997</v>
      </c>
      <c r="R8" s="4">
        <v>431.82900000000001</v>
      </c>
      <c r="S8" s="4">
        <v>734.10931000000005</v>
      </c>
      <c r="T8" s="4">
        <v>863.65800999999999</v>
      </c>
      <c r="U8" s="4">
        <v>1036.3896099999999</v>
      </c>
    </row>
    <row r="9" spans="1:30" x14ac:dyDescent="0.25">
      <c r="A9" s="63" t="s">
        <v>343</v>
      </c>
      <c r="B9" s="35">
        <v>2023</v>
      </c>
      <c r="C9" s="35">
        <v>3</v>
      </c>
      <c r="D9" s="4">
        <v>360.5299</v>
      </c>
      <c r="E9" s="4">
        <v>52.366930000000004</v>
      </c>
      <c r="F9" s="4">
        <v>72.335939999999994</v>
      </c>
      <c r="G9" s="4">
        <v>294.52006999999998</v>
      </c>
      <c r="H9" s="4">
        <v>92.601609999999994</v>
      </c>
      <c r="I9" s="4">
        <v>17.977309999999999</v>
      </c>
      <c r="J9" s="4">
        <v>890.32685000000004</v>
      </c>
      <c r="K9" s="4">
        <v>877.99956999999995</v>
      </c>
      <c r="N9" s="63" t="s">
        <v>343</v>
      </c>
      <c r="O9" s="35">
        <v>2023</v>
      </c>
      <c r="P9" s="35">
        <v>3</v>
      </c>
      <c r="Q9" s="4">
        <v>351.19983000000002</v>
      </c>
      <c r="R9" s="4">
        <v>438.99977999999999</v>
      </c>
      <c r="S9" s="4">
        <v>746.29962999999998</v>
      </c>
      <c r="T9" s="4">
        <v>877.99956999999995</v>
      </c>
      <c r="U9" s="4">
        <v>1053.5994800000001</v>
      </c>
    </row>
    <row r="10" spans="1:30" x14ac:dyDescent="0.25">
      <c r="A10" s="63" t="s">
        <v>354</v>
      </c>
      <c r="B10" s="35">
        <v>2023</v>
      </c>
      <c r="C10" s="35">
        <v>4</v>
      </c>
      <c r="D10" s="4">
        <v>314.19238000000001</v>
      </c>
      <c r="E10" s="4">
        <v>53.521030000000003</v>
      </c>
      <c r="F10" s="4">
        <v>91.08081</v>
      </c>
      <c r="G10" s="4">
        <v>287.26359000000002</v>
      </c>
      <c r="H10" s="4">
        <v>99.828530000000001</v>
      </c>
      <c r="I10" s="4">
        <v>35.302999999999997</v>
      </c>
      <c r="J10" s="4">
        <v>881.18934999999999</v>
      </c>
      <c r="K10" s="4">
        <v>887.22394999999995</v>
      </c>
      <c r="N10" s="63" t="s">
        <v>354</v>
      </c>
      <c r="O10" s="35">
        <v>2023</v>
      </c>
      <c r="P10" s="35">
        <v>4</v>
      </c>
      <c r="Q10" s="4">
        <v>354.88958000000002</v>
      </c>
      <c r="R10" s="4">
        <v>443.61196999999999</v>
      </c>
      <c r="S10" s="4">
        <v>754.14035999999999</v>
      </c>
      <c r="T10" s="4">
        <v>881.18934999999999</v>
      </c>
      <c r="U10" s="4">
        <v>1064.6687400000001</v>
      </c>
    </row>
    <row r="11" spans="1:30" x14ac:dyDescent="0.25">
      <c r="A11" s="63" t="s">
        <v>355</v>
      </c>
      <c r="B11" s="35">
        <v>2023</v>
      </c>
      <c r="C11" s="35">
        <v>5</v>
      </c>
      <c r="D11" s="4">
        <v>300.43405000000001</v>
      </c>
      <c r="E11" s="4">
        <v>48.531390000000002</v>
      </c>
      <c r="F11" s="4">
        <v>86.523470000000003</v>
      </c>
      <c r="G11" s="4">
        <v>285.14312999999999</v>
      </c>
      <c r="H11" s="4">
        <v>95.958020000000005</v>
      </c>
      <c r="I11" s="4">
        <v>36.767569999999999</v>
      </c>
      <c r="J11" s="4">
        <v>853.35762</v>
      </c>
      <c r="K11" s="4">
        <v>894.15907000000004</v>
      </c>
      <c r="N11" s="63" t="s">
        <v>355</v>
      </c>
      <c r="O11" s="35">
        <v>2023</v>
      </c>
      <c r="P11" s="35">
        <v>5</v>
      </c>
      <c r="Q11" s="4">
        <v>357.66363000000001</v>
      </c>
      <c r="R11" s="4">
        <v>447.07952999999998</v>
      </c>
      <c r="S11" s="4">
        <v>760.03521000000001</v>
      </c>
      <c r="T11" s="4">
        <v>894.15907000000004</v>
      </c>
      <c r="U11" s="4">
        <v>1072.9908800000001</v>
      </c>
    </row>
    <row r="12" spans="1:30" x14ac:dyDescent="0.25">
      <c r="A12" s="63" t="s">
        <v>363</v>
      </c>
      <c r="B12" s="35">
        <v>2023</v>
      </c>
      <c r="C12" s="35">
        <v>6</v>
      </c>
      <c r="D12" s="4">
        <v>379.74486000000002</v>
      </c>
      <c r="E12" s="4">
        <v>50.702910000000003</v>
      </c>
      <c r="F12" s="4">
        <v>105.11317</v>
      </c>
      <c r="G12" s="4">
        <v>242.59780000000001</v>
      </c>
      <c r="H12" s="4">
        <v>94.761859999999999</v>
      </c>
      <c r="I12" s="4">
        <v>14.68807</v>
      </c>
      <c r="J12" s="4">
        <v>887.60866999999996</v>
      </c>
      <c r="K12" s="4">
        <v>894.15907000000004</v>
      </c>
      <c r="N12" s="63" t="s">
        <v>363</v>
      </c>
      <c r="O12" s="35">
        <v>2023</v>
      </c>
      <c r="P12" s="35">
        <v>6</v>
      </c>
      <c r="Q12" s="4">
        <v>357.66363000000001</v>
      </c>
      <c r="R12" s="4">
        <v>447.07952999999998</v>
      </c>
      <c r="S12" s="4">
        <v>760.03521000000001</v>
      </c>
      <c r="T12" s="4">
        <v>894.15907000000004</v>
      </c>
      <c r="U12" s="4">
        <v>1072.9908800000001</v>
      </c>
    </row>
    <row r="13" spans="1:30" x14ac:dyDescent="0.25">
      <c r="A13" s="63" t="s">
        <v>373</v>
      </c>
      <c r="B13" s="35">
        <v>2023</v>
      </c>
      <c r="C13" s="35">
        <v>7</v>
      </c>
      <c r="D13" s="4">
        <v>338.43007</v>
      </c>
      <c r="E13" s="4">
        <v>40.870220000000003</v>
      </c>
      <c r="F13" s="4">
        <v>94.145740000000004</v>
      </c>
      <c r="G13" s="4">
        <v>243.34893</v>
      </c>
      <c r="H13" s="4">
        <v>96.269890000000004</v>
      </c>
      <c r="I13" s="4">
        <v>23.79101</v>
      </c>
      <c r="J13" s="4">
        <v>836.85586000000001</v>
      </c>
      <c r="K13" s="4">
        <v>863.77169000000004</v>
      </c>
      <c r="N13" s="63" t="s">
        <v>373</v>
      </c>
      <c r="O13" s="35">
        <v>2023</v>
      </c>
      <c r="P13" s="35">
        <v>7</v>
      </c>
      <c r="Q13" s="4">
        <v>345.50868000000003</v>
      </c>
      <c r="R13" s="4">
        <v>431.88585</v>
      </c>
      <c r="S13" s="4">
        <v>734.20594000000006</v>
      </c>
      <c r="T13" s="4">
        <v>863.77169000000004</v>
      </c>
      <c r="U13" s="4">
        <v>1036.52603</v>
      </c>
    </row>
    <row r="14" spans="1:30" x14ac:dyDescent="0.25">
      <c r="A14" s="63" t="s">
        <v>377</v>
      </c>
      <c r="B14" s="35">
        <v>2023</v>
      </c>
      <c r="C14" s="35">
        <v>8</v>
      </c>
      <c r="D14" s="4">
        <v>361.38350000000003</v>
      </c>
      <c r="E14" s="4">
        <v>46.962449999999997</v>
      </c>
      <c r="F14" s="4">
        <v>100.21908000000001</v>
      </c>
      <c r="G14" s="4">
        <v>241.36492999999999</v>
      </c>
      <c r="H14" s="4">
        <v>98.230029999999999</v>
      </c>
      <c r="I14" s="4">
        <v>16.07959</v>
      </c>
      <c r="J14" s="4">
        <v>864.23956999999996</v>
      </c>
      <c r="K14" s="4">
        <v>865.08459000000005</v>
      </c>
      <c r="N14" s="63" t="s">
        <v>377</v>
      </c>
      <c r="O14" s="35">
        <v>2023</v>
      </c>
      <c r="P14" s="35">
        <v>8</v>
      </c>
      <c r="Q14" s="4">
        <v>346.03383000000002</v>
      </c>
      <c r="R14" s="4">
        <v>432.54228999999998</v>
      </c>
      <c r="S14" s="4">
        <v>735.32190000000003</v>
      </c>
      <c r="T14" s="4">
        <v>865.08459000000005</v>
      </c>
      <c r="U14" s="4">
        <f>+T14*1.2</f>
        <v>1038.101508</v>
      </c>
    </row>
    <row r="15" spans="1:30" x14ac:dyDescent="0.25">
      <c r="A15" s="63" t="s">
        <v>384</v>
      </c>
      <c r="B15" s="35">
        <v>2023</v>
      </c>
      <c r="C15" s="35">
        <v>9</v>
      </c>
      <c r="D15" s="4">
        <v>382.19733000000002</v>
      </c>
      <c r="E15" s="4">
        <v>47.019509999999997</v>
      </c>
      <c r="F15" s="4">
        <v>105.32156999999999</v>
      </c>
      <c r="G15" s="4">
        <v>236.10902999999999</v>
      </c>
      <c r="H15" s="4">
        <v>97.148470000000003</v>
      </c>
      <c r="I15" s="4">
        <v>17.20468</v>
      </c>
      <c r="J15" s="4">
        <v>885.00058999999999</v>
      </c>
      <c r="K15" s="4">
        <v>869.41711999999995</v>
      </c>
      <c r="N15" s="63" t="s">
        <v>384</v>
      </c>
      <c r="O15" s="35">
        <v>2023</v>
      </c>
      <c r="P15" s="35">
        <v>9</v>
      </c>
      <c r="Q15" s="4">
        <v>347.76684999999998</v>
      </c>
      <c r="R15" s="4">
        <v>434.70855999999998</v>
      </c>
      <c r="S15" s="4">
        <v>739.00454999999999</v>
      </c>
      <c r="T15" s="4">
        <v>869.41711999999995</v>
      </c>
      <c r="U15" s="4">
        <v>1043.3005499999999</v>
      </c>
    </row>
    <row r="16" spans="1:30" x14ac:dyDescent="0.25">
      <c r="A16" s="63" t="s">
        <v>387</v>
      </c>
      <c r="B16" s="35">
        <v>2023</v>
      </c>
      <c r="C16" s="35">
        <v>10</v>
      </c>
      <c r="D16" s="4">
        <v>323.17899999999997</v>
      </c>
      <c r="E16" s="4">
        <v>48.59986</v>
      </c>
      <c r="F16" s="4">
        <v>91.270830000000004</v>
      </c>
      <c r="G16" s="4">
        <v>238.78882999999999</v>
      </c>
      <c r="H16" s="4">
        <v>96.094449999999995</v>
      </c>
      <c r="I16" s="4">
        <v>0.34770000000000001</v>
      </c>
      <c r="J16" s="4">
        <v>798.28066999999999</v>
      </c>
      <c r="K16" s="4">
        <v>814.44063000000006</v>
      </c>
      <c r="N16" s="63" t="s">
        <v>387</v>
      </c>
      <c r="O16" s="35">
        <v>2023</v>
      </c>
      <c r="P16" s="35">
        <v>10</v>
      </c>
      <c r="Q16" s="4">
        <v>325.77625</v>
      </c>
      <c r="R16" s="4">
        <v>407.22032000000002</v>
      </c>
      <c r="S16" s="4">
        <v>692.27454</v>
      </c>
      <c r="T16" s="4">
        <v>814.44063000000006</v>
      </c>
      <c r="U16" s="4">
        <f>+T16*1.2</f>
        <v>977.328756</v>
      </c>
    </row>
    <row r="17" spans="1:59" x14ac:dyDescent="0.25">
      <c r="A17" s="63" t="s">
        <v>388</v>
      </c>
      <c r="B17" s="35">
        <v>2023</v>
      </c>
      <c r="C17" s="35">
        <v>11</v>
      </c>
      <c r="D17" s="4">
        <v>354.58756</v>
      </c>
      <c r="E17" s="4">
        <v>46.250990000000002</v>
      </c>
      <c r="F17" s="4">
        <v>97.784729999999996</v>
      </c>
      <c r="G17" s="4">
        <v>265.01787999999999</v>
      </c>
      <c r="H17" s="4">
        <v>92.736080000000001</v>
      </c>
      <c r="I17" s="4">
        <v>2.5974200000000001</v>
      </c>
      <c r="J17" s="4">
        <v>858.97465</v>
      </c>
      <c r="K17" s="4"/>
      <c r="N17" s="63" t="s">
        <v>388</v>
      </c>
      <c r="O17" s="35">
        <v>2023</v>
      </c>
      <c r="P17" s="35">
        <v>11</v>
      </c>
      <c r="Q17" s="4">
        <v>343.58985999999999</v>
      </c>
      <c r="R17" s="4">
        <v>429.48732999999999</v>
      </c>
      <c r="S17" s="4">
        <v>730.12846000000002</v>
      </c>
      <c r="T17" s="4">
        <v>858.97465</v>
      </c>
      <c r="U17" s="4">
        <f>+T17*1.2</f>
        <v>1030.7695799999999</v>
      </c>
    </row>
    <row r="18" spans="1:59" x14ac:dyDescent="0.25">
      <c r="A18" s="63" t="s">
        <v>389</v>
      </c>
      <c r="B18" s="35">
        <v>2023</v>
      </c>
      <c r="C18" s="35">
        <v>12</v>
      </c>
      <c r="D18" s="4">
        <v>302.95785000000001</v>
      </c>
      <c r="E18" s="4">
        <v>51.235199999999999</v>
      </c>
      <c r="F18" s="4">
        <v>87.783410000000003</v>
      </c>
      <c r="G18" s="4">
        <v>259.31894999999997</v>
      </c>
      <c r="H18" s="4">
        <v>91.442549999999997</v>
      </c>
      <c r="I18" s="4">
        <v>18.676970000000001</v>
      </c>
      <c r="J18" s="4">
        <v>811.41494</v>
      </c>
      <c r="K18" s="4"/>
      <c r="N18" s="63" t="s">
        <v>389</v>
      </c>
      <c r="O18" s="35">
        <v>2023</v>
      </c>
      <c r="P18" s="35">
        <v>12</v>
      </c>
      <c r="Q18" s="4">
        <v>324.56596999999999</v>
      </c>
      <c r="R18" s="4">
        <v>405.70747</v>
      </c>
      <c r="S18" s="4">
        <v>689.70270000000005</v>
      </c>
      <c r="T18" s="4">
        <v>811.41494</v>
      </c>
      <c r="U18" s="4">
        <f>+T18*1.2</f>
        <v>973.69792799999993</v>
      </c>
    </row>
    <row r="19" spans="1:59" x14ac:dyDescent="0.25">
      <c r="A19" s="31" t="s">
        <v>108</v>
      </c>
      <c r="B19" s="2"/>
      <c r="C19" s="2"/>
      <c r="D19" s="384">
        <f>+(D18-D17)/D17</f>
        <v>-0.14560496707780721</v>
      </c>
      <c r="E19" s="384">
        <f t="shared" ref="E19:K19" si="0">+(E18-E17)/E17</f>
        <v>0.1077643959621188</v>
      </c>
      <c r="F19" s="384">
        <f t="shared" si="0"/>
        <v>-0.10227895500657407</v>
      </c>
      <c r="G19" s="384">
        <f t="shared" si="0"/>
        <v>-2.1503945318708379E-2</v>
      </c>
      <c r="H19" s="384">
        <f t="shared" si="0"/>
        <v>-1.3948508498526184E-2</v>
      </c>
      <c r="I19" s="384">
        <f t="shared" si="0"/>
        <v>6.1905852730786703</v>
      </c>
      <c r="J19" s="384">
        <f t="shared" si="0"/>
        <v>-5.5368001838005346E-2</v>
      </c>
      <c r="K19" s="384" t="e">
        <f t="shared" si="0"/>
        <v>#DIV/0!</v>
      </c>
      <c r="N19" s="31" t="s">
        <v>108</v>
      </c>
      <c r="O19" s="2"/>
      <c r="P19" s="2"/>
      <c r="Q19" s="385">
        <f>+(Q18-Q17)/Q17</f>
        <v>-5.5368019300685981E-2</v>
      </c>
      <c r="R19" s="385">
        <f>+(R18-R17)/R17</f>
        <v>-5.5368012835209798E-2</v>
      </c>
      <c r="S19" s="385">
        <f>+(S18-S17)/S17</f>
        <v>-5.5368010171799036E-2</v>
      </c>
      <c r="T19" s="385">
        <f>+(T18-T17)/T17</f>
        <v>-5.5368001838005346E-2</v>
      </c>
      <c r="U19" s="385">
        <f>+(U18-U17)/U17</f>
        <v>-5.5368001838005325E-2</v>
      </c>
      <c r="V19" s="44"/>
      <c r="W19" s="51"/>
      <c r="X19" s="44"/>
      <c r="Y19" s="44"/>
      <c r="Z19" s="44"/>
      <c r="AA19" s="44"/>
      <c r="AB19" s="44"/>
      <c r="AC19" s="44"/>
      <c r="AD19" s="44"/>
      <c r="AE19" s="44"/>
      <c r="AF19" s="44"/>
      <c r="AG19" s="50"/>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row>
    <row r="20" spans="1:59" x14ac:dyDescent="0.25">
      <c r="A20" s="3"/>
      <c r="B20" s="2"/>
      <c r="C20" s="2"/>
      <c r="D20" s="2"/>
      <c r="E20" s="2"/>
      <c r="F20" s="6"/>
      <c r="G20" s="6"/>
      <c r="H20" s="6"/>
      <c r="I20" s="6"/>
      <c r="J20" s="6"/>
      <c r="K20" s="6"/>
    </row>
    <row r="21" spans="1:59" x14ac:dyDescent="0.25">
      <c r="A21" s="3"/>
      <c r="B21" s="2"/>
      <c r="C21" s="2"/>
      <c r="D21" s="2"/>
      <c r="E21" s="2"/>
      <c r="F21" s="6"/>
      <c r="G21" s="6"/>
      <c r="H21" s="6"/>
      <c r="I21" s="6"/>
      <c r="J21" s="6"/>
      <c r="K21" s="6"/>
    </row>
    <row r="22" spans="1:59" x14ac:dyDescent="0.25">
      <c r="E22" s="5"/>
      <c r="F22" s="5"/>
      <c r="G22" s="5"/>
      <c r="H22" s="5"/>
      <c r="I22" s="5"/>
      <c r="J22" s="5"/>
      <c r="K22" s="5"/>
    </row>
    <row r="23" spans="1:59" x14ac:dyDescent="0.25">
      <c r="C23" s="5"/>
      <c r="F23" s="7"/>
      <c r="G23" s="7"/>
      <c r="H23" s="7"/>
      <c r="I23" s="7"/>
      <c r="J23" s="7"/>
      <c r="K23" s="7"/>
    </row>
    <row r="24" spans="1:59" x14ac:dyDescent="0.25">
      <c r="C24" s="5"/>
      <c r="I24" s="5"/>
      <c r="J24" s="5"/>
    </row>
    <row r="27" spans="1:59" x14ac:dyDescent="0.25">
      <c r="V27" s="42" t="s">
        <v>116</v>
      </c>
      <c r="W27" s="494" t="s">
        <v>118</v>
      </c>
      <c r="X27" s="494"/>
      <c r="Y27" s="494"/>
      <c r="Z27" s="494"/>
      <c r="AA27" s="494"/>
      <c r="AB27" s="494"/>
      <c r="AC27" s="494"/>
    </row>
    <row r="28" spans="1:59" x14ac:dyDescent="0.25">
      <c r="V28" s="42"/>
      <c r="W28" s="494"/>
      <c r="X28" s="494"/>
      <c r="Y28" s="494"/>
      <c r="Z28" s="494"/>
      <c r="AA28" s="494"/>
      <c r="AB28" s="494"/>
      <c r="AC28" s="494"/>
    </row>
    <row r="29" spans="1:59" x14ac:dyDescent="0.25">
      <c r="V29" s="42"/>
      <c r="W29" s="23"/>
      <c r="X29" s="23"/>
      <c r="Y29" s="23"/>
      <c r="Z29" s="23"/>
      <c r="AA29" s="23"/>
      <c r="AB29" s="23"/>
      <c r="AC29" s="23"/>
    </row>
    <row r="30" spans="1:59" x14ac:dyDescent="0.25">
      <c r="V30" s="42" t="s">
        <v>114</v>
      </c>
      <c r="W30" s="494" t="s">
        <v>119</v>
      </c>
      <c r="X30" s="494"/>
      <c r="Y30" s="494"/>
      <c r="Z30" s="494"/>
      <c r="AA30" s="494"/>
      <c r="AB30" s="494"/>
      <c r="AC30" s="494"/>
    </row>
    <row r="31" spans="1:59" x14ac:dyDescent="0.25">
      <c r="V31" s="23"/>
      <c r="W31" s="494"/>
      <c r="X31" s="494"/>
      <c r="Y31" s="494"/>
      <c r="Z31" s="494"/>
      <c r="AA31" s="494"/>
      <c r="AB31" s="494"/>
      <c r="AC31" s="494"/>
    </row>
  </sheetData>
  <mergeCells count="8">
    <mergeCell ref="W27:AC28"/>
    <mergeCell ref="W30:AC31"/>
    <mergeCell ref="V5:AD5"/>
    <mergeCell ref="I1:K1"/>
    <mergeCell ref="A5:K5"/>
    <mergeCell ref="N5:U5"/>
    <mergeCell ref="A4:K4"/>
    <mergeCell ref="N4:U4"/>
  </mergeCells>
  <conditionalFormatting sqref="A20:U1048576 A1:U18">
    <cfRule type="expression" dxfId="1161" priority="3">
      <formula>ROW()=CELL("FILA")</formula>
    </cfRule>
  </conditionalFormatting>
  <conditionalFormatting sqref="A19:C19">
    <cfRule type="expression" dxfId="1160" priority="2">
      <formula>ROW()=CELL("FILA")</formula>
    </cfRule>
  </conditionalFormatting>
  <conditionalFormatting sqref="D19:U19">
    <cfRule type="expression" dxfId="1159" priority="1">
      <formula>ROW()=CELL("FILA")</formula>
    </cfRule>
  </conditionalFormatting>
  <hyperlinks>
    <hyperlink ref="I1:K1" location="INDICE!A1" display="REGRESAR"/>
  </hyperlinks>
  <printOptions horizontalCentered="1"/>
  <pageMargins left="0.23622047244094491" right="0.23622047244094491" top="0.74803149606299213" bottom="0.74803149606299213" header="0.31496062992125984" footer="0.31496062992125984"/>
  <pageSetup scale="97" orientation="portrait" r:id="rId1"/>
  <headerFooter>
    <oddHeader>&amp;C&amp;12Información tarifaria del servicio público de energía 
para el comercializador integrado al operador de red</oddHeader>
    <oddFooter xml:space="preserve">&amp;L&amp;K00B050
&amp;C&amp;K000000PUBLICACIÓN DE EMPRESA DE ENERGÍA DEL PUTUMAYO S.A. E.S.P. </oddFooter>
  </headerFooter>
  <colBreaks count="2" manualBreakCount="2">
    <brk id="12" max="1048575" man="1"/>
    <brk id="21" max="42" man="1"/>
  </colBreaks>
  <drawing r:id="rId2"/>
  <picture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BG31"/>
  <sheetViews>
    <sheetView showGridLines="0" showWhiteSpace="0" view="pageBreakPreview" zoomScale="80" zoomScaleNormal="85" zoomScaleSheetLayoutView="80" zoomScalePageLayoutView="85" workbookViewId="0">
      <selection activeCell="E18" sqref="E18"/>
    </sheetView>
  </sheetViews>
  <sheetFormatPr baseColWidth="10" defaultColWidth="9.28515625" defaultRowHeight="15" x14ac:dyDescent="0.25"/>
  <cols>
    <col min="1" max="1" width="12.42578125" customWidth="1"/>
    <col min="2" max="3" width="7.28515625" customWidth="1"/>
    <col min="4" max="4" width="11.5703125" customWidth="1"/>
    <col min="5" max="5" width="10" customWidth="1"/>
    <col min="6" max="6" width="9.140625" customWidth="1"/>
    <col min="7" max="8" width="8.7109375" customWidth="1"/>
    <col min="9" max="10" width="9.28515625" customWidth="1"/>
    <col min="11" max="11" width="9.7109375" customWidth="1"/>
    <col min="12" max="12" width="1.7109375" customWidth="1"/>
    <col min="13" max="13" width="2.5703125" customWidth="1"/>
    <col min="14" max="14" width="14.85546875" customWidth="1"/>
    <col min="16" max="16" width="7.7109375" customWidth="1"/>
    <col min="17" max="17" width="11.42578125" customWidth="1"/>
    <col min="18" max="20" width="12.42578125" customWidth="1"/>
    <col min="21" max="21" width="17.5703125" customWidth="1"/>
    <col min="22" max="22" width="13" customWidth="1"/>
    <col min="23" max="23" width="12.42578125" customWidth="1"/>
    <col min="24" max="24" width="15.42578125" customWidth="1"/>
    <col min="25" max="25" width="12.42578125" customWidth="1"/>
    <col min="26" max="26" width="12.140625" customWidth="1"/>
    <col min="31" max="31" width="4.85546875" customWidth="1"/>
  </cols>
  <sheetData>
    <row r="1" spans="1:30" ht="22.5" customHeight="1" x14ac:dyDescent="0.25">
      <c r="I1" s="503" t="s">
        <v>69</v>
      </c>
      <c r="J1" s="503"/>
      <c r="K1" s="503"/>
    </row>
    <row r="2" spans="1:30" ht="27" customHeight="1" x14ac:dyDescent="0.35">
      <c r="A2" s="8" t="s">
        <v>9</v>
      </c>
      <c r="C2" s="17" t="s">
        <v>147</v>
      </c>
      <c r="D2" s="17"/>
      <c r="E2" s="17"/>
      <c r="F2" s="17"/>
      <c r="G2" s="17"/>
      <c r="H2" s="17"/>
      <c r="I2" s="17"/>
      <c r="J2" s="17"/>
      <c r="K2" s="17"/>
    </row>
    <row r="3" spans="1:30" ht="23.25" x14ac:dyDescent="0.35">
      <c r="A3" s="8" t="s">
        <v>15</v>
      </c>
      <c r="C3" s="17" t="s">
        <v>62</v>
      </c>
      <c r="D3" s="17"/>
      <c r="E3" s="17"/>
      <c r="F3" s="17"/>
      <c r="G3" s="17"/>
      <c r="H3" s="17"/>
      <c r="I3" s="17"/>
      <c r="J3" s="17"/>
      <c r="K3" s="17"/>
      <c r="N3" s="10"/>
      <c r="O3" s="10"/>
      <c r="P3" s="10"/>
      <c r="Q3" s="10"/>
      <c r="R3" s="10"/>
      <c r="S3" s="10"/>
      <c r="T3" s="10"/>
      <c r="U3" s="10"/>
    </row>
    <row r="4" spans="1:30" s="20" customFormat="1" ht="17.25" x14ac:dyDescent="0.3">
      <c r="A4" s="498"/>
      <c r="B4" s="498"/>
      <c r="C4" s="498"/>
      <c r="D4" s="498"/>
      <c r="E4" s="498"/>
      <c r="F4" s="498"/>
      <c r="G4" s="498"/>
      <c r="H4" s="498"/>
      <c r="I4" s="498"/>
      <c r="J4" s="498"/>
      <c r="K4" s="498"/>
      <c r="N4" s="501"/>
      <c r="O4" s="501"/>
      <c r="P4" s="501"/>
      <c r="Q4" s="501"/>
      <c r="R4" s="501"/>
      <c r="S4" s="501"/>
      <c r="T4" s="501"/>
      <c r="U4" s="501"/>
    </row>
    <row r="5" spans="1:30" ht="33" customHeight="1" x14ac:dyDescent="0.25">
      <c r="A5" s="496" t="s">
        <v>109</v>
      </c>
      <c r="B5" s="499"/>
      <c r="C5" s="499"/>
      <c r="D5" s="499"/>
      <c r="E5" s="499"/>
      <c r="F5" s="499"/>
      <c r="G5" s="499"/>
      <c r="H5" s="499"/>
      <c r="I5" s="499"/>
      <c r="J5" s="499"/>
      <c r="K5" s="499"/>
      <c r="N5" s="496" t="s">
        <v>111</v>
      </c>
      <c r="O5" s="496"/>
      <c r="P5" s="496"/>
      <c r="Q5" s="496"/>
      <c r="R5" s="496"/>
      <c r="S5" s="496"/>
      <c r="T5" s="496"/>
      <c r="U5" s="496"/>
      <c r="V5" s="496" t="s">
        <v>117</v>
      </c>
      <c r="W5" s="496"/>
      <c r="X5" s="496"/>
      <c r="Y5" s="496"/>
      <c r="Z5" s="496"/>
      <c r="AA5" s="496"/>
      <c r="AB5" s="496"/>
      <c r="AC5" s="496"/>
      <c r="AD5" s="496"/>
    </row>
    <row r="6" spans="1:30" s="19" customFormat="1" ht="30" x14ac:dyDescent="0.25">
      <c r="B6" s="14" t="s">
        <v>0</v>
      </c>
      <c r="C6" s="14" t="s">
        <v>1</v>
      </c>
      <c r="D6" s="12" t="s">
        <v>2</v>
      </c>
      <c r="E6" s="12" t="s">
        <v>3</v>
      </c>
      <c r="F6" s="12" t="s">
        <v>4</v>
      </c>
      <c r="G6" s="12" t="s">
        <v>5</v>
      </c>
      <c r="H6" s="12" t="s">
        <v>6</v>
      </c>
      <c r="I6" s="12" t="s">
        <v>7</v>
      </c>
      <c r="J6" s="12" t="s">
        <v>116</v>
      </c>
      <c r="K6" s="12" t="s">
        <v>114</v>
      </c>
      <c r="L6"/>
      <c r="M6"/>
      <c r="O6" s="14" t="s">
        <v>0</v>
      </c>
      <c r="P6" s="14" t="s">
        <v>1</v>
      </c>
      <c r="Q6" s="12" t="s">
        <v>10</v>
      </c>
      <c r="R6" s="12" t="s">
        <v>11</v>
      </c>
      <c r="S6" s="12" t="s">
        <v>12</v>
      </c>
      <c r="T6" s="12" t="s">
        <v>13</v>
      </c>
      <c r="U6" s="13" t="s">
        <v>14</v>
      </c>
    </row>
    <row r="7" spans="1:30" x14ac:dyDescent="0.25">
      <c r="A7" s="63" t="s">
        <v>313</v>
      </c>
      <c r="B7" s="35">
        <v>2023</v>
      </c>
      <c r="C7" s="35">
        <v>1</v>
      </c>
      <c r="D7" s="4">
        <v>292.97410000000002</v>
      </c>
      <c r="E7" s="4">
        <v>51.973239999999997</v>
      </c>
      <c r="F7" s="4">
        <v>53.684959999999997</v>
      </c>
      <c r="G7" s="4">
        <v>297.05295000000001</v>
      </c>
      <c r="H7" s="4">
        <v>100.61247</v>
      </c>
      <c r="I7" s="4">
        <v>22.902280000000001</v>
      </c>
      <c r="J7" s="4">
        <v>819.2</v>
      </c>
      <c r="K7" s="4"/>
      <c r="N7" s="63" t="s">
        <v>313</v>
      </c>
      <c r="O7" s="35">
        <v>2023</v>
      </c>
      <c r="P7" s="35">
        <v>1</v>
      </c>
      <c r="Q7" s="4">
        <v>327.68</v>
      </c>
      <c r="R7" s="4">
        <v>409.6</v>
      </c>
      <c r="S7" s="4">
        <v>696.32</v>
      </c>
      <c r="T7" s="4">
        <v>819.2</v>
      </c>
      <c r="U7" s="4">
        <v>983.04</v>
      </c>
    </row>
    <row r="8" spans="1:30" x14ac:dyDescent="0.25">
      <c r="A8" s="63" t="s">
        <v>322</v>
      </c>
      <c r="B8" s="35">
        <v>2023</v>
      </c>
      <c r="C8" s="35">
        <v>2</v>
      </c>
      <c r="D8" s="4">
        <v>290.71924999999999</v>
      </c>
      <c r="E8" s="4">
        <v>48.708089999999999</v>
      </c>
      <c r="F8" s="4">
        <v>53.004559999999998</v>
      </c>
      <c r="G8" s="4">
        <v>297.04939999999999</v>
      </c>
      <c r="H8" s="4">
        <v>102.74567999999999</v>
      </c>
      <c r="I8" s="4">
        <v>18.973020000000002</v>
      </c>
      <c r="J8" s="4">
        <v>811.2</v>
      </c>
      <c r="K8" s="4"/>
      <c r="N8" s="63" t="s">
        <v>322</v>
      </c>
      <c r="O8" s="35">
        <v>2023</v>
      </c>
      <c r="P8" s="35">
        <v>2</v>
      </c>
      <c r="Q8" s="4">
        <v>324.48</v>
      </c>
      <c r="R8" s="4">
        <v>405.6</v>
      </c>
      <c r="S8" s="4">
        <v>689.52</v>
      </c>
      <c r="T8" s="4">
        <v>811.2</v>
      </c>
      <c r="U8" s="4">
        <v>973.44</v>
      </c>
    </row>
    <row r="9" spans="1:30" x14ac:dyDescent="0.25">
      <c r="A9" s="63" t="s">
        <v>343</v>
      </c>
      <c r="B9" s="35">
        <v>2023</v>
      </c>
      <c r="C9" s="35">
        <v>3</v>
      </c>
      <c r="D9" s="4">
        <v>295.04273000000001</v>
      </c>
      <c r="E9" s="4">
        <v>52.366930000000004</v>
      </c>
      <c r="F9" s="4">
        <v>53.712049999999998</v>
      </c>
      <c r="G9" s="4">
        <v>294.52006999999998</v>
      </c>
      <c r="H9" s="4">
        <v>106.77673</v>
      </c>
      <c r="I9" s="4">
        <v>16.581489999999999</v>
      </c>
      <c r="J9" s="4">
        <v>819</v>
      </c>
      <c r="K9" s="4"/>
      <c r="N9" s="63" t="s">
        <v>343</v>
      </c>
      <c r="O9" s="35">
        <v>2023</v>
      </c>
      <c r="P9" s="35">
        <v>3</v>
      </c>
      <c r="Q9" s="4">
        <v>327.60000000000002</v>
      </c>
      <c r="R9" s="4">
        <v>409.5</v>
      </c>
      <c r="S9" s="4">
        <v>696.15</v>
      </c>
      <c r="T9" s="4">
        <v>819</v>
      </c>
      <c r="U9" s="4">
        <v>982.8</v>
      </c>
    </row>
    <row r="10" spans="1:30" x14ac:dyDescent="0.25">
      <c r="A10" s="63" t="s">
        <v>354</v>
      </c>
      <c r="B10" s="35">
        <v>2023</v>
      </c>
      <c r="C10" s="35">
        <v>4</v>
      </c>
      <c r="D10" s="4">
        <v>293.43849999999998</v>
      </c>
      <c r="E10" s="4">
        <v>53.521030000000003</v>
      </c>
      <c r="F10" s="4">
        <v>53.719920000000002</v>
      </c>
      <c r="G10" s="4">
        <v>287.26359000000002</v>
      </c>
      <c r="H10" s="4">
        <v>106.75672</v>
      </c>
      <c r="I10" s="4">
        <v>38.900239999999997</v>
      </c>
      <c r="J10" s="4">
        <v>833.6</v>
      </c>
      <c r="K10" s="4"/>
      <c r="N10" s="63" t="s">
        <v>354</v>
      </c>
      <c r="O10" s="35">
        <v>2023</v>
      </c>
      <c r="P10" s="35">
        <v>4</v>
      </c>
      <c r="Q10" s="4">
        <v>333.44</v>
      </c>
      <c r="R10" s="4">
        <v>416.8</v>
      </c>
      <c r="S10" s="4">
        <v>708.56</v>
      </c>
      <c r="T10" s="4">
        <v>833.6</v>
      </c>
      <c r="U10" s="4">
        <v>1000.32</v>
      </c>
    </row>
    <row r="11" spans="1:30" x14ac:dyDescent="0.25">
      <c r="A11" s="63" t="s">
        <v>355</v>
      </c>
      <c r="B11" s="35">
        <v>2023</v>
      </c>
      <c r="C11" s="35">
        <v>5</v>
      </c>
      <c r="D11" s="4">
        <v>292.74599000000001</v>
      </c>
      <c r="E11" s="4">
        <v>48.531390000000002</v>
      </c>
      <c r="F11" s="4">
        <v>53.083649999999999</v>
      </c>
      <c r="G11" s="4">
        <v>285.14312999999999</v>
      </c>
      <c r="H11" s="4">
        <v>117.15768</v>
      </c>
      <c r="I11" s="4">
        <v>37.438160000000003</v>
      </c>
      <c r="J11" s="4">
        <v>834.1</v>
      </c>
      <c r="K11" s="4"/>
      <c r="N11" s="63" t="s">
        <v>355</v>
      </c>
      <c r="O11" s="35">
        <v>2023</v>
      </c>
      <c r="P11" s="35">
        <v>5</v>
      </c>
      <c r="Q11" s="4">
        <v>333.64</v>
      </c>
      <c r="R11" s="4">
        <v>417.05</v>
      </c>
      <c r="S11" s="4">
        <v>708.98</v>
      </c>
      <c r="T11" s="4">
        <v>834.1</v>
      </c>
      <c r="U11" s="4">
        <v>1000.92</v>
      </c>
    </row>
    <row r="12" spans="1:30" x14ac:dyDescent="0.25">
      <c r="A12" s="63" t="s">
        <v>363</v>
      </c>
      <c r="B12" s="35">
        <v>2023</v>
      </c>
      <c r="C12" s="35">
        <v>6</v>
      </c>
      <c r="D12" s="4">
        <v>374.101</v>
      </c>
      <c r="E12" s="4">
        <v>50.702910000000003</v>
      </c>
      <c r="F12" s="4">
        <v>61.941749999999999</v>
      </c>
      <c r="G12" s="4">
        <v>242.59780000000001</v>
      </c>
      <c r="H12" s="4">
        <v>110.95569</v>
      </c>
      <c r="I12" s="4">
        <v>15.600849999999999</v>
      </c>
      <c r="J12" s="4">
        <v>855.9</v>
      </c>
      <c r="K12" s="4"/>
      <c r="N12" s="63" t="s">
        <v>363</v>
      </c>
      <c r="O12" s="35">
        <v>2023</v>
      </c>
      <c r="P12" s="35">
        <v>6</v>
      </c>
      <c r="Q12" s="4">
        <v>335.09</v>
      </c>
      <c r="R12" s="4">
        <v>427.95</v>
      </c>
      <c r="S12" s="4">
        <v>727.51</v>
      </c>
      <c r="T12" s="4">
        <v>855.9</v>
      </c>
      <c r="U12" s="4">
        <v>1027.08</v>
      </c>
    </row>
    <row r="13" spans="1:30" x14ac:dyDescent="0.25">
      <c r="A13" s="63" t="s">
        <v>373</v>
      </c>
      <c r="B13" s="35">
        <v>2023</v>
      </c>
      <c r="C13" s="35">
        <v>7</v>
      </c>
      <c r="D13" s="4">
        <v>369.97307999999998</v>
      </c>
      <c r="E13" s="4">
        <v>40.870220000000003</v>
      </c>
      <c r="F13" s="4">
        <v>52.922879999999999</v>
      </c>
      <c r="G13" s="4">
        <v>243.34893</v>
      </c>
      <c r="H13" s="4">
        <v>113.72077</v>
      </c>
      <c r="I13" s="4">
        <v>23.36412</v>
      </c>
      <c r="J13" s="4">
        <v>844.2</v>
      </c>
      <c r="K13" s="4"/>
      <c r="N13" s="63" t="s">
        <v>373</v>
      </c>
      <c r="O13" s="35">
        <v>2023</v>
      </c>
      <c r="P13" s="35">
        <v>7</v>
      </c>
      <c r="Q13" s="4">
        <v>330.5</v>
      </c>
      <c r="R13" s="4">
        <v>422.1</v>
      </c>
      <c r="S13" s="4">
        <v>717.57</v>
      </c>
      <c r="T13" s="4">
        <v>844.2</v>
      </c>
      <c r="U13" s="4">
        <v>1013.0400000000001</v>
      </c>
    </row>
    <row r="14" spans="1:30" x14ac:dyDescent="0.25">
      <c r="A14" s="63" t="s">
        <v>377</v>
      </c>
      <c r="B14" s="35">
        <v>2023</v>
      </c>
      <c r="C14" s="35">
        <v>8</v>
      </c>
      <c r="D14" s="4">
        <v>368.67867000000001</v>
      </c>
      <c r="E14" s="4">
        <v>46.962449999999997</v>
      </c>
      <c r="F14" s="4">
        <v>53.458329999999997</v>
      </c>
      <c r="G14" s="4">
        <v>241.36492999999999</v>
      </c>
      <c r="H14" s="4">
        <v>116.50713</v>
      </c>
      <c r="I14" s="4">
        <v>15.128489999999999</v>
      </c>
      <c r="J14" s="4">
        <v>842.1</v>
      </c>
      <c r="K14" s="4"/>
      <c r="N14" s="63" t="s">
        <v>377</v>
      </c>
      <c r="O14" s="35">
        <v>2023</v>
      </c>
      <c r="P14" s="35">
        <v>8</v>
      </c>
      <c r="Q14" s="4">
        <v>329.67</v>
      </c>
      <c r="R14" s="4">
        <v>421.05</v>
      </c>
      <c r="S14" s="4">
        <v>715.78</v>
      </c>
      <c r="T14" s="4">
        <v>842.1</v>
      </c>
      <c r="U14" s="4">
        <v>1010.52</v>
      </c>
    </row>
    <row r="15" spans="1:30" x14ac:dyDescent="0.25">
      <c r="A15" s="63" t="s">
        <v>384</v>
      </c>
      <c r="B15" s="35">
        <v>2023</v>
      </c>
      <c r="C15" s="35">
        <v>9</v>
      </c>
      <c r="D15" s="4">
        <v>372.23115999999999</v>
      </c>
      <c r="E15" s="4">
        <v>47.019509999999997</v>
      </c>
      <c r="F15" s="4">
        <v>52.858319999999999</v>
      </c>
      <c r="G15" s="4">
        <v>236.10902999999999</v>
      </c>
      <c r="H15" s="4">
        <v>120.35487000000001</v>
      </c>
      <c r="I15" s="4">
        <v>17.927109999999999</v>
      </c>
      <c r="J15" s="4">
        <v>846.5</v>
      </c>
      <c r="K15" s="4"/>
      <c r="N15" s="63" t="s">
        <v>384</v>
      </c>
      <c r="O15" s="35">
        <v>2023</v>
      </c>
      <c r="P15" s="35">
        <v>9</v>
      </c>
      <c r="Q15" s="4">
        <v>331.39</v>
      </c>
      <c r="R15" s="4">
        <v>423.25</v>
      </c>
      <c r="S15" s="4">
        <v>719.52</v>
      </c>
      <c r="T15" s="4">
        <v>846.5</v>
      </c>
      <c r="U15" s="4">
        <v>1015.8</v>
      </c>
    </row>
    <row r="16" spans="1:30" x14ac:dyDescent="0.25">
      <c r="A16" s="63" t="s">
        <v>387</v>
      </c>
      <c r="B16" s="35">
        <v>2023</v>
      </c>
      <c r="C16" s="35">
        <v>10</v>
      </c>
      <c r="D16" s="4">
        <v>377.64267000000001</v>
      </c>
      <c r="E16" s="4">
        <v>48.59986</v>
      </c>
      <c r="F16" s="4">
        <v>53.825719999999997</v>
      </c>
      <c r="G16" s="4">
        <v>238.78882999999999</v>
      </c>
      <c r="H16" s="4">
        <v>115.82346</v>
      </c>
      <c r="I16" s="4">
        <v>-1.6805399999999999</v>
      </c>
      <c r="J16" s="4">
        <v>833</v>
      </c>
      <c r="K16" s="4"/>
      <c r="N16" s="63" t="s">
        <v>387</v>
      </c>
      <c r="O16" s="35">
        <v>2023</v>
      </c>
      <c r="P16" s="35">
        <v>10</v>
      </c>
      <c r="Q16" s="4">
        <v>326.10000000000002</v>
      </c>
      <c r="R16" s="4">
        <v>416.5</v>
      </c>
      <c r="S16" s="4">
        <v>708.05</v>
      </c>
      <c r="T16" s="4">
        <v>833</v>
      </c>
      <c r="U16" s="4">
        <f>+T16*1.2</f>
        <v>999.59999999999991</v>
      </c>
    </row>
    <row r="17" spans="1:59" x14ac:dyDescent="0.25">
      <c r="A17" s="63" t="s">
        <v>388</v>
      </c>
      <c r="B17" s="35">
        <v>2023</v>
      </c>
      <c r="C17" s="35">
        <v>11</v>
      </c>
      <c r="D17" s="4">
        <v>379.53564999999998</v>
      </c>
      <c r="E17" s="4">
        <v>46.841479999999997</v>
      </c>
      <c r="F17" s="4">
        <v>53.227440000000001</v>
      </c>
      <c r="G17" s="4">
        <v>265.01787999999999</v>
      </c>
      <c r="H17" s="4">
        <v>112.17121</v>
      </c>
      <c r="I17" s="4">
        <v>3.3063500000000001</v>
      </c>
      <c r="J17" s="4">
        <v>860.1</v>
      </c>
      <c r="K17" s="4"/>
      <c r="N17" s="63" t="s">
        <v>388</v>
      </c>
      <c r="O17" s="35">
        <v>2023</v>
      </c>
      <c r="P17" s="35">
        <v>11</v>
      </c>
      <c r="Q17" s="4">
        <v>344.04</v>
      </c>
      <c r="R17" s="4">
        <v>430.05</v>
      </c>
      <c r="S17" s="4">
        <v>731.08</v>
      </c>
      <c r="T17" s="4">
        <v>860.1</v>
      </c>
      <c r="U17" s="4">
        <f>+T17*1.2</f>
        <v>1032.1199999999999</v>
      </c>
    </row>
    <row r="18" spans="1:59" x14ac:dyDescent="0.25">
      <c r="A18" s="63" t="s">
        <v>389</v>
      </c>
      <c r="B18" s="35">
        <v>2023</v>
      </c>
      <c r="C18" s="35">
        <v>12</v>
      </c>
      <c r="D18" s="4">
        <v>372.57148000000001</v>
      </c>
      <c r="E18" s="4">
        <v>51.29777</v>
      </c>
      <c r="F18" s="4">
        <v>54.375109999999999</v>
      </c>
      <c r="G18" s="4">
        <v>259.31894999999997</v>
      </c>
      <c r="H18" s="4">
        <v>113.19095</v>
      </c>
      <c r="I18" s="4">
        <v>16.045739999999999</v>
      </c>
      <c r="J18" s="4">
        <v>866.8</v>
      </c>
      <c r="K18" s="4"/>
      <c r="N18" s="63" t="s">
        <v>389</v>
      </c>
      <c r="O18" s="35">
        <v>2023</v>
      </c>
      <c r="P18" s="35">
        <v>12</v>
      </c>
      <c r="Q18" s="4">
        <v>345.65</v>
      </c>
      <c r="R18" s="4">
        <v>432.07</v>
      </c>
      <c r="S18" s="4">
        <v>736.78</v>
      </c>
      <c r="T18" s="4">
        <v>866.8</v>
      </c>
      <c r="U18" s="4">
        <f>+T18*1.2</f>
        <v>1040.1599999999999</v>
      </c>
    </row>
    <row r="19" spans="1:59" x14ac:dyDescent="0.25">
      <c r="A19" s="31" t="s">
        <v>108</v>
      </c>
      <c r="B19" s="2"/>
      <c r="C19" s="2"/>
      <c r="D19" s="384">
        <f>+(D18-D17)/D17</f>
        <v>-1.8349185379555169E-2</v>
      </c>
      <c r="E19" s="384">
        <f t="shared" ref="E19:K19" si="0">+(E18-E17)/E17</f>
        <v>9.5135550798138804E-2</v>
      </c>
      <c r="F19" s="384">
        <f t="shared" si="0"/>
        <v>2.1561623102670312E-2</v>
      </c>
      <c r="G19" s="384">
        <f t="shared" si="0"/>
        <v>-2.1503945318708379E-2</v>
      </c>
      <c r="H19" s="384">
        <f t="shared" si="0"/>
        <v>9.0909244894478609E-3</v>
      </c>
      <c r="I19" s="384">
        <f t="shared" si="0"/>
        <v>3.8530070924130833</v>
      </c>
      <c r="J19" s="384">
        <f t="shared" si="0"/>
        <v>7.7897918846644943E-3</v>
      </c>
      <c r="K19" s="384" t="e">
        <f t="shared" si="0"/>
        <v>#DIV/0!</v>
      </c>
      <c r="N19" s="31" t="s">
        <v>108</v>
      </c>
      <c r="O19" s="2"/>
      <c r="P19" s="2"/>
      <c r="Q19" s="385">
        <f>+(Q18-Q17)/Q17</f>
        <v>4.6796884083244875E-3</v>
      </c>
      <c r="R19" s="385">
        <f t="shared" ref="R19:T19" si="1">+(R18-R17)/R17</f>
        <v>4.6971282409021785E-3</v>
      </c>
      <c r="S19" s="385">
        <f t="shared" si="1"/>
        <v>7.7966843573889742E-3</v>
      </c>
      <c r="T19" s="385">
        <f t="shared" si="1"/>
        <v>7.7897918846644943E-3</v>
      </c>
      <c r="U19" s="385">
        <f>+(U18-U17)/U17</f>
        <v>7.7897918846645394E-3</v>
      </c>
    </row>
    <row r="20" spans="1:59" x14ac:dyDescent="0.25">
      <c r="V20" s="44"/>
      <c r="W20" s="51"/>
      <c r="X20" s="44"/>
      <c r="Y20" s="44"/>
      <c r="Z20" s="44"/>
      <c r="AA20" s="44"/>
      <c r="AB20" s="44"/>
      <c r="AC20" s="44"/>
      <c r="AD20" s="44"/>
      <c r="AE20" s="44"/>
      <c r="AF20" s="44"/>
      <c r="AG20" s="50"/>
      <c r="AH20" s="44"/>
      <c r="AI20" s="44"/>
      <c r="AJ20" s="44"/>
      <c r="AK20" s="44"/>
      <c r="AL20" s="44"/>
      <c r="AM20" s="44"/>
      <c r="AN20" s="44"/>
      <c r="AO20" s="44"/>
      <c r="AP20" s="44"/>
      <c r="AQ20" s="44"/>
      <c r="AR20" s="44"/>
      <c r="AS20" s="44"/>
      <c r="AT20" s="44"/>
      <c r="AU20" s="44"/>
      <c r="AV20" s="44"/>
      <c r="AW20" s="44"/>
      <c r="AX20" s="44"/>
      <c r="AY20" s="44"/>
      <c r="AZ20" s="44"/>
      <c r="BA20" s="44"/>
      <c r="BB20" s="44"/>
      <c r="BC20" s="44"/>
      <c r="BD20" s="44"/>
      <c r="BE20" s="44"/>
      <c r="BF20" s="44"/>
      <c r="BG20" s="44"/>
    </row>
    <row r="21" spans="1:59" x14ac:dyDescent="0.25">
      <c r="A21" s="3"/>
      <c r="B21" s="2"/>
      <c r="C21" s="2"/>
      <c r="D21" s="2"/>
      <c r="E21" s="2"/>
      <c r="F21" s="6"/>
      <c r="G21" s="6"/>
      <c r="H21" s="6"/>
      <c r="I21" s="6"/>
      <c r="J21" s="6"/>
      <c r="K21" s="6"/>
    </row>
    <row r="22" spans="1:59" x14ac:dyDescent="0.25">
      <c r="A22" s="3"/>
      <c r="B22" s="2"/>
      <c r="C22" s="2"/>
      <c r="D22" s="2"/>
      <c r="E22" s="2"/>
      <c r="F22" s="6"/>
      <c r="G22" s="6"/>
      <c r="H22" s="6"/>
      <c r="I22" s="6"/>
      <c r="J22" s="6"/>
      <c r="K22" s="6"/>
    </row>
    <row r="23" spans="1:59" x14ac:dyDescent="0.25">
      <c r="E23" s="5"/>
      <c r="F23" s="5"/>
      <c r="G23" s="5"/>
      <c r="H23" s="5"/>
      <c r="I23" s="5"/>
      <c r="J23" s="5"/>
      <c r="K23" s="5"/>
    </row>
    <row r="24" spans="1:59" x14ac:dyDescent="0.25">
      <c r="C24" s="5"/>
      <c r="F24" s="7"/>
      <c r="G24" s="7"/>
      <c r="H24" s="7"/>
      <c r="I24" s="7"/>
      <c r="J24" s="7"/>
      <c r="K24" s="7"/>
    </row>
    <row r="25" spans="1:59" x14ac:dyDescent="0.25">
      <c r="C25" s="5"/>
      <c r="I25" s="5"/>
      <c r="J25" s="5"/>
    </row>
    <row r="27" spans="1:59" x14ac:dyDescent="0.25">
      <c r="V27" s="42" t="s">
        <v>116</v>
      </c>
      <c r="W27" s="494" t="s">
        <v>118</v>
      </c>
      <c r="X27" s="494"/>
      <c r="Y27" s="494"/>
      <c r="Z27" s="494"/>
      <c r="AA27" s="494"/>
      <c r="AB27" s="494"/>
      <c r="AC27" s="494"/>
    </row>
    <row r="28" spans="1:59" x14ac:dyDescent="0.25">
      <c r="V28" s="42"/>
      <c r="W28" s="494"/>
      <c r="X28" s="494"/>
      <c r="Y28" s="494"/>
      <c r="Z28" s="494"/>
      <c r="AA28" s="494"/>
      <c r="AB28" s="494"/>
      <c r="AC28" s="494"/>
    </row>
    <row r="29" spans="1:59" x14ac:dyDescent="0.25">
      <c r="V29" s="42"/>
      <c r="W29" s="23"/>
      <c r="X29" s="23"/>
      <c r="Y29" s="23"/>
      <c r="Z29" s="23"/>
      <c r="AA29" s="23"/>
      <c r="AB29" s="23"/>
      <c r="AC29" s="23"/>
    </row>
    <row r="30" spans="1:59" x14ac:dyDescent="0.25">
      <c r="V30" s="42" t="s">
        <v>114</v>
      </c>
      <c r="W30" s="494" t="s">
        <v>119</v>
      </c>
      <c r="X30" s="494"/>
      <c r="Y30" s="494"/>
      <c r="Z30" s="494"/>
      <c r="AA30" s="494"/>
      <c r="AB30" s="494"/>
      <c r="AC30" s="494"/>
    </row>
    <row r="31" spans="1:59" x14ac:dyDescent="0.25">
      <c r="V31" s="23"/>
      <c r="W31" s="494"/>
      <c r="X31" s="494"/>
      <c r="Y31" s="494"/>
      <c r="Z31" s="494"/>
      <c r="AA31" s="494"/>
      <c r="AB31" s="494"/>
      <c r="AC31" s="494"/>
    </row>
  </sheetData>
  <mergeCells count="8">
    <mergeCell ref="W27:AC28"/>
    <mergeCell ref="W30:AC31"/>
    <mergeCell ref="V5:AD5"/>
    <mergeCell ref="I1:K1"/>
    <mergeCell ref="A5:K5"/>
    <mergeCell ref="N5:U5"/>
    <mergeCell ref="A4:K4"/>
    <mergeCell ref="N4:U4"/>
  </mergeCells>
  <conditionalFormatting sqref="A21:U1048576 D19:K19 L7:M20 A7:K18 N7:U19 A1:U17">
    <cfRule type="expression" dxfId="1158" priority="3">
      <formula>ROW()=CELL("FILA")</formula>
    </cfRule>
  </conditionalFormatting>
  <conditionalFormatting sqref="A19:C19">
    <cfRule type="expression" dxfId="1157" priority="2">
      <formula>ROW()=CELL("FILA")</formula>
    </cfRule>
  </conditionalFormatting>
  <hyperlinks>
    <hyperlink ref="I1:K1" location="INDICE!A1" display="REGRESAR"/>
  </hyperlinks>
  <printOptions horizontalCentered="1"/>
  <pageMargins left="0.23622047244094491" right="0.23622047244094491" top="0.74803149606299213" bottom="0.74803149606299213" header="0.31496062992125984" footer="0.31496062992125984"/>
  <pageSetup scale="84" orientation="portrait" r:id="rId1"/>
  <headerFooter>
    <oddHeader>&amp;C&amp;12Información tarifaria del servicio público de energía 
para el comercializador integrado al operador de red</oddHeader>
    <oddFooter xml:space="preserve">&amp;L&amp;K00B050
&amp;C&amp;K000000PUBLICACIÓN DE EMPRESA DE ENERGÍA DEL BAJO PUTUMAYO S.A. E.S.P. </oddFooter>
  </headerFooter>
  <colBreaks count="2" manualBreakCount="2">
    <brk id="12" max="1048575" man="1"/>
    <brk id="21" max="42" man="1"/>
  </colBreaks>
  <drawing r:id="rId2"/>
  <picture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dimension ref="A1:BG31"/>
  <sheetViews>
    <sheetView showGridLines="0" view="pageBreakPreview" zoomScale="80" zoomScaleNormal="85" zoomScaleSheetLayoutView="80" zoomScalePageLayoutView="85" workbookViewId="0">
      <selection activeCell="Q19" sqref="Q19:U19"/>
    </sheetView>
  </sheetViews>
  <sheetFormatPr baseColWidth="10" defaultColWidth="9.28515625" defaultRowHeight="15" x14ac:dyDescent="0.25"/>
  <cols>
    <col min="1" max="1" width="11.140625" customWidth="1"/>
    <col min="2" max="2" width="6.140625" customWidth="1"/>
    <col min="3" max="3" width="7.28515625" customWidth="1"/>
    <col min="4" max="4" width="9.140625" customWidth="1"/>
    <col min="5" max="5" width="10" customWidth="1"/>
    <col min="6" max="11" width="9.85546875" customWidth="1"/>
    <col min="12" max="13" width="2.5703125" customWidth="1"/>
    <col min="14" max="14" width="13.42578125" customWidth="1"/>
    <col min="16" max="16" width="9.140625" customWidth="1"/>
    <col min="17" max="19" width="11.85546875" customWidth="1"/>
    <col min="20" max="20" width="15.42578125" customWidth="1"/>
    <col min="21" max="21" width="17.85546875" customWidth="1"/>
    <col min="22" max="22" width="12.140625" customWidth="1"/>
    <col min="23" max="23" width="13.85546875" customWidth="1"/>
    <col min="24" max="24" width="11.7109375" customWidth="1"/>
    <col min="25" max="25" width="11.5703125" customWidth="1"/>
    <col min="26" max="26" width="11.85546875" customWidth="1"/>
    <col min="27" max="27" width="11.42578125" customWidth="1"/>
  </cols>
  <sheetData>
    <row r="1" spans="1:30" ht="21.75" customHeight="1" x14ac:dyDescent="0.25">
      <c r="I1" s="503" t="s">
        <v>69</v>
      </c>
      <c r="J1" s="503"/>
      <c r="K1" s="503"/>
    </row>
    <row r="2" spans="1:30" ht="31.5" customHeight="1" x14ac:dyDescent="0.35">
      <c r="A2" s="8" t="s">
        <v>9</v>
      </c>
      <c r="C2" s="17" t="s">
        <v>148</v>
      </c>
      <c r="D2" s="17"/>
      <c r="E2" s="17"/>
      <c r="F2" s="17"/>
      <c r="G2" s="17"/>
      <c r="H2" s="17"/>
      <c r="I2" s="17"/>
      <c r="J2" s="17"/>
      <c r="K2" s="17"/>
    </row>
    <row r="3" spans="1:30" ht="23.25" x14ac:dyDescent="0.35">
      <c r="A3" s="8" t="s">
        <v>15</v>
      </c>
      <c r="C3" s="17" t="s">
        <v>52</v>
      </c>
      <c r="D3" s="17"/>
      <c r="E3" s="17"/>
      <c r="F3" s="17"/>
      <c r="G3" s="17"/>
      <c r="H3" s="17"/>
      <c r="I3" s="17"/>
      <c r="J3" s="17"/>
      <c r="K3" s="17"/>
      <c r="N3" s="10"/>
      <c r="O3" s="10"/>
      <c r="P3" s="10"/>
      <c r="Q3" s="10"/>
      <c r="R3" s="10"/>
      <c r="S3" s="10"/>
      <c r="T3" s="10"/>
      <c r="U3" s="10"/>
    </row>
    <row r="4" spans="1:30" s="20" customFormat="1" ht="17.25" x14ac:dyDescent="0.3">
      <c r="A4" s="498"/>
      <c r="B4" s="498"/>
      <c r="C4" s="498"/>
      <c r="D4" s="498"/>
      <c r="E4" s="498"/>
      <c r="F4" s="498"/>
      <c r="G4" s="498"/>
      <c r="H4" s="498"/>
      <c r="I4" s="498"/>
      <c r="J4" s="498"/>
      <c r="K4" s="498"/>
      <c r="N4" s="501"/>
      <c r="O4" s="501"/>
      <c r="P4" s="501"/>
      <c r="Q4" s="501"/>
      <c r="R4" s="501"/>
      <c r="S4" s="501"/>
      <c r="T4" s="501"/>
      <c r="U4" s="501"/>
    </row>
    <row r="5" spans="1:30" ht="33" customHeight="1" x14ac:dyDescent="0.25">
      <c r="A5" s="496" t="s">
        <v>109</v>
      </c>
      <c r="B5" s="499"/>
      <c r="C5" s="499"/>
      <c r="D5" s="499"/>
      <c r="E5" s="499"/>
      <c r="F5" s="499"/>
      <c r="G5" s="499"/>
      <c r="H5" s="499"/>
      <c r="I5" s="499"/>
      <c r="J5" s="499"/>
      <c r="K5" s="499"/>
      <c r="N5" s="496" t="s">
        <v>111</v>
      </c>
      <c r="O5" s="496"/>
      <c r="P5" s="496"/>
      <c r="Q5" s="496"/>
      <c r="R5" s="496"/>
      <c r="S5" s="496"/>
      <c r="T5" s="496"/>
      <c r="U5" s="496"/>
      <c r="V5" s="496" t="s">
        <v>117</v>
      </c>
      <c r="W5" s="496"/>
      <c r="X5" s="496"/>
      <c r="Y5" s="496"/>
      <c r="Z5" s="496"/>
      <c r="AA5" s="496"/>
      <c r="AB5" s="496"/>
      <c r="AC5" s="496"/>
      <c r="AD5" s="496"/>
    </row>
    <row r="6" spans="1:30" ht="30" x14ac:dyDescent="0.25">
      <c r="B6" s="14" t="s">
        <v>0</v>
      </c>
      <c r="C6" s="14" t="s">
        <v>1</v>
      </c>
      <c r="D6" s="12" t="s">
        <v>2</v>
      </c>
      <c r="E6" s="12" t="s">
        <v>3</v>
      </c>
      <c r="F6" s="12" t="s">
        <v>4</v>
      </c>
      <c r="G6" s="12" t="s">
        <v>5</v>
      </c>
      <c r="H6" s="12" t="s">
        <v>6</v>
      </c>
      <c r="I6" s="12" t="s">
        <v>7</v>
      </c>
      <c r="J6" s="12" t="s">
        <v>116</v>
      </c>
      <c r="K6" s="12" t="s">
        <v>114</v>
      </c>
      <c r="O6" s="14" t="s">
        <v>0</v>
      </c>
      <c r="P6" s="14" t="s">
        <v>1</v>
      </c>
      <c r="Q6" s="12" t="s">
        <v>10</v>
      </c>
      <c r="R6" s="12" t="s">
        <v>11</v>
      </c>
      <c r="S6" s="12" t="s">
        <v>12</v>
      </c>
      <c r="T6" s="12" t="s">
        <v>13</v>
      </c>
      <c r="U6" s="13" t="s">
        <v>14</v>
      </c>
    </row>
    <row r="7" spans="1:30" x14ac:dyDescent="0.25">
      <c r="A7" s="63" t="s">
        <v>313</v>
      </c>
      <c r="B7" s="35">
        <v>2023</v>
      </c>
      <c r="C7" s="35">
        <v>1</v>
      </c>
      <c r="D7" s="4">
        <v>298.64999999999998</v>
      </c>
      <c r="E7" s="4">
        <v>51.97</v>
      </c>
      <c r="F7" s="4">
        <v>57.22</v>
      </c>
      <c r="G7" s="4">
        <v>289.27</v>
      </c>
      <c r="H7" s="4">
        <v>77.69</v>
      </c>
      <c r="I7" s="4">
        <v>20.57</v>
      </c>
      <c r="J7" s="4">
        <v>795.38</v>
      </c>
      <c r="K7" s="4">
        <v>817.17</v>
      </c>
      <c r="N7" s="63" t="s">
        <v>313</v>
      </c>
      <c r="O7" s="35">
        <v>2023</v>
      </c>
      <c r="P7" s="35">
        <v>1</v>
      </c>
      <c r="Q7" s="4">
        <v>326.87</v>
      </c>
      <c r="R7" s="4">
        <v>408.59</v>
      </c>
      <c r="S7" s="4">
        <v>694.6</v>
      </c>
      <c r="T7" s="4">
        <v>817.17</v>
      </c>
      <c r="U7" s="4">
        <v>980.61</v>
      </c>
    </row>
    <row r="8" spans="1:30" x14ac:dyDescent="0.25">
      <c r="A8" s="63" t="s">
        <v>322</v>
      </c>
      <c r="B8" s="35">
        <v>2023</v>
      </c>
      <c r="C8" s="35">
        <v>2</v>
      </c>
      <c r="D8" s="4">
        <v>310.17</v>
      </c>
      <c r="E8" s="4">
        <v>48.71</v>
      </c>
      <c r="F8" s="4">
        <v>58.48</v>
      </c>
      <c r="G8" s="4">
        <v>294.99</v>
      </c>
      <c r="H8" s="4">
        <v>77.36</v>
      </c>
      <c r="I8" s="4">
        <v>19.45</v>
      </c>
      <c r="J8" s="4">
        <v>809.17</v>
      </c>
      <c r="K8" s="4">
        <v>831.7</v>
      </c>
      <c r="N8" s="63" t="s">
        <v>322</v>
      </c>
      <c r="O8" s="35">
        <v>2023</v>
      </c>
      <c r="P8" s="35">
        <v>2</v>
      </c>
      <c r="Q8" s="4">
        <v>332.68</v>
      </c>
      <c r="R8" s="4">
        <v>415.85</v>
      </c>
      <c r="S8" s="4">
        <v>706.94</v>
      </c>
      <c r="T8" s="4">
        <v>831.7</v>
      </c>
      <c r="U8" s="4">
        <v>998.04</v>
      </c>
    </row>
    <row r="9" spans="1:30" x14ac:dyDescent="0.25">
      <c r="A9" s="63" t="s">
        <v>343</v>
      </c>
      <c r="B9" s="35">
        <v>2023</v>
      </c>
      <c r="C9" s="35">
        <v>3</v>
      </c>
      <c r="D9" s="4">
        <v>357.03609999999998</v>
      </c>
      <c r="E9" s="4">
        <v>52.366900000000001</v>
      </c>
      <c r="F9" s="4">
        <v>65.527699999999996</v>
      </c>
      <c r="G9" s="4">
        <v>315.33620000000002</v>
      </c>
      <c r="H9" s="4">
        <v>81.302499999999995</v>
      </c>
      <c r="I9" s="4">
        <v>16.558</v>
      </c>
      <c r="J9" s="4">
        <v>888.12739999999997</v>
      </c>
      <c r="K9" s="4">
        <v>845.51059999999995</v>
      </c>
      <c r="N9" s="63" t="s">
        <v>343</v>
      </c>
      <c r="O9" s="35">
        <v>2023</v>
      </c>
      <c r="P9" s="35">
        <v>3</v>
      </c>
      <c r="Q9" s="4">
        <v>338.20600000000002</v>
      </c>
      <c r="R9" s="4">
        <v>422.75749999999999</v>
      </c>
      <c r="S9" s="4">
        <v>718.68400999999994</v>
      </c>
      <c r="T9" s="4">
        <v>845.51059999999995</v>
      </c>
      <c r="U9" s="4">
        <v>1014.61272</v>
      </c>
    </row>
    <row r="10" spans="1:30" x14ac:dyDescent="0.25">
      <c r="A10" s="63" t="s">
        <v>354</v>
      </c>
      <c r="B10" s="35">
        <v>2023</v>
      </c>
      <c r="C10" s="35">
        <v>4</v>
      </c>
      <c r="D10" s="4">
        <v>298.791</v>
      </c>
      <c r="E10" s="4">
        <v>53.521099999999997</v>
      </c>
      <c r="F10" s="4">
        <v>57.329500000000003</v>
      </c>
      <c r="G10" s="4">
        <v>315.255</v>
      </c>
      <c r="H10" s="4">
        <v>85.038499999999999</v>
      </c>
      <c r="I10" s="4">
        <v>33.658000000000001</v>
      </c>
      <c r="J10" s="4">
        <v>843.59310000000005</v>
      </c>
      <c r="K10" s="4">
        <v>854.39689999999996</v>
      </c>
      <c r="N10" s="63" t="s">
        <v>354</v>
      </c>
      <c r="O10" s="35">
        <v>2023</v>
      </c>
      <c r="P10" s="35">
        <v>4</v>
      </c>
      <c r="Q10" s="4">
        <v>341.75920000000002</v>
      </c>
      <c r="R10" s="4">
        <v>427.19900000000001</v>
      </c>
      <c r="S10" s="4">
        <v>726.23737000000006</v>
      </c>
      <c r="T10" s="4">
        <v>854.39689999999996</v>
      </c>
      <c r="U10" s="4">
        <v>1025.27628</v>
      </c>
    </row>
    <row r="11" spans="1:30" x14ac:dyDescent="0.25">
      <c r="A11" s="63" t="s">
        <v>355</v>
      </c>
      <c r="B11" s="35">
        <v>2023</v>
      </c>
      <c r="C11" s="35">
        <v>5</v>
      </c>
      <c r="D11" s="4">
        <v>279.95999999999998</v>
      </c>
      <c r="E11" s="4">
        <v>48.53</v>
      </c>
      <c r="F11" s="4">
        <v>53.95</v>
      </c>
      <c r="G11" s="4">
        <v>252.37</v>
      </c>
      <c r="H11" s="4">
        <v>80.8</v>
      </c>
      <c r="I11" s="4">
        <v>35.72</v>
      </c>
      <c r="J11" s="4">
        <v>751.33</v>
      </c>
      <c r="K11" s="4">
        <v>806.68</v>
      </c>
      <c r="N11" s="63" t="s">
        <v>355</v>
      </c>
      <c r="O11" s="35">
        <v>2023</v>
      </c>
      <c r="P11" s="35">
        <v>5</v>
      </c>
      <c r="Q11" s="4">
        <v>344.43</v>
      </c>
      <c r="R11" s="4">
        <v>430.54</v>
      </c>
      <c r="S11" s="4">
        <v>731.92</v>
      </c>
      <c r="T11" s="4">
        <v>861.08</v>
      </c>
      <c r="U11" s="4">
        <v>1033.29</v>
      </c>
    </row>
    <row r="12" spans="1:30" x14ac:dyDescent="0.25">
      <c r="A12" s="63" t="s">
        <v>363</v>
      </c>
      <c r="B12" s="35">
        <v>2023</v>
      </c>
      <c r="C12" s="35">
        <v>6</v>
      </c>
      <c r="D12" s="4">
        <v>371.27260000000001</v>
      </c>
      <c r="E12" s="4">
        <v>50.7029</v>
      </c>
      <c r="F12" s="4">
        <v>65.722300000000004</v>
      </c>
      <c r="G12" s="4">
        <v>290.15030000000002</v>
      </c>
      <c r="H12" s="4">
        <v>84.290099999999995</v>
      </c>
      <c r="I12" s="4">
        <v>15.463100000000001</v>
      </c>
      <c r="J12" s="4">
        <v>877.60130000000004</v>
      </c>
      <c r="K12" s="4">
        <v>810.2</v>
      </c>
      <c r="N12" s="63" t="s">
        <v>363</v>
      </c>
      <c r="O12" s="35">
        <v>2023</v>
      </c>
      <c r="P12" s="35">
        <v>6</v>
      </c>
      <c r="Q12" s="4">
        <v>345.93650000000002</v>
      </c>
      <c r="R12" s="4">
        <v>432.42059999999998</v>
      </c>
      <c r="S12" s="4">
        <v>735.11501999999996</v>
      </c>
      <c r="T12" s="4">
        <v>864.84119999999996</v>
      </c>
      <c r="U12" s="4">
        <v>1037.80944</v>
      </c>
    </row>
    <row r="13" spans="1:30" x14ac:dyDescent="0.25">
      <c r="A13" s="63" t="s">
        <v>373</v>
      </c>
      <c r="B13" s="35">
        <v>2023</v>
      </c>
      <c r="C13" s="35">
        <v>7</v>
      </c>
      <c r="D13" s="4">
        <v>337.03530000000001</v>
      </c>
      <c r="E13" s="4">
        <v>40.870199999999997</v>
      </c>
      <c r="F13" s="4">
        <v>60.988700000000001</v>
      </c>
      <c r="G13" s="4">
        <v>300.03829999999999</v>
      </c>
      <c r="H13" s="4">
        <v>82.606499999999997</v>
      </c>
      <c r="I13" s="4">
        <v>22.288900000000002</v>
      </c>
      <c r="J13" s="4">
        <v>843.8279</v>
      </c>
      <c r="K13" s="4">
        <v>867.4357</v>
      </c>
      <c r="N13" s="63" t="s">
        <v>373</v>
      </c>
      <c r="O13" s="35">
        <v>2023</v>
      </c>
      <c r="P13" s="35">
        <v>7</v>
      </c>
      <c r="Q13" s="4">
        <v>346.97430000000003</v>
      </c>
      <c r="R13" s="4">
        <v>433.71789999999999</v>
      </c>
      <c r="S13" s="4">
        <v>737.32034999999996</v>
      </c>
      <c r="T13" s="4">
        <v>867.4357</v>
      </c>
      <c r="U13" s="4">
        <v>1040.92284</v>
      </c>
    </row>
    <row r="14" spans="1:30" x14ac:dyDescent="0.25">
      <c r="A14" s="63" t="s">
        <v>377</v>
      </c>
      <c r="B14" s="35">
        <v>2023</v>
      </c>
      <c r="C14" s="35">
        <v>8</v>
      </c>
      <c r="D14" s="4">
        <v>340.45</v>
      </c>
      <c r="E14" s="4">
        <v>46.96</v>
      </c>
      <c r="F14" s="4">
        <v>63.29</v>
      </c>
      <c r="G14" s="4">
        <v>299.02</v>
      </c>
      <c r="H14" s="4">
        <v>81.5</v>
      </c>
      <c r="I14" s="4">
        <v>12.19</v>
      </c>
      <c r="J14" s="4">
        <v>843.42</v>
      </c>
      <c r="K14" s="4">
        <v>871.78</v>
      </c>
      <c r="N14" s="63" t="s">
        <v>377</v>
      </c>
      <c r="O14" s="35">
        <v>2023</v>
      </c>
      <c r="P14" s="35">
        <v>8</v>
      </c>
      <c r="Q14" s="4">
        <v>348.71</v>
      </c>
      <c r="R14" s="4">
        <v>435.89</v>
      </c>
      <c r="S14" s="4">
        <v>741.01</v>
      </c>
      <c r="T14" s="4">
        <v>871.78</v>
      </c>
      <c r="U14" s="4">
        <v>1046.136</v>
      </c>
    </row>
    <row r="15" spans="1:30" x14ac:dyDescent="0.25">
      <c r="A15" s="63" t="s">
        <v>384</v>
      </c>
      <c r="B15" s="35">
        <v>2023</v>
      </c>
      <c r="C15" s="35">
        <v>9</v>
      </c>
      <c r="D15" s="4">
        <v>354.26679999999999</v>
      </c>
      <c r="E15" s="4">
        <v>47.019500000000001</v>
      </c>
      <c r="F15" s="4">
        <v>63.241300000000003</v>
      </c>
      <c r="G15" s="4">
        <v>287.59989999999999</v>
      </c>
      <c r="H15" s="4">
        <v>81.104100000000003</v>
      </c>
      <c r="I15" s="4">
        <v>16.2742</v>
      </c>
      <c r="J15" s="4">
        <v>849.50580000000002</v>
      </c>
      <c r="K15" s="4">
        <v>877.87540000000001</v>
      </c>
      <c r="N15" s="63" t="s">
        <v>384</v>
      </c>
      <c r="O15" s="35">
        <v>2023</v>
      </c>
      <c r="P15" s="35">
        <v>9</v>
      </c>
      <c r="Q15" s="4">
        <v>351.1506</v>
      </c>
      <c r="R15" s="4">
        <v>438.93830000000003</v>
      </c>
      <c r="S15" s="4">
        <v>746.19408999999996</v>
      </c>
      <c r="T15" s="4">
        <v>877.87540000000001</v>
      </c>
      <c r="U15" s="4">
        <v>1053.45048</v>
      </c>
    </row>
    <row r="16" spans="1:30" x14ac:dyDescent="0.25">
      <c r="A16" s="63" t="s">
        <v>387</v>
      </c>
      <c r="B16" s="35">
        <v>2023</v>
      </c>
      <c r="C16" s="35">
        <v>10</v>
      </c>
      <c r="D16" s="4">
        <v>382.69</v>
      </c>
      <c r="E16" s="4">
        <v>48.6</v>
      </c>
      <c r="F16" s="4">
        <v>67.56</v>
      </c>
      <c r="G16" s="4">
        <v>286.79000000000002</v>
      </c>
      <c r="H16" s="4">
        <v>90.8</v>
      </c>
      <c r="I16" s="4">
        <v>-2.0099999999999998</v>
      </c>
      <c r="J16" s="4">
        <v>874.42</v>
      </c>
      <c r="K16" s="4">
        <v>970.93</v>
      </c>
      <c r="N16" s="63" t="s">
        <v>387</v>
      </c>
      <c r="O16" s="35">
        <v>2023</v>
      </c>
      <c r="P16" s="35">
        <v>10</v>
      </c>
      <c r="Q16" s="4">
        <v>388.37</v>
      </c>
      <c r="R16" s="4">
        <v>485.47</v>
      </c>
      <c r="S16" s="4">
        <v>825.29</v>
      </c>
      <c r="T16" s="4">
        <v>970.93</v>
      </c>
      <c r="U16" s="4">
        <f>+T16*1.2</f>
        <v>1165.116</v>
      </c>
    </row>
    <row r="17" spans="1:59" x14ac:dyDescent="0.25">
      <c r="A17" s="63" t="s">
        <v>388</v>
      </c>
      <c r="B17" s="35">
        <v>2023</v>
      </c>
      <c r="C17" s="35">
        <v>11</v>
      </c>
      <c r="D17" s="4">
        <v>384.82</v>
      </c>
      <c r="E17" s="4">
        <v>46.25</v>
      </c>
      <c r="F17" s="4">
        <v>67.260000000000005</v>
      </c>
      <c r="G17" s="4">
        <v>298.08</v>
      </c>
      <c r="H17" s="4">
        <v>91.83</v>
      </c>
      <c r="I17" s="4">
        <v>2.1800000000000002</v>
      </c>
      <c r="J17" s="4">
        <v>890.43</v>
      </c>
      <c r="K17" s="4"/>
      <c r="N17" s="63" t="s">
        <v>388</v>
      </c>
      <c r="O17" s="35">
        <v>2023</v>
      </c>
      <c r="P17" s="35">
        <v>11</v>
      </c>
      <c r="Q17" s="4">
        <v>389.34</v>
      </c>
      <c r="R17" s="4">
        <v>486.68</v>
      </c>
      <c r="S17" s="4">
        <v>756.87</v>
      </c>
      <c r="T17" s="4">
        <v>890.43</v>
      </c>
      <c r="U17" s="4">
        <f>+T17*1.2</f>
        <v>1068.5159999999998</v>
      </c>
    </row>
    <row r="18" spans="1:59" x14ac:dyDescent="0.25">
      <c r="A18" s="63" t="s">
        <v>389</v>
      </c>
      <c r="B18" s="35">
        <v>2023</v>
      </c>
      <c r="C18" s="35">
        <v>12</v>
      </c>
      <c r="D18" s="4">
        <v>378.17</v>
      </c>
      <c r="E18" s="4">
        <v>51.24</v>
      </c>
      <c r="F18" s="4">
        <v>67.55</v>
      </c>
      <c r="G18" s="4">
        <v>299.39999999999998</v>
      </c>
      <c r="H18" s="4">
        <v>94.14</v>
      </c>
      <c r="I18" s="4">
        <v>20.13</v>
      </c>
      <c r="J18" s="4">
        <v>910.62</v>
      </c>
      <c r="K18" s="4"/>
      <c r="N18" s="63" t="s">
        <v>389</v>
      </c>
      <c r="O18" s="35">
        <v>2023</v>
      </c>
      <c r="P18" s="35">
        <v>12</v>
      </c>
      <c r="Q18" s="4">
        <v>391.17</v>
      </c>
      <c r="R18" s="4">
        <v>488.96</v>
      </c>
      <c r="S18" s="4">
        <v>774.03</v>
      </c>
      <c r="T18" s="4">
        <v>910.62</v>
      </c>
      <c r="U18" s="4">
        <f>+T18*1.2</f>
        <v>1092.7439999999999</v>
      </c>
    </row>
    <row r="19" spans="1:59" x14ac:dyDescent="0.25">
      <c r="A19" s="31" t="s">
        <v>108</v>
      </c>
      <c r="B19" s="2"/>
      <c r="C19" s="2"/>
      <c r="D19" s="384">
        <f>+(D18-D17)/D17</f>
        <v>-1.7280806610882951E-2</v>
      </c>
      <c r="E19" s="384">
        <f t="shared" ref="E19:J19" si="0">+(E18-E17)/E17</f>
        <v>0.10789189189189194</v>
      </c>
      <c r="F19" s="384">
        <f t="shared" si="0"/>
        <v>4.3116265239368425E-3</v>
      </c>
      <c r="G19" s="384">
        <f t="shared" si="0"/>
        <v>4.4283413848631012E-3</v>
      </c>
      <c r="H19" s="384">
        <f t="shared" si="0"/>
        <v>2.5155178046390093E-2</v>
      </c>
      <c r="I19" s="384">
        <f t="shared" si="0"/>
        <v>8.2339449541284395</v>
      </c>
      <c r="J19" s="384">
        <f t="shared" si="0"/>
        <v>2.2674438192783326E-2</v>
      </c>
      <c r="K19" s="384" t="e">
        <f>+(K18-K17)/K17</f>
        <v>#DIV/0!</v>
      </c>
      <c r="N19" s="31" t="s">
        <v>108</v>
      </c>
      <c r="O19" s="2"/>
      <c r="P19" s="2"/>
      <c r="Q19" s="385">
        <f>+(Q18-Q17)/Q17</f>
        <v>4.7002619818154855E-3</v>
      </c>
      <c r="R19" s="385">
        <f t="shared" ref="R19:U19" si="1">+(R18-R17)/R17</f>
        <v>4.6848031560778594E-3</v>
      </c>
      <c r="S19" s="385">
        <f t="shared" si="1"/>
        <v>2.2672321534741722E-2</v>
      </c>
      <c r="T19" s="385">
        <f t="shared" si="1"/>
        <v>2.2674438192783326E-2</v>
      </c>
      <c r="U19" s="385">
        <f t="shared" si="1"/>
        <v>2.2674438192783326E-2</v>
      </c>
    </row>
    <row r="20" spans="1:59" x14ac:dyDescent="0.25">
      <c r="V20" s="44"/>
      <c r="W20" s="51"/>
      <c r="X20" s="44"/>
      <c r="Y20" s="44"/>
      <c r="Z20" s="44"/>
      <c r="AA20" s="44"/>
      <c r="AB20" s="44"/>
      <c r="AC20" s="44"/>
      <c r="AD20" s="44"/>
      <c r="AE20" s="44"/>
      <c r="AF20" s="44"/>
      <c r="AG20" s="50"/>
      <c r="AH20" s="44"/>
      <c r="AI20" s="44"/>
      <c r="AJ20" s="44"/>
      <c r="AK20" s="44"/>
      <c r="AL20" s="44"/>
      <c r="AM20" s="44"/>
      <c r="AN20" s="44"/>
      <c r="AO20" s="44"/>
      <c r="AP20" s="44"/>
      <c r="AQ20" s="44"/>
      <c r="AR20" s="44"/>
      <c r="AS20" s="44"/>
      <c r="AT20" s="44"/>
      <c r="AU20" s="44"/>
      <c r="AV20" s="44"/>
      <c r="AW20" s="44"/>
      <c r="AX20" s="44"/>
      <c r="AY20" s="44"/>
      <c r="AZ20" s="44"/>
      <c r="BA20" s="44"/>
      <c r="BB20" s="44"/>
      <c r="BC20" s="44"/>
      <c r="BD20" s="44"/>
      <c r="BE20" s="44"/>
      <c r="BF20" s="44"/>
      <c r="BG20" s="44"/>
    </row>
    <row r="21" spans="1:59" x14ac:dyDescent="0.25">
      <c r="A21" s="3"/>
      <c r="B21" s="2"/>
      <c r="C21" s="2"/>
      <c r="D21" s="2"/>
      <c r="E21" s="2"/>
      <c r="F21" s="6"/>
      <c r="G21" s="6"/>
      <c r="H21" s="6"/>
      <c r="I21" s="6"/>
      <c r="J21" s="6"/>
      <c r="K21" s="6"/>
    </row>
    <row r="22" spans="1:59" x14ac:dyDescent="0.25">
      <c r="A22" s="3"/>
      <c r="B22" s="2"/>
      <c r="C22" s="2"/>
      <c r="D22" s="2"/>
      <c r="E22" s="2"/>
      <c r="F22" s="6"/>
      <c r="G22" s="6"/>
      <c r="H22" s="6"/>
      <c r="I22" s="6"/>
      <c r="J22" s="6"/>
      <c r="K22" s="6"/>
    </row>
    <row r="23" spans="1:59" x14ac:dyDescent="0.25">
      <c r="E23" s="5"/>
      <c r="F23" s="5"/>
      <c r="G23" s="5"/>
      <c r="H23" s="5"/>
      <c r="I23" s="5"/>
      <c r="J23" s="5"/>
      <c r="K23" s="5"/>
    </row>
    <row r="24" spans="1:59" x14ac:dyDescent="0.25">
      <c r="C24" s="5"/>
      <c r="F24" s="7"/>
      <c r="G24" s="7"/>
      <c r="H24" s="7"/>
      <c r="I24" s="7"/>
      <c r="J24" s="7"/>
      <c r="K24" s="7"/>
    </row>
    <row r="25" spans="1:59" x14ac:dyDescent="0.25">
      <c r="C25" s="5"/>
      <c r="I25" s="5"/>
      <c r="J25" s="5"/>
    </row>
    <row r="27" spans="1:59" x14ac:dyDescent="0.25">
      <c r="V27" s="42" t="s">
        <v>116</v>
      </c>
      <c r="W27" s="494" t="s">
        <v>118</v>
      </c>
      <c r="X27" s="494"/>
      <c r="Y27" s="494"/>
      <c r="Z27" s="494"/>
      <c r="AA27" s="494"/>
      <c r="AB27" s="494"/>
      <c r="AC27" s="494"/>
    </row>
    <row r="28" spans="1:59" x14ac:dyDescent="0.25">
      <c r="V28" s="42"/>
      <c r="W28" s="494"/>
      <c r="X28" s="494"/>
      <c r="Y28" s="494"/>
      <c r="Z28" s="494"/>
      <c r="AA28" s="494"/>
      <c r="AB28" s="494"/>
      <c r="AC28" s="494"/>
    </row>
    <row r="29" spans="1:59" x14ac:dyDescent="0.25">
      <c r="V29" s="42"/>
      <c r="W29" s="23"/>
      <c r="X29" s="23"/>
      <c r="Y29" s="23"/>
      <c r="Z29" s="23"/>
      <c r="AA29" s="23"/>
      <c r="AB29" s="23"/>
      <c r="AC29" s="23"/>
    </row>
    <row r="30" spans="1:59" x14ac:dyDescent="0.25">
      <c r="V30" s="42" t="s">
        <v>114</v>
      </c>
      <c r="W30" s="494" t="s">
        <v>119</v>
      </c>
      <c r="X30" s="494"/>
      <c r="Y30" s="494"/>
      <c r="Z30" s="494"/>
      <c r="AA30" s="494"/>
      <c r="AB30" s="494"/>
      <c r="AC30" s="494"/>
    </row>
    <row r="31" spans="1:59" x14ac:dyDescent="0.25">
      <c r="V31" s="23"/>
      <c r="W31" s="494"/>
      <c r="X31" s="494"/>
      <c r="Y31" s="494"/>
      <c r="Z31" s="494"/>
      <c r="AA31" s="494"/>
      <c r="AB31" s="494"/>
      <c r="AC31" s="494"/>
    </row>
  </sheetData>
  <mergeCells count="8">
    <mergeCell ref="W27:AC28"/>
    <mergeCell ref="W30:AC31"/>
    <mergeCell ref="V5:AD5"/>
    <mergeCell ref="I1:K1"/>
    <mergeCell ref="A5:K5"/>
    <mergeCell ref="N5:U5"/>
    <mergeCell ref="A4:K4"/>
    <mergeCell ref="N4:U4"/>
  </mergeCells>
  <conditionalFormatting sqref="A21:U1048576 L7:M20 D19:K19 A7:K18 N7:U19 A1:U17">
    <cfRule type="expression" dxfId="1156" priority="3">
      <formula>ROW()=CELL("FILA")</formula>
    </cfRule>
  </conditionalFormatting>
  <conditionalFormatting sqref="A19:C19">
    <cfRule type="expression" dxfId="1155" priority="2">
      <formula>ROW()=CELL("FILA")</formula>
    </cfRule>
  </conditionalFormatting>
  <hyperlinks>
    <hyperlink ref="I1:K1" location="INDICE!A1" display="REGRESAR"/>
  </hyperlinks>
  <printOptions horizontalCentered="1"/>
  <pageMargins left="0.23622047244094491" right="0.23622047244094491" top="0.74803149606299213" bottom="0.74803149606299213" header="0.31496062992125984" footer="0.31496062992125984"/>
  <pageSetup scale="97" orientation="portrait" r:id="rId1"/>
  <headerFooter>
    <oddHeader>&amp;C&amp;12Información tarifaria del servicio público de energía 
para el comercializador integrado al operador de red</oddHeader>
    <oddFooter>&amp;L&amp;K00B050
&amp;C&amp;K000000PUBLICACIÓN DE EMPRESA DE ENERGÍA DE PEREIRA S.A. E.S.P.</oddFooter>
  </headerFooter>
  <colBreaks count="2" manualBreakCount="2">
    <brk id="12" max="1048575" man="1"/>
    <brk id="21" max="42" man="1"/>
  </colBreaks>
  <drawing r:id="rId2"/>
  <picture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BG27"/>
  <sheetViews>
    <sheetView showGridLines="0" showWhiteSpace="0" view="pageBreakPreview" zoomScale="80" zoomScaleNormal="85" zoomScaleSheetLayoutView="80" zoomScalePageLayoutView="85" workbookViewId="0">
      <selection activeCell="Q19" sqref="Q19:U19"/>
    </sheetView>
  </sheetViews>
  <sheetFormatPr baseColWidth="10" defaultColWidth="9.28515625" defaultRowHeight="15" x14ac:dyDescent="0.25"/>
  <cols>
    <col min="1" max="1" width="12.5703125" customWidth="1"/>
    <col min="2" max="2" width="7.42578125" customWidth="1"/>
    <col min="3" max="3" width="7.5703125" customWidth="1"/>
    <col min="4" max="4" width="10.7109375" customWidth="1"/>
    <col min="5" max="5" width="10" customWidth="1"/>
    <col min="6" max="6" width="9.140625" customWidth="1"/>
    <col min="7" max="7" width="8.85546875" customWidth="1"/>
    <col min="8" max="8" width="8.7109375" customWidth="1"/>
    <col min="9" max="10" width="9.140625" customWidth="1"/>
    <col min="11" max="11" width="10" customWidth="1"/>
    <col min="12" max="12" width="1" customWidth="1"/>
    <col min="13" max="13" width="2.5703125" customWidth="1"/>
    <col min="14" max="14" width="14.85546875" customWidth="1"/>
    <col min="15" max="15" width="9.85546875" customWidth="1"/>
    <col min="16" max="16" width="9.140625" customWidth="1"/>
    <col min="17" max="20" width="11.7109375" customWidth="1"/>
    <col min="21" max="21" width="14.140625" customWidth="1"/>
    <col min="22" max="22" width="6" customWidth="1"/>
    <col min="23" max="23" width="10.7109375" customWidth="1"/>
    <col min="24" max="24" width="9.7109375" customWidth="1"/>
    <col min="25" max="25" width="11.85546875" customWidth="1"/>
    <col min="26" max="26" width="12.5703125" customWidth="1"/>
    <col min="27" max="27" width="9.7109375" customWidth="1"/>
    <col min="28" max="28" width="11.42578125" customWidth="1"/>
    <col min="29" max="29" width="10.85546875" customWidth="1"/>
    <col min="30" max="30" width="11.42578125" customWidth="1"/>
  </cols>
  <sheetData>
    <row r="1" spans="1:31" ht="23.25" customHeight="1" x14ac:dyDescent="0.25">
      <c r="I1" s="503" t="s">
        <v>69</v>
      </c>
      <c r="J1" s="503"/>
      <c r="K1" s="503"/>
    </row>
    <row r="2" spans="1:31" ht="33" customHeight="1" x14ac:dyDescent="0.35">
      <c r="A2" s="8" t="s">
        <v>9</v>
      </c>
      <c r="C2" s="17" t="s">
        <v>149</v>
      </c>
      <c r="D2" s="17"/>
      <c r="E2" s="17"/>
      <c r="F2" s="17"/>
      <c r="G2" s="17"/>
      <c r="H2" s="17"/>
      <c r="I2" s="17"/>
      <c r="J2" s="17"/>
      <c r="K2" s="17"/>
    </row>
    <row r="3" spans="1:31" ht="23.25" x14ac:dyDescent="0.35">
      <c r="A3" s="8" t="s">
        <v>15</v>
      </c>
      <c r="C3" s="17" t="s">
        <v>126</v>
      </c>
      <c r="D3" s="17"/>
      <c r="E3" s="17"/>
      <c r="F3" s="17"/>
      <c r="G3" s="17"/>
      <c r="H3" s="17"/>
      <c r="I3" s="17"/>
      <c r="J3" s="17"/>
      <c r="K3" s="17"/>
      <c r="N3" s="10"/>
      <c r="O3" s="10"/>
      <c r="P3" s="10"/>
      <c r="Q3" s="10"/>
      <c r="R3" s="10"/>
      <c r="S3" s="10"/>
      <c r="T3" s="10"/>
      <c r="U3" s="10"/>
    </row>
    <row r="4" spans="1:31" s="20" customFormat="1" ht="17.25" x14ac:dyDescent="0.3">
      <c r="A4" s="498"/>
      <c r="B4" s="498"/>
      <c r="C4" s="498"/>
      <c r="D4" s="498"/>
      <c r="E4" s="498"/>
      <c r="F4" s="498"/>
      <c r="G4" s="498"/>
      <c r="H4" s="498"/>
      <c r="I4" s="498"/>
      <c r="J4" s="498"/>
      <c r="K4" s="498"/>
      <c r="N4" s="501"/>
      <c r="O4" s="501"/>
      <c r="P4" s="501"/>
      <c r="Q4" s="501"/>
      <c r="R4" s="501"/>
      <c r="S4" s="501"/>
      <c r="T4" s="501"/>
      <c r="U4" s="501"/>
    </row>
    <row r="5" spans="1:31" ht="33" customHeight="1" x14ac:dyDescent="0.25">
      <c r="A5" s="496" t="s">
        <v>109</v>
      </c>
      <c r="B5" s="499"/>
      <c r="C5" s="499"/>
      <c r="D5" s="499"/>
      <c r="E5" s="499"/>
      <c r="F5" s="499"/>
      <c r="G5" s="499"/>
      <c r="H5" s="499"/>
      <c r="I5" s="499"/>
      <c r="J5" s="499"/>
      <c r="K5" s="499"/>
      <c r="N5" s="496" t="s">
        <v>111</v>
      </c>
      <c r="O5" s="496"/>
      <c r="P5" s="496"/>
      <c r="Q5" s="496"/>
      <c r="R5" s="496"/>
      <c r="S5" s="496"/>
      <c r="T5" s="496"/>
      <c r="U5" s="496"/>
      <c r="V5" s="30"/>
      <c r="W5" s="496" t="s">
        <v>117</v>
      </c>
      <c r="X5" s="496"/>
      <c r="Y5" s="496"/>
      <c r="Z5" s="496"/>
      <c r="AA5" s="496"/>
      <c r="AB5" s="496"/>
      <c r="AC5" s="496"/>
      <c r="AD5" s="496"/>
      <c r="AE5" s="496"/>
    </row>
    <row r="6" spans="1:31" ht="30" x14ac:dyDescent="0.25">
      <c r="B6" s="9" t="s">
        <v>0</v>
      </c>
      <c r="C6" s="9" t="s">
        <v>1</v>
      </c>
      <c r="D6" s="1" t="s">
        <v>2</v>
      </c>
      <c r="E6" s="1" t="s">
        <v>3</v>
      </c>
      <c r="F6" s="1" t="s">
        <v>4</v>
      </c>
      <c r="G6" s="1" t="s">
        <v>5</v>
      </c>
      <c r="H6" s="1" t="s">
        <v>6</v>
      </c>
      <c r="I6" s="1" t="s">
        <v>7</v>
      </c>
      <c r="J6" s="1" t="s">
        <v>116</v>
      </c>
      <c r="K6" s="1" t="s">
        <v>114</v>
      </c>
      <c r="O6" s="9" t="s">
        <v>0</v>
      </c>
      <c r="P6" s="9" t="s">
        <v>1</v>
      </c>
      <c r="Q6" s="1" t="s">
        <v>10</v>
      </c>
      <c r="R6" s="1" t="s">
        <v>11</v>
      </c>
      <c r="S6" s="1" t="s">
        <v>12</v>
      </c>
      <c r="T6" s="1" t="s">
        <v>13</v>
      </c>
      <c r="U6" s="22" t="s">
        <v>14</v>
      </c>
    </row>
    <row r="7" spans="1:31" x14ac:dyDescent="0.25">
      <c r="A7" s="63" t="s">
        <v>313</v>
      </c>
      <c r="B7" s="35">
        <v>2023</v>
      </c>
      <c r="C7" s="35">
        <v>1</v>
      </c>
      <c r="D7" s="4">
        <v>296.94</v>
      </c>
      <c r="E7" s="4">
        <v>51.97</v>
      </c>
      <c r="F7" s="4">
        <v>192.95</v>
      </c>
      <c r="G7" s="4">
        <v>185.83</v>
      </c>
      <c r="H7" s="4">
        <v>128.94999999999999</v>
      </c>
      <c r="I7" s="4">
        <v>24.97</v>
      </c>
      <c r="J7" s="4">
        <v>881.61</v>
      </c>
      <c r="K7" s="4">
        <v>858.37</v>
      </c>
      <c r="N7" s="63" t="s">
        <v>313</v>
      </c>
      <c r="O7" s="35">
        <v>2023</v>
      </c>
      <c r="P7" s="35">
        <v>1</v>
      </c>
      <c r="Q7" s="4">
        <v>343.35</v>
      </c>
      <c r="R7" s="4">
        <v>429.18</v>
      </c>
      <c r="S7" s="4">
        <v>729.61</v>
      </c>
      <c r="T7" s="4">
        <v>858.37</v>
      </c>
      <c r="U7" s="4">
        <v>1030.04</v>
      </c>
    </row>
    <row r="8" spans="1:31" x14ac:dyDescent="0.25">
      <c r="A8" s="63" t="s">
        <v>322</v>
      </c>
      <c r="B8" s="35">
        <v>2023</v>
      </c>
      <c r="C8" s="35">
        <v>2</v>
      </c>
      <c r="D8" s="4">
        <v>286.91000000000003</v>
      </c>
      <c r="E8" s="4">
        <v>48.71</v>
      </c>
      <c r="F8" s="4">
        <v>186.71</v>
      </c>
      <c r="G8" s="4">
        <v>190.79</v>
      </c>
      <c r="H8" s="4">
        <v>125.97</v>
      </c>
      <c r="I8" s="4">
        <v>23.92</v>
      </c>
      <c r="J8" s="4">
        <v>863</v>
      </c>
      <c r="K8" s="4">
        <v>876.2</v>
      </c>
      <c r="N8" s="63" t="s">
        <v>322</v>
      </c>
      <c r="O8" s="35">
        <v>2023</v>
      </c>
      <c r="P8" s="35">
        <v>2</v>
      </c>
      <c r="Q8" s="4">
        <v>350.48</v>
      </c>
      <c r="R8" s="4">
        <v>438.1</v>
      </c>
      <c r="S8" s="4">
        <v>744.77</v>
      </c>
      <c r="T8" s="4">
        <v>876.2</v>
      </c>
      <c r="U8" s="4">
        <v>1051.44</v>
      </c>
    </row>
    <row r="9" spans="1:31" x14ac:dyDescent="0.25">
      <c r="A9" s="63" t="s">
        <v>343</v>
      </c>
      <c r="B9" s="35">
        <v>2023</v>
      </c>
      <c r="C9" s="35">
        <v>3</v>
      </c>
      <c r="D9" s="4">
        <v>309.76</v>
      </c>
      <c r="E9" s="4">
        <v>52.37</v>
      </c>
      <c r="F9" s="4">
        <v>199.58</v>
      </c>
      <c r="G9" s="4">
        <v>200.51</v>
      </c>
      <c r="H9" s="4">
        <v>129.31</v>
      </c>
      <c r="I9" s="4">
        <v>19.2</v>
      </c>
      <c r="J9" s="4">
        <v>910.74</v>
      </c>
      <c r="K9" s="4">
        <v>893.38</v>
      </c>
      <c r="N9" s="63" t="s">
        <v>343</v>
      </c>
      <c r="O9" s="35">
        <v>2023</v>
      </c>
      <c r="P9" s="35">
        <v>3</v>
      </c>
      <c r="Q9" s="4">
        <v>357.35</v>
      </c>
      <c r="R9" s="4">
        <v>446.69</v>
      </c>
      <c r="S9" s="4">
        <v>759.37</v>
      </c>
      <c r="T9" s="4">
        <v>893.38</v>
      </c>
      <c r="U9" s="4">
        <v>1072.05</v>
      </c>
    </row>
    <row r="10" spans="1:31" x14ac:dyDescent="0.25">
      <c r="A10" s="63" t="s">
        <v>354</v>
      </c>
      <c r="B10" s="35">
        <v>2023</v>
      </c>
      <c r="C10" s="35">
        <v>4</v>
      </c>
      <c r="D10" s="4">
        <v>284.61</v>
      </c>
      <c r="E10" s="4">
        <v>53.52</v>
      </c>
      <c r="F10" s="4">
        <v>171.51</v>
      </c>
      <c r="G10" s="4">
        <v>185.72</v>
      </c>
      <c r="H10" s="4">
        <v>135</v>
      </c>
      <c r="I10" s="4">
        <v>42.83</v>
      </c>
      <c r="J10" s="4">
        <v>873.19</v>
      </c>
      <c r="K10" s="4">
        <v>905.44</v>
      </c>
      <c r="N10" s="63" t="s">
        <v>354</v>
      </c>
      <c r="O10" s="35">
        <v>2023</v>
      </c>
      <c r="P10" s="35">
        <v>4</v>
      </c>
      <c r="Q10" s="4">
        <v>362.18</v>
      </c>
      <c r="R10" s="4">
        <v>452.72</v>
      </c>
      <c r="S10" s="4">
        <v>769.63</v>
      </c>
      <c r="T10" s="4">
        <v>905.44</v>
      </c>
      <c r="U10" s="4">
        <v>1086.53</v>
      </c>
    </row>
    <row r="11" spans="1:31" x14ac:dyDescent="0.25">
      <c r="A11" s="63" t="s">
        <v>355</v>
      </c>
      <c r="B11" s="35">
        <v>2023</v>
      </c>
      <c r="C11" s="35">
        <v>5</v>
      </c>
      <c r="D11" s="4">
        <v>276.14999999999998</v>
      </c>
      <c r="E11" s="4">
        <v>48.53</v>
      </c>
      <c r="F11" s="4">
        <v>164.3</v>
      </c>
      <c r="G11" s="4">
        <v>183.8</v>
      </c>
      <c r="H11" s="4">
        <v>130.19</v>
      </c>
      <c r="I11" s="4">
        <v>43.73</v>
      </c>
      <c r="J11" s="4">
        <v>846.69</v>
      </c>
      <c r="K11" s="4">
        <v>915.24</v>
      </c>
      <c r="N11" s="63" t="s">
        <v>355</v>
      </c>
      <c r="O11" s="35">
        <v>2023</v>
      </c>
      <c r="P11" s="35">
        <v>5</v>
      </c>
      <c r="Q11" s="4">
        <v>366.09</v>
      </c>
      <c r="R11" s="4">
        <v>457.62</v>
      </c>
      <c r="S11" s="4">
        <v>777.95</v>
      </c>
      <c r="T11" s="4">
        <v>915.24</v>
      </c>
      <c r="U11" s="4">
        <v>1098.28</v>
      </c>
    </row>
    <row r="12" spans="1:31" x14ac:dyDescent="0.25">
      <c r="A12" s="63" t="s">
        <v>363</v>
      </c>
      <c r="B12" s="35">
        <v>2023</v>
      </c>
      <c r="C12" s="35">
        <v>6</v>
      </c>
      <c r="D12" s="4">
        <v>344.77449000000001</v>
      </c>
      <c r="E12" s="4">
        <v>50.702910000000003</v>
      </c>
      <c r="F12" s="4">
        <v>195.64866000000001</v>
      </c>
      <c r="G12" s="4">
        <v>177.68444</v>
      </c>
      <c r="H12" s="4">
        <v>127.16428999999999</v>
      </c>
      <c r="I12" s="4">
        <v>19.658529999999999</v>
      </c>
      <c r="J12" s="4">
        <v>915.63332000000003</v>
      </c>
      <c r="K12" s="4">
        <v>921.97932000000003</v>
      </c>
      <c r="N12" s="63" t="s">
        <v>363</v>
      </c>
      <c r="O12" s="35">
        <v>2023</v>
      </c>
      <c r="P12" s="35">
        <v>6</v>
      </c>
      <c r="Q12" s="4">
        <v>368.79169999999999</v>
      </c>
      <c r="R12" s="4">
        <v>460.98970000000003</v>
      </c>
      <c r="S12" s="4">
        <v>783.68</v>
      </c>
      <c r="T12" s="4">
        <v>921.97932000000003</v>
      </c>
      <c r="U12" s="4">
        <v>1106.3800000000001</v>
      </c>
    </row>
    <row r="13" spans="1:31" x14ac:dyDescent="0.25">
      <c r="A13" s="63" t="s">
        <v>373</v>
      </c>
      <c r="B13" s="35">
        <v>2023</v>
      </c>
      <c r="C13" s="35">
        <v>7</v>
      </c>
      <c r="D13" s="4">
        <v>325.86</v>
      </c>
      <c r="E13" s="4">
        <v>40.869999999999997</v>
      </c>
      <c r="F13" s="4">
        <v>184.81</v>
      </c>
      <c r="G13" s="4">
        <v>175.55</v>
      </c>
      <c r="H13" s="4">
        <v>131.29</v>
      </c>
      <c r="I13" s="4">
        <v>29.17</v>
      </c>
      <c r="J13" s="4">
        <v>887.55</v>
      </c>
      <c r="K13" s="4">
        <v>927.51022999999998</v>
      </c>
      <c r="N13" s="63" t="s">
        <v>373</v>
      </c>
      <c r="O13" s="35">
        <v>2023</v>
      </c>
      <c r="P13" s="35">
        <v>7</v>
      </c>
      <c r="Q13" s="4">
        <v>371.00409999999999</v>
      </c>
      <c r="R13" s="4">
        <v>463.75510000000003</v>
      </c>
      <c r="S13" s="4">
        <v>788.38369999999998</v>
      </c>
      <c r="T13" s="4">
        <v>927.51022999999998</v>
      </c>
      <c r="U13" s="4">
        <v>1113.0123000000001</v>
      </c>
    </row>
    <row r="14" spans="1:31" x14ac:dyDescent="0.25">
      <c r="A14" s="63" t="s">
        <v>377</v>
      </c>
      <c r="B14" s="35">
        <v>2023</v>
      </c>
      <c r="C14" s="35">
        <v>8</v>
      </c>
      <c r="D14" s="4">
        <v>335.33</v>
      </c>
      <c r="E14" s="4">
        <v>46.96</v>
      </c>
      <c r="F14" s="4">
        <v>191.32</v>
      </c>
      <c r="G14" s="4">
        <v>169.19</v>
      </c>
      <c r="H14" s="4">
        <v>128.22</v>
      </c>
      <c r="I14" s="4">
        <v>16.350000000000001</v>
      </c>
      <c r="J14" s="4">
        <v>887.37</v>
      </c>
      <c r="K14" s="4">
        <v>934.94</v>
      </c>
      <c r="N14" s="63" t="s">
        <v>377</v>
      </c>
      <c r="O14" s="35">
        <v>2023</v>
      </c>
      <c r="P14" s="35">
        <v>8</v>
      </c>
      <c r="Q14" s="4">
        <v>373.98</v>
      </c>
      <c r="R14" s="4">
        <v>467.47</v>
      </c>
      <c r="S14" s="4">
        <v>794.7</v>
      </c>
      <c r="T14" s="4">
        <v>934.94</v>
      </c>
      <c r="U14" s="4">
        <v>1121.93</v>
      </c>
    </row>
    <row r="15" spans="1:31" x14ac:dyDescent="0.25">
      <c r="A15" s="63" t="s">
        <v>384</v>
      </c>
      <c r="B15" s="35">
        <v>2023</v>
      </c>
      <c r="C15" s="35">
        <v>9</v>
      </c>
      <c r="D15" s="4">
        <v>348.15384</v>
      </c>
      <c r="E15" s="4">
        <v>47.019509999999997</v>
      </c>
      <c r="F15" s="4">
        <v>196.78108</v>
      </c>
      <c r="G15" s="4">
        <v>165.58729</v>
      </c>
      <c r="H15" s="4">
        <v>126.66569</v>
      </c>
      <c r="I15" s="4">
        <v>20.512070000000001</v>
      </c>
      <c r="J15" s="4">
        <v>904.71947999999998</v>
      </c>
      <c r="K15" s="4">
        <v>944.27931999999998</v>
      </c>
      <c r="N15" s="63" t="s">
        <v>384</v>
      </c>
      <c r="O15" s="35">
        <v>2023</v>
      </c>
      <c r="P15" s="35">
        <v>9</v>
      </c>
      <c r="Q15" s="4">
        <v>377.71170000000001</v>
      </c>
      <c r="R15" s="4">
        <v>472.1397</v>
      </c>
      <c r="S15" s="4">
        <v>802.64</v>
      </c>
      <c r="T15" s="4">
        <v>944.27931999999998</v>
      </c>
      <c r="U15" s="4">
        <v>1133.1400000000001</v>
      </c>
    </row>
    <row r="16" spans="1:31" x14ac:dyDescent="0.25">
      <c r="A16" s="63" t="s">
        <v>387</v>
      </c>
      <c r="B16" s="35">
        <v>2023</v>
      </c>
      <c r="C16" s="35">
        <v>10</v>
      </c>
      <c r="D16" s="4">
        <v>376.34</v>
      </c>
      <c r="E16" s="4">
        <v>48.6</v>
      </c>
      <c r="F16" s="4">
        <v>209.28</v>
      </c>
      <c r="G16" s="4">
        <v>170.46</v>
      </c>
      <c r="H16" s="4">
        <v>141.85</v>
      </c>
      <c r="I16" s="4">
        <v>-2.1</v>
      </c>
      <c r="J16" s="4">
        <v>944.42</v>
      </c>
      <c r="K16" s="4">
        <v>1123.69</v>
      </c>
      <c r="N16" s="63" t="s">
        <v>387</v>
      </c>
      <c r="O16" s="35">
        <v>2023</v>
      </c>
      <c r="P16" s="35">
        <v>10</v>
      </c>
      <c r="Q16" s="4">
        <v>449.48</v>
      </c>
      <c r="R16" s="4">
        <v>561.85</v>
      </c>
      <c r="S16" s="4">
        <v>955.14</v>
      </c>
      <c r="T16" s="4">
        <v>1123.69</v>
      </c>
      <c r="U16" s="4">
        <v>1348.43</v>
      </c>
    </row>
    <row r="17" spans="1:59" x14ac:dyDescent="0.25">
      <c r="A17" s="63" t="s">
        <v>388</v>
      </c>
      <c r="B17" s="35">
        <v>2023</v>
      </c>
      <c r="C17" s="35">
        <v>11</v>
      </c>
      <c r="D17" s="4">
        <v>382.51</v>
      </c>
      <c r="E17" s="4">
        <v>46.25</v>
      </c>
      <c r="F17" s="4">
        <v>210.25</v>
      </c>
      <c r="G17" s="4">
        <v>171.38</v>
      </c>
      <c r="H17" s="4">
        <v>128.53</v>
      </c>
      <c r="I17" s="4">
        <v>2.54</v>
      </c>
      <c r="J17" s="4">
        <v>941.46</v>
      </c>
      <c r="K17" s="4">
        <v>1130.43</v>
      </c>
      <c r="N17" s="63" t="s">
        <v>388</v>
      </c>
      <c r="O17" s="35">
        <v>2023</v>
      </c>
      <c r="P17" s="35">
        <v>11</v>
      </c>
      <c r="Q17" s="4">
        <v>452.17</v>
      </c>
      <c r="R17" s="4">
        <v>565.22</v>
      </c>
      <c r="S17" s="4">
        <v>960.87</v>
      </c>
      <c r="T17" s="4">
        <v>1130.43</v>
      </c>
      <c r="U17" s="4">
        <v>1356.52</v>
      </c>
    </row>
    <row r="18" spans="1:59" x14ac:dyDescent="0.25">
      <c r="A18" s="63" t="s">
        <v>389</v>
      </c>
      <c r="B18" s="35">
        <v>2023</v>
      </c>
      <c r="C18" s="35">
        <v>12</v>
      </c>
      <c r="D18" s="4">
        <v>371.56</v>
      </c>
      <c r="E18" s="4">
        <v>51.24</v>
      </c>
      <c r="F18" s="4">
        <v>209.43</v>
      </c>
      <c r="G18" s="4">
        <v>183.38</v>
      </c>
      <c r="H18" s="4">
        <v>135.38999999999999</v>
      </c>
      <c r="I18" s="4">
        <v>24.37</v>
      </c>
      <c r="J18" s="4">
        <v>975.36</v>
      </c>
      <c r="K18" s="4">
        <v>1137.22</v>
      </c>
      <c r="N18" s="63" t="s">
        <v>389</v>
      </c>
      <c r="O18" s="35">
        <v>2023</v>
      </c>
      <c r="P18" s="35">
        <v>12</v>
      </c>
      <c r="Q18" s="4">
        <v>454.89</v>
      </c>
      <c r="R18" s="4">
        <v>568.61</v>
      </c>
      <c r="S18" s="4">
        <v>966.63</v>
      </c>
      <c r="T18" s="4">
        <v>1137.22</v>
      </c>
      <c r="U18" s="4">
        <v>1364.66</v>
      </c>
    </row>
    <row r="19" spans="1:59" x14ac:dyDescent="0.25">
      <c r="A19" s="31" t="s">
        <v>108</v>
      </c>
      <c r="B19" s="2"/>
      <c r="C19" s="2"/>
      <c r="D19" s="384">
        <f>+(D18-D17)/D17</f>
        <v>-2.8626702569867424E-2</v>
      </c>
      <c r="E19" s="384">
        <f t="shared" ref="E19:K19" si="0">+(E18-E17)/E17</f>
        <v>0.10789189189189194</v>
      </c>
      <c r="F19" s="384">
        <f t="shared" si="0"/>
        <v>-3.900118906064177E-3</v>
      </c>
      <c r="G19" s="384">
        <f t="shared" si="0"/>
        <v>7.0019838954370403E-2</v>
      </c>
      <c r="H19" s="384">
        <f t="shared" si="0"/>
        <v>5.3372753442775887E-2</v>
      </c>
      <c r="I19" s="384">
        <f>+(I18-I17)/I17</f>
        <v>8.5944881889763778</v>
      </c>
      <c r="J19" s="384">
        <f t="shared" si="0"/>
        <v>3.6007902619335896E-2</v>
      </c>
      <c r="K19" s="384">
        <f t="shared" si="0"/>
        <v>6.0065638739240498E-3</v>
      </c>
      <c r="N19" s="31" t="s">
        <v>108</v>
      </c>
      <c r="O19" s="2"/>
      <c r="P19" s="2"/>
      <c r="Q19" s="385">
        <f>+(Q18-Q17)/Q17</f>
        <v>6.0154366720480577E-3</v>
      </c>
      <c r="R19" s="385">
        <f>+(R18-R17)/R17</f>
        <v>5.9976646261632391E-3</v>
      </c>
      <c r="S19" s="385">
        <f>+(S18-S17)/S17</f>
        <v>5.9945674232726497E-3</v>
      </c>
      <c r="T19" s="385">
        <f>+(T18-T17)/T17</f>
        <v>6.0065638739240498E-3</v>
      </c>
      <c r="U19" s="385">
        <f>+(U18-U17)/U17</f>
        <v>6.0006487187804821E-3</v>
      </c>
      <c r="V19" s="44"/>
      <c r="W19" s="51"/>
      <c r="X19" s="44"/>
      <c r="Y19" s="44"/>
      <c r="Z19" s="44"/>
      <c r="AA19" s="44"/>
      <c r="AB19" s="44"/>
      <c r="AC19" s="44"/>
      <c r="AD19" s="44"/>
      <c r="AE19" s="44"/>
      <c r="AF19" s="44"/>
      <c r="AG19" s="50"/>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row>
    <row r="20" spans="1:59" x14ac:dyDescent="0.25">
      <c r="A20" s="332" t="s">
        <v>168</v>
      </c>
      <c r="B20" s="332"/>
      <c r="C20" s="332"/>
      <c r="D20" s="332"/>
      <c r="E20" s="332"/>
      <c r="F20" s="332"/>
      <c r="G20" s="332"/>
      <c r="H20" s="332"/>
      <c r="I20" s="332"/>
      <c r="J20" s="331"/>
      <c r="K20" s="331"/>
      <c r="N20" s="507" t="s">
        <v>136</v>
      </c>
      <c r="O20" s="507"/>
      <c r="P20" s="507"/>
      <c r="Q20" s="507"/>
      <c r="R20" s="507"/>
      <c r="S20" s="507"/>
      <c r="T20" s="507"/>
      <c r="U20" s="507"/>
      <c r="V20" s="507"/>
      <c r="W20" s="507"/>
      <c r="X20" s="507"/>
    </row>
    <row r="21" spans="1:59" x14ac:dyDescent="0.25">
      <c r="A21" s="3"/>
      <c r="B21" s="2"/>
      <c r="C21" s="2"/>
      <c r="D21" s="2"/>
      <c r="E21" s="2"/>
      <c r="F21" s="6"/>
      <c r="G21" s="6"/>
      <c r="H21" s="6"/>
      <c r="I21" s="6"/>
      <c r="J21" s="6"/>
      <c r="K21" s="6"/>
    </row>
    <row r="22" spans="1:59" x14ac:dyDescent="0.25">
      <c r="E22" s="5"/>
      <c r="F22" s="5"/>
      <c r="G22" s="5"/>
      <c r="H22" s="5"/>
      <c r="I22" s="5"/>
      <c r="J22" s="5"/>
      <c r="K22" s="5"/>
    </row>
    <row r="23" spans="1:59" x14ac:dyDescent="0.25">
      <c r="C23" s="5"/>
      <c r="F23" s="7"/>
      <c r="G23" s="7"/>
      <c r="H23" s="7"/>
      <c r="I23" s="7"/>
      <c r="J23" s="7"/>
      <c r="K23" s="7"/>
      <c r="W23" s="42" t="s">
        <v>116</v>
      </c>
      <c r="X23" s="494" t="s">
        <v>118</v>
      </c>
      <c r="Y23" s="494"/>
      <c r="Z23" s="494"/>
      <c r="AA23" s="494"/>
      <c r="AB23" s="494"/>
      <c r="AC23" s="494"/>
      <c r="AD23" s="494"/>
    </row>
    <row r="24" spans="1:59" x14ac:dyDescent="0.25">
      <c r="C24" s="5"/>
      <c r="I24" s="5"/>
      <c r="J24" s="5"/>
      <c r="W24" s="42"/>
      <c r="X24" s="494"/>
      <c r="Y24" s="494"/>
      <c r="Z24" s="494"/>
      <c r="AA24" s="494"/>
      <c r="AB24" s="494"/>
      <c r="AC24" s="494"/>
      <c r="AD24" s="494"/>
    </row>
    <row r="25" spans="1:59" x14ac:dyDescent="0.25">
      <c r="W25" s="42"/>
      <c r="X25" s="23"/>
      <c r="Y25" s="23"/>
      <c r="Z25" s="23"/>
      <c r="AA25" s="23"/>
      <c r="AB25" s="23"/>
      <c r="AC25" s="23"/>
      <c r="AD25" s="23"/>
    </row>
    <row r="26" spans="1:59" x14ac:dyDescent="0.25">
      <c r="W26" s="42" t="s">
        <v>114</v>
      </c>
      <c r="X26" s="494" t="s">
        <v>119</v>
      </c>
      <c r="Y26" s="494"/>
      <c r="Z26" s="494"/>
      <c r="AA26" s="494"/>
      <c r="AB26" s="494"/>
      <c r="AC26" s="494"/>
      <c r="AD26" s="494"/>
    </row>
    <row r="27" spans="1:59" x14ac:dyDescent="0.25">
      <c r="W27" s="23"/>
      <c r="X27" s="494"/>
      <c r="Y27" s="494"/>
      <c r="Z27" s="494"/>
      <c r="AA27" s="494"/>
      <c r="AB27" s="494"/>
      <c r="AC27" s="494"/>
      <c r="AD27" s="494"/>
    </row>
  </sheetData>
  <mergeCells count="9">
    <mergeCell ref="X23:AD24"/>
    <mergeCell ref="X26:AD27"/>
    <mergeCell ref="W5:AE5"/>
    <mergeCell ref="I1:K1"/>
    <mergeCell ref="A5:K5"/>
    <mergeCell ref="N5:U5"/>
    <mergeCell ref="A4:K4"/>
    <mergeCell ref="N4:U4"/>
    <mergeCell ref="N20:X20"/>
  </mergeCells>
  <conditionalFormatting sqref="A20:U1048576 A1:U18">
    <cfRule type="expression" dxfId="1154" priority="3">
      <formula>ROW()=CELL("FILA")</formula>
    </cfRule>
  </conditionalFormatting>
  <conditionalFormatting sqref="A19:C19">
    <cfRule type="expression" dxfId="1153" priority="2">
      <formula>ROW()=CELL("FILA")</formula>
    </cfRule>
  </conditionalFormatting>
  <conditionalFormatting sqref="D19:U19">
    <cfRule type="expression" dxfId="1152" priority="1">
      <formula>ROW()=CELL("FILA")</formula>
    </cfRule>
  </conditionalFormatting>
  <hyperlinks>
    <hyperlink ref="I1:K1" location="INDICE!A1" display="REGRESAR"/>
  </hyperlinks>
  <printOptions horizontalCentered="1"/>
  <pageMargins left="0.23622047244094491" right="0.23622047244094491" top="0.74803149606299213" bottom="0.74803149606299213" header="0.31496062992125984" footer="0.31496062992125984"/>
  <pageSetup scale="97" orientation="portrait" r:id="rId1"/>
  <headerFooter>
    <oddHeader>&amp;C&amp;12Información tarifaria del servicio público de energía 
para el comercializador integrado al operador de red</oddHeader>
    <oddFooter>&amp;L&amp;K00B050
&amp;C&amp;K000000PUBLICACIÓN DE ELECTRIFICADORA DEL CARIBE S.A. E.S.P.</oddFooter>
  </headerFooter>
  <colBreaks count="2" manualBreakCount="2">
    <brk id="12" max="1048575" man="1"/>
    <brk id="22" max="41" man="1"/>
  </colBreaks>
  <drawing r:id="rId2"/>
  <picture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BG28"/>
  <sheetViews>
    <sheetView showGridLines="0" showWhiteSpace="0" view="pageBreakPreview" zoomScale="80" zoomScaleNormal="85" zoomScaleSheetLayoutView="80" zoomScalePageLayoutView="85" workbookViewId="0">
      <selection activeCell="I18" sqref="I18"/>
    </sheetView>
  </sheetViews>
  <sheetFormatPr baseColWidth="10" defaultColWidth="9.28515625" defaultRowHeight="15" x14ac:dyDescent="0.25"/>
  <cols>
    <col min="1" max="1" width="12.5703125" customWidth="1"/>
    <col min="2" max="2" width="7.42578125" customWidth="1"/>
    <col min="3" max="3" width="7.5703125" customWidth="1"/>
    <col min="4" max="4" width="10.7109375" customWidth="1"/>
    <col min="5" max="5" width="10" customWidth="1"/>
    <col min="6" max="6" width="9.140625" customWidth="1"/>
    <col min="7" max="7" width="8.85546875" customWidth="1"/>
    <col min="8" max="8" width="8.7109375" customWidth="1"/>
    <col min="9" max="10" width="9.140625" customWidth="1"/>
    <col min="11" max="11" width="10" customWidth="1"/>
    <col min="12" max="12" width="1.5703125" customWidth="1"/>
    <col min="13" max="13" width="2.5703125" customWidth="1"/>
    <col min="14" max="14" width="14.85546875" customWidth="1"/>
    <col min="15" max="15" width="9.85546875" customWidth="1"/>
    <col min="16" max="16" width="9.140625" customWidth="1"/>
    <col min="17" max="20" width="11.7109375" customWidth="1"/>
    <col min="21" max="21" width="14.140625" customWidth="1"/>
    <col min="22" max="22" width="6" customWidth="1"/>
    <col min="23" max="23" width="10.7109375" customWidth="1"/>
    <col min="24" max="24" width="9.7109375" customWidth="1"/>
    <col min="25" max="25" width="11.85546875" customWidth="1"/>
    <col min="26" max="26" width="12.5703125" customWidth="1"/>
    <col min="27" max="27" width="9.7109375" customWidth="1"/>
    <col min="28" max="28" width="11.42578125" customWidth="1"/>
    <col min="29" max="29" width="10.85546875" customWidth="1"/>
    <col min="30" max="30" width="11.42578125" customWidth="1"/>
  </cols>
  <sheetData>
    <row r="1" spans="1:31" ht="23.25" customHeight="1" x14ac:dyDescent="0.25">
      <c r="I1" s="503" t="s">
        <v>69</v>
      </c>
      <c r="J1" s="503"/>
      <c r="K1" s="503"/>
    </row>
    <row r="2" spans="1:31" ht="33" customHeight="1" x14ac:dyDescent="0.35">
      <c r="A2" s="8" t="s">
        <v>9</v>
      </c>
      <c r="C2" s="17" t="s">
        <v>150</v>
      </c>
      <c r="D2" s="17"/>
      <c r="E2" s="17"/>
      <c r="F2" s="17"/>
      <c r="G2" s="17"/>
      <c r="H2" s="17"/>
      <c r="I2" s="17"/>
      <c r="J2" s="17"/>
      <c r="K2" s="17"/>
    </row>
    <row r="3" spans="1:31" ht="23.25" x14ac:dyDescent="0.35">
      <c r="A3" s="8" t="s">
        <v>15</v>
      </c>
      <c r="C3" s="17" t="s">
        <v>127</v>
      </c>
      <c r="D3" s="17"/>
      <c r="E3" s="17"/>
      <c r="F3" s="17"/>
      <c r="G3" s="17"/>
      <c r="H3" s="17"/>
      <c r="I3" s="17"/>
      <c r="J3" s="17"/>
      <c r="K3" s="17"/>
      <c r="N3" s="10"/>
      <c r="O3" s="10"/>
      <c r="P3" s="10"/>
      <c r="Q3" s="10"/>
      <c r="R3" s="10"/>
      <c r="S3" s="10"/>
      <c r="T3" s="10"/>
      <c r="U3" s="10"/>
    </row>
    <row r="4" spans="1:31" s="20" customFormat="1" ht="17.25" x14ac:dyDescent="0.3">
      <c r="A4" s="498"/>
      <c r="B4" s="498"/>
      <c r="C4" s="498"/>
      <c r="D4" s="498"/>
      <c r="E4" s="498"/>
      <c r="F4" s="498"/>
      <c r="G4" s="498"/>
      <c r="H4" s="498"/>
      <c r="I4" s="498"/>
      <c r="J4" s="498"/>
      <c r="K4" s="498"/>
      <c r="N4" s="501"/>
      <c r="O4" s="501"/>
      <c r="P4" s="501"/>
      <c r="Q4" s="501"/>
      <c r="R4" s="501"/>
      <c r="S4" s="501"/>
      <c r="T4" s="501"/>
      <c r="U4" s="501"/>
    </row>
    <row r="5" spans="1:31" ht="33" customHeight="1" x14ac:dyDescent="0.25">
      <c r="A5" s="496" t="s">
        <v>109</v>
      </c>
      <c r="B5" s="499"/>
      <c r="C5" s="499"/>
      <c r="D5" s="499"/>
      <c r="E5" s="499"/>
      <c r="F5" s="499"/>
      <c r="G5" s="499"/>
      <c r="H5" s="499"/>
      <c r="I5" s="499"/>
      <c r="J5" s="499"/>
      <c r="K5" s="499"/>
      <c r="N5" s="496" t="s">
        <v>111</v>
      </c>
      <c r="O5" s="496"/>
      <c r="P5" s="496"/>
      <c r="Q5" s="496"/>
      <c r="R5" s="496"/>
      <c r="S5" s="496"/>
      <c r="T5" s="496"/>
      <c r="U5" s="496"/>
      <c r="V5" s="30"/>
      <c r="W5" s="496" t="s">
        <v>117</v>
      </c>
      <c r="X5" s="496"/>
      <c r="Y5" s="496"/>
      <c r="Z5" s="496"/>
      <c r="AA5" s="496"/>
      <c r="AB5" s="496"/>
      <c r="AC5" s="496"/>
      <c r="AD5" s="496"/>
      <c r="AE5" s="496"/>
    </row>
    <row r="6" spans="1:31" ht="30" x14ac:dyDescent="0.25">
      <c r="B6" s="9" t="s">
        <v>0</v>
      </c>
      <c r="C6" s="9" t="s">
        <v>1</v>
      </c>
      <c r="D6" s="1" t="s">
        <v>2</v>
      </c>
      <c r="E6" s="1" t="s">
        <v>3</v>
      </c>
      <c r="F6" s="1" t="s">
        <v>4</v>
      </c>
      <c r="G6" s="1" t="s">
        <v>5</v>
      </c>
      <c r="H6" s="1" t="s">
        <v>6</v>
      </c>
      <c r="I6" s="1" t="s">
        <v>7</v>
      </c>
      <c r="J6" s="1" t="s">
        <v>116</v>
      </c>
      <c r="K6" s="1" t="s">
        <v>114</v>
      </c>
      <c r="O6" s="9" t="s">
        <v>0</v>
      </c>
      <c r="P6" s="9" t="s">
        <v>1</v>
      </c>
      <c r="Q6" s="1" t="s">
        <v>10</v>
      </c>
      <c r="R6" s="1" t="s">
        <v>11</v>
      </c>
      <c r="S6" s="1" t="s">
        <v>12</v>
      </c>
      <c r="T6" s="1" t="s">
        <v>13</v>
      </c>
      <c r="U6" s="22" t="s">
        <v>14</v>
      </c>
    </row>
    <row r="7" spans="1:31" x14ac:dyDescent="0.25">
      <c r="A7" s="63" t="s">
        <v>313</v>
      </c>
      <c r="B7" s="35">
        <v>2023</v>
      </c>
      <c r="C7" s="35">
        <v>1</v>
      </c>
      <c r="D7" s="4">
        <v>301.95</v>
      </c>
      <c r="E7" s="4">
        <v>51.97</v>
      </c>
      <c r="F7" s="4">
        <v>162.47999999999999</v>
      </c>
      <c r="G7" s="4">
        <v>229.67</v>
      </c>
      <c r="H7" s="4">
        <v>127.63</v>
      </c>
      <c r="I7" s="4">
        <v>25.57</v>
      </c>
      <c r="J7" s="4">
        <v>899.29</v>
      </c>
      <c r="K7" s="4">
        <v>808.19</v>
      </c>
      <c r="N7" s="63" t="s">
        <v>313</v>
      </c>
      <c r="O7" s="35">
        <v>2023</v>
      </c>
      <c r="P7" s="35">
        <v>1</v>
      </c>
      <c r="Q7" s="4">
        <v>327.13</v>
      </c>
      <c r="R7" s="4">
        <v>408.91</v>
      </c>
      <c r="S7" s="4">
        <v>686.96</v>
      </c>
      <c r="T7" s="4">
        <v>808.19</v>
      </c>
      <c r="U7" s="4">
        <v>969.83</v>
      </c>
    </row>
    <row r="8" spans="1:31" x14ac:dyDescent="0.25">
      <c r="A8" s="63" t="s">
        <v>322</v>
      </c>
      <c r="B8" s="35">
        <v>2023</v>
      </c>
      <c r="C8" s="35">
        <v>2</v>
      </c>
      <c r="D8" s="4">
        <v>295.25</v>
      </c>
      <c r="E8" s="4">
        <v>48.71</v>
      </c>
      <c r="F8" s="4">
        <v>158.6</v>
      </c>
      <c r="G8" s="4">
        <v>234.6</v>
      </c>
      <c r="H8" s="4">
        <v>129.88</v>
      </c>
      <c r="I8" s="4">
        <v>23.52</v>
      </c>
      <c r="J8" s="4">
        <v>890.56</v>
      </c>
      <c r="K8" s="4">
        <v>822.55</v>
      </c>
      <c r="N8" s="63" t="s">
        <v>322</v>
      </c>
      <c r="O8" s="35">
        <v>2023</v>
      </c>
      <c r="P8" s="35">
        <v>2</v>
      </c>
      <c r="Q8" s="4">
        <v>332.95</v>
      </c>
      <c r="R8" s="4">
        <v>416.18</v>
      </c>
      <c r="S8" s="4">
        <v>699.17</v>
      </c>
      <c r="T8" s="4">
        <v>822.55</v>
      </c>
      <c r="U8" s="4">
        <v>987.06</v>
      </c>
    </row>
    <row r="9" spans="1:31" x14ac:dyDescent="0.25">
      <c r="A9" s="63" t="s">
        <v>343</v>
      </c>
      <c r="B9" s="35">
        <v>2023</v>
      </c>
      <c r="C9" s="35">
        <v>3</v>
      </c>
      <c r="D9" s="4">
        <v>330.07632999999998</v>
      </c>
      <c r="E9" s="4">
        <v>52.366930000000004</v>
      </c>
      <c r="F9" s="4">
        <v>175.30445</v>
      </c>
      <c r="G9" s="4">
        <v>244.24743000000001</v>
      </c>
      <c r="H9" s="4">
        <v>128.72683000000001</v>
      </c>
      <c r="I9" s="4">
        <v>20.958680000000001</v>
      </c>
      <c r="J9" s="4">
        <v>951.68065000000001</v>
      </c>
      <c r="K9" s="4">
        <v>836.21</v>
      </c>
      <c r="N9" s="63" t="s">
        <v>343</v>
      </c>
      <c r="O9" s="35">
        <v>2023</v>
      </c>
      <c r="P9" s="35">
        <v>3</v>
      </c>
      <c r="Q9" s="4">
        <v>338.47376000000003</v>
      </c>
      <c r="R9" s="4">
        <v>423.09219999999999</v>
      </c>
      <c r="S9" s="4">
        <v>710.78012000000001</v>
      </c>
      <c r="T9" s="4">
        <v>836.21190999999999</v>
      </c>
      <c r="U9" s="4">
        <v>1003.45429</v>
      </c>
    </row>
    <row r="10" spans="1:31" x14ac:dyDescent="0.25">
      <c r="A10" s="63" t="s">
        <v>354</v>
      </c>
      <c r="B10" s="35">
        <v>2023</v>
      </c>
      <c r="C10" s="35">
        <v>4</v>
      </c>
      <c r="D10" s="4">
        <v>282.83</v>
      </c>
      <c r="E10" s="4">
        <v>53.52</v>
      </c>
      <c r="F10" s="4">
        <v>141.82</v>
      </c>
      <c r="G10" s="4">
        <v>226.24</v>
      </c>
      <c r="H10" s="4">
        <v>137.29</v>
      </c>
      <c r="I10" s="4">
        <v>43.04</v>
      </c>
      <c r="J10" s="4">
        <v>884.75</v>
      </c>
      <c r="K10" s="4">
        <v>845</v>
      </c>
      <c r="N10" s="63" t="s">
        <v>354</v>
      </c>
      <c r="O10" s="35">
        <v>2023</v>
      </c>
      <c r="P10" s="35">
        <v>4</v>
      </c>
      <c r="Q10" s="4">
        <v>342.03</v>
      </c>
      <c r="R10" s="4">
        <v>427.54</v>
      </c>
      <c r="S10" s="4">
        <v>718.25</v>
      </c>
      <c r="T10" s="4">
        <v>845</v>
      </c>
      <c r="U10" s="4">
        <v>1014</v>
      </c>
    </row>
    <row r="11" spans="1:31" x14ac:dyDescent="0.25">
      <c r="A11" s="63" t="s">
        <v>355</v>
      </c>
      <c r="B11" s="35">
        <v>2023</v>
      </c>
      <c r="C11" s="35">
        <v>5</v>
      </c>
      <c r="D11" s="4">
        <v>270.66000000000003</v>
      </c>
      <c r="E11" s="4">
        <v>48.53</v>
      </c>
      <c r="F11" s="4">
        <v>134.96</v>
      </c>
      <c r="G11" s="4">
        <v>225.2</v>
      </c>
      <c r="H11" s="4">
        <v>126.65</v>
      </c>
      <c r="I11" s="4">
        <v>47.31</v>
      </c>
      <c r="J11" s="4">
        <v>853.31</v>
      </c>
      <c r="K11" s="4">
        <v>851.6</v>
      </c>
      <c r="N11" s="63" t="s">
        <v>355</v>
      </c>
      <c r="O11" s="35">
        <v>2023</v>
      </c>
      <c r="P11" s="35">
        <v>5</v>
      </c>
      <c r="Q11" s="4">
        <v>344.7</v>
      </c>
      <c r="R11" s="4">
        <v>430.88</v>
      </c>
      <c r="S11" s="4">
        <v>723.86</v>
      </c>
      <c r="T11" s="4">
        <v>851.6</v>
      </c>
      <c r="U11" s="4">
        <v>1021.92</v>
      </c>
    </row>
    <row r="12" spans="1:31" x14ac:dyDescent="0.25">
      <c r="A12" s="63" t="s">
        <v>363</v>
      </c>
      <c r="B12" s="35">
        <v>2023</v>
      </c>
      <c r="C12" s="35">
        <v>6</v>
      </c>
      <c r="D12" s="4">
        <v>335.90158000000002</v>
      </c>
      <c r="E12" s="4">
        <v>50.702910000000003</v>
      </c>
      <c r="F12" s="4">
        <v>160.32879</v>
      </c>
      <c r="G12" s="4">
        <v>218.32468</v>
      </c>
      <c r="H12" s="4">
        <v>127.17952</v>
      </c>
      <c r="I12" s="4">
        <v>18.994219999999999</v>
      </c>
      <c r="J12" s="4">
        <v>911.43169999999998</v>
      </c>
      <c r="K12" s="4">
        <v>855.32</v>
      </c>
      <c r="N12" s="63" t="s">
        <v>363</v>
      </c>
      <c r="O12" s="35">
        <v>2023</v>
      </c>
      <c r="P12" s="35">
        <v>6</v>
      </c>
      <c r="Q12" s="4">
        <v>346.20882</v>
      </c>
      <c r="R12" s="4">
        <v>432.76101999999997</v>
      </c>
      <c r="S12" s="4">
        <v>727.02341000000001</v>
      </c>
      <c r="T12" s="4">
        <v>855.32165999999995</v>
      </c>
      <c r="U12" s="4">
        <v>1026.38599</v>
      </c>
    </row>
    <row r="13" spans="1:31" x14ac:dyDescent="0.25">
      <c r="A13" s="63" t="s">
        <v>373</v>
      </c>
      <c r="B13" s="35">
        <v>2023</v>
      </c>
      <c r="C13" s="35">
        <v>7</v>
      </c>
      <c r="D13" s="4">
        <v>323.36</v>
      </c>
      <c r="E13" s="4">
        <v>40.869999999999997</v>
      </c>
      <c r="F13" s="4">
        <v>153.34</v>
      </c>
      <c r="G13" s="4">
        <v>213.95</v>
      </c>
      <c r="H13" s="4">
        <v>128.57552999999999</v>
      </c>
      <c r="I13" s="4">
        <v>29.95</v>
      </c>
      <c r="J13" s="4">
        <v>890.04</v>
      </c>
      <c r="K13" s="4">
        <v>857.89</v>
      </c>
      <c r="N13" s="63" t="s">
        <v>373</v>
      </c>
      <c r="O13" s="35">
        <v>2023</v>
      </c>
      <c r="P13" s="35">
        <v>7</v>
      </c>
      <c r="Q13" s="4">
        <v>347.24707999999998</v>
      </c>
      <c r="R13" s="4">
        <v>434.05885000000001</v>
      </c>
      <c r="S13" s="4">
        <v>729.20371999999998</v>
      </c>
      <c r="T13" s="4">
        <v>857.88672999999994</v>
      </c>
      <c r="U13" s="4">
        <v>1029.46408</v>
      </c>
    </row>
    <row r="14" spans="1:31" x14ac:dyDescent="0.25">
      <c r="A14" s="63" t="s">
        <v>377</v>
      </c>
      <c r="B14" s="35">
        <v>2023</v>
      </c>
      <c r="C14" s="35">
        <v>8</v>
      </c>
      <c r="D14" s="4">
        <v>344.03</v>
      </c>
      <c r="E14" s="4">
        <v>46.96</v>
      </c>
      <c r="F14" s="4">
        <v>163.96</v>
      </c>
      <c r="G14" s="4">
        <v>207.48</v>
      </c>
      <c r="H14" s="4">
        <v>129.86000000000001</v>
      </c>
      <c r="I14" s="4">
        <v>15.74</v>
      </c>
      <c r="J14" s="4">
        <v>908.04</v>
      </c>
      <c r="K14" s="4">
        <v>862.18</v>
      </c>
      <c r="N14" s="63" t="s">
        <v>377</v>
      </c>
      <c r="O14" s="35">
        <v>2023</v>
      </c>
      <c r="P14" s="35">
        <v>8</v>
      </c>
      <c r="Q14" s="4">
        <v>348.99</v>
      </c>
      <c r="R14" s="4">
        <v>436.23</v>
      </c>
      <c r="S14" s="4">
        <v>732.86</v>
      </c>
      <c r="T14" s="4">
        <v>862.18</v>
      </c>
      <c r="U14" s="4">
        <v>1034.6199999999999</v>
      </c>
    </row>
    <row r="15" spans="1:31" x14ac:dyDescent="0.25">
      <c r="A15" s="63" t="s">
        <v>384</v>
      </c>
      <c r="B15" s="35">
        <v>2023</v>
      </c>
      <c r="C15" s="35">
        <v>9</v>
      </c>
      <c r="D15" s="4">
        <v>356.83573999999999</v>
      </c>
      <c r="E15" s="4">
        <v>47.019509999999997</v>
      </c>
      <c r="F15" s="4">
        <v>168.07411999999999</v>
      </c>
      <c r="G15" s="4">
        <v>206.66363000000001</v>
      </c>
      <c r="H15" s="4">
        <v>129.91176999999999</v>
      </c>
      <c r="I15" s="4">
        <v>22.771550000000001</v>
      </c>
      <c r="J15" s="4">
        <v>931.27632000000006</v>
      </c>
      <c r="K15" s="4">
        <v>868.21</v>
      </c>
      <c r="N15" s="63" t="s">
        <v>384</v>
      </c>
      <c r="O15" s="35">
        <v>2023</v>
      </c>
      <c r="P15" s="35">
        <v>9</v>
      </c>
      <c r="Q15" s="4">
        <v>351.42608999999999</v>
      </c>
      <c r="R15" s="4">
        <v>439.28260999999998</v>
      </c>
      <c r="S15" s="4">
        <v>737.97946000000002</v>
      </c>
      <c r="T15" s="4">
        <v>868.21113000000003</v>
      </c>
      <c r="U15" s="4">
        <v>1041.8533500000001</v>
      </c>
    </row>
    <row r="16" spans="1:31" x14ac:dyDescent="0.25">
      <c r="A16" s="63" t="s">
        <v>387</v>
      </c>
      <c r="B16" s="35">
        <v>2023</v>
      </c>
      <c r="C16" s="35">
        <v>10</v>
      </c>
      <c r="D16" s="4">
        <v>370.96</v>
      </c>
      <c r="E16" s="4">
        <v>48.6</v>
      </c>
      <c r="F16" s="4">
        <v>173.54</v>
      </c>
      <c r="G16" s="4">
        <v>208.19</v>
      </c>
      <c r="H16" s="4">
        <v>131.69999999999999</v>
      </c>
      <c r="I16" s="4">
        <v>0.56999999999999995</v>
      </c>
      <c r="J16" s="4">
        <v>933.56</v>
      </c>
      <c r="K16" s="4">
        <v>938.54</v>
      </c>
      <c r="N16" s="63" t="s">
        <v>387</v>
      </c>
      <c r="O16" s="35">
        <v>2023</v>
      </c>
      <c r="P16" s="35">
        <v>10</v>
      </c>
      <c r="Q16" s="4">
        <v>375.41</v>
      </c>
      <c r="R16" s="4">
        <v>469.27</v>
      </c>
      <c r="S16" s="4">
        <v>797.76</v>
      </c>
      <c r="T16" s="4">
        <v>938.54</v>
      </c>
      <c r="U16" s="4">
        <v>1126.24</v>
      </c>
    </row>
    <row r="17" spans="1:59" x14ac:dyDescent="0.25">
      <c r="A17" s="63" t="s">
        <v>388</v>
      </c>
      <c r="B17" s="35">
        <v>2023</v>
      </c>
      <c r="C17" s="35">
        <v>11</v>
      </c>
      <c r="D17" s="4">
        <v>374.27</v>
      </c>
      <c r="E17" s="4">
        <v>46.25</v>
      </c>
      <c r="F17" s="4">
        <v>173.73</v>
      </c>
      <c r="G17" s="4">
        <v>207.68</v>
      </c>
      <c r="H17" s="4">
        <v>131.69999999999999</v>
      </c>
      <c r="I17" s="4">
        <v>-0.06</v>
      </c>
      <c r="J17" s="4">
        <v>933.58</v>
      </c>
      <c r="K17" s="4">
        <v>994.85</v>
      </c>
      <c r="N17" s="63" t="s">
        <v>388</v>
      </c>
      <c r="O17" s="35">
        <v>2023</v>
      </c>
      <c r="P17" s="35">
        <v>11</v>
      </c>
      <c r="Q17" s="4">
        <v>397.94</v>
      </c>
      <c r="R17" s="4">
        <v>497.42</v>
      </c>
      <c r="S17" s="4">
        <v>845.62</v>
      </c>
      <c r="T17" s="4">
        <v>994.85</v>
      </c>
      <c r="U17" s="4">
        <v>1193.82</v>
      </c>
    </row>
    <row r="18" spans="1:59" x14ac:dyDescent="0.25">
      <c r="A18" s="63" t="s">
        <v>389</v>
      </c>
      <c r="B18" s="35">
        <v>2023</v>
      </c>
      <c r="C18" s="35">
        <v>12</v>
      </c>
      <c r="D18" s="4">
        <v>371.54</v>
      </c>
      <c r="E18" s="4">
        <v>51.24</v>
      </c>
      <c r="F18" s="4">
        <v>176.57</v>
      </c>
      <c r="G18" s="4">
        <v>217.19</v>
      </c>
      <c r="H18" s="4">
        <v>221.56</v>
      </c>
      <c r="I18" s="4">
        <v>27.56</v>
      </c>
      <c r="J18" s="4">
        <v>1065.6600000000001</v>
      </c>
      <c r="K18" s="4"/>
      <c r="N18" s="63" t="s">
        <v>389</v>
      </c>
      <c r="O18" s="35">
        <v>2023</v>
      </c>
      <c r="P18" s="35">
        <v>12</v>
      </c>
      <c r="Q18" s="4">
        <v>426.26</v>
      </c>
      <c r="R18" s="4">
        <v>532.83000000000004</v>
      </c>
      <c r="S18" s="4">
        <v>905.81</v>
      </c>
      <c r="T18" s="4">
        <v>1065.6600000000001</v>
      </c>
      <c r="U18" s="4">
        <v>1278.79</v>
      </c>
    </row>
    <row r="19" spans="1:59" x14ac:dyDescent="0.25">
      <c r="A19" s="31" t="s">
        <v>108</v>
      </c>
      <c r="B19" s="2"/>
      <c r="C19" s="2"/>
      <c r="D19" s="384">
        <f>+(D18-D17)/D17</f>
        <v>-7.2941993747828076E-3</v>
      </c>
      <c r="E19" s="384">
        <f t="shared" ref="E19:J19" si="0">+(E18-E17)/E17</f>
        <v>0.10789189189189194</v>
      </c>
      <c r="F19" s="384">
        <f t="shared" si="0"/>
        <v>1.6347205433719009E-2</v>
      </c>
      <c r="G19" s="384">
        <f t="shared" si="0"/>
        <v>4.5791602465331233E-2</v>
      </c>
      <c r="H19" s="384">
        <f t="shared" si="0"/>
        <v>0.68230827638572533</v>
      </c>
      <c r="I19" s="384">
        <f t="shared" si="0"/>
        <v>-460.33333333333331</v>
      </c>
      <c r="J19" s="384">
        <f t="shared" si="0"/>
        <v>0.14147689539193217</v>
      </c>
      <c r="K19" s="384">
        <f>+(K18-K17)/K17</f>
        <v>-1</v>
      </c>
      <c r="N19" s="31" t="s">
        <v>108</v>
      </c>
      <c r="O19" s="2"/>
      <c r="P19" s="2"/>
      <c r="Q19" s="385">
        <f>+(Q18-Q17)/Q17</f>
        <v>7.1166507513695521E-2</v>
      </c>
      <c r="R19" s="385">
        <f t="shared" ref="R19:T19" si="1">+(R18-R17)/R17</f>
        <v>7.1187326605283305E-2</v>
      </c>
      <c r="S19" s="385">
        <f t="shared" si="1"/>
        <v>7.117854355384208E-2</v>
      </c>
      <c r="T19" s="385">
        <f t="shared" si="1"/>
        <v>7.1176559280293566E-2</v>
      </c>
      <c r="U19" s="385">
        <f>+(U18-U17)/U17</f>
        <v>7.117488398586054E-2</v>
      </c>
    </row>
    <row r="20" spans="1:59" x14ac:dyDescent="0.25">
      <c r="V20" s="44"/>
      <c r="W20" s="51"/>
      <c r="X20" s="44"/>
      <c r="Y20" s="44"/>
      <c r="Z20" s="44"/>
      <c r="AA20" s="44"/>
      <c r="AB20" s="44"/>
      <c r="AC20" s="44"/>
      <c r="AD20" s="44"/>
      <c r="AE20" s="44"/>
      <c r="AF20" s="44"/>
      <c r="AG20" s="50"/>
      <c r="AH20" s="44"/>
      <c r="AI20" s="44"/>
      <c r="AJ20" s="44"/>
      <c r="AK20" s="44"/>
      <c r="AL20" s="44"/>
      <c r="AM20" s="44"/>
      <c r="AN20" s="44"/>
      <c r="AO20" s="44"/>
      <c r="AP20" s="44"/>
      <c r="AQ20" s="44"/>
      <c r="AR20" s="44"/>
      <c r="AS20" s="44"/>
      <c r="AT20" s="44"/>
      <c r="AU20" s="44"/>
      <c r="AV20" s="44"/>
      <c r="AW20" s="44"/>
      <c r="AX20" s="44"/>
      <c r="AY20" s="44"/>
      <c r="AZ20" s="44"/>
      <c r="BA20" s="44"/>
      <c r="BB20" s="44"/>
      <c r="BC20" s="44"/>
      <c r="BD20" s="44"/>
      <c r="BE20" s="44"/>
      <c r="BF20" s="44"/>
      <c r="BG20" s="44"/>
    </row>
    <row r="21" spans="1:59" x14ac:dyDescent="0.25">
      <c r="A21" s="3"/>
      <c r="B21" s="2"/>
      <c r="C21" s="2"/>
      <c r="D21" s="2"/>
      <c r="E21" s="2"/>
      <c r="F21" s="6"/>
      <c r="G21" s="6"/>
      <c r="H21" s="6"/>
      <c r="I21" s="6"/>
      <c r="J21" s="330"/>
      <c r="K21" s="330"/>
    </row>
    <row r="22" spans="1:59" x14ac:dyDescent="0.25">
      <c r="A22" s="3"/>
      <c r="B22" s="2"/>
      <c r="C22" s="2"/>
      <c r="D22" s="2"/>
      <c r="E22" s="2"/>
      <c r="F22" s="6"/>
      <c r="G22" s="6"/>
      <c r="H22" s="6"/>
      <c r="I22" s="6"/>
      <c r="J22" s="6"/>
      <c r="K22" s="6"/>
    </row>
    <row r="23" spans="1:59" x14ac:dyDescent="0.25">
      <c r="E23" s="5"/>
      <c r="F23" s="5"/>
      <c r="G23" s="5"/>
      <c r="H23" s="5"/>
      <c r="I23" s="5"/>
      <c r="J23" s="5"/>
      <c r="K23" s="5"/>
    </row>
    <row r="24" spans="1:59" x14ac:dyDescent="0.25">
      <c r="C24" s="5"/>
      <c r="F24" s="7"/>
      <c r="G24" s="7"/>
      <c r="H24" s="7"/>
      <c r="I24" s="7"/>
      <c r="J24" s="7"/>
      <c r="K24" s="7"/>
      <c r="W24" s="42" t="s">
        <v>116</v>
      </c>
      <c r="X24" s="494" t="s">
        <v>118</v>
      </c>
      <c r="Y24" s="494"/>
      <c r="Z24" s="494"/>
      <c r="AA24" s="494"/>
      <c r="AB24" s="494"/>
      <c r="AC24" s="494"/>
      <c r="AD24" s="494"/>
    </row>
    <row r="25" spans="1:59" x14ac:dyDescent="0.25">
      <c r="C25" s="5"/>
      <c r="I25" s="5"/>
      <c r="J25" s="5"/>
      <c r="W25" s="42"/>
      <c r="X25" s="494"/>
      <c r="Y25" s="494"/>
      <c r="Z25" s="494"/>
      <c r="AA25" s="494"/>
      <c r="AB25" s="494"/>
      <c r="AC25" s="494"/>
      <c r="AD25" s="494"/>
    </row>
    <row r="26" spans="1:59" x14ac:dyDescent="0.25">
      <c r="W26" s="42"/>
      <c r="X26" s="23"/>
      <c r="Y26" s="23"/>
      <c r="Z26" s="23"/>
      <c r="AA26" s="23"/>
      <c r="AB26" s="23"/>
      <c r="AC26" s="23"/>
      <c r="AD26" s="23"/>
    </row>
    <row r="27" spans="1:59" x14ac:dyDescent="0.25">
      <c r="W27" s="42" t="s">
        <v>114</v>
      </c>
      <c r="X27" s="494" t="s">
        <v>119</v>
      </c>
      <c r="Y27" s="494"/>
      <c r="Z27" s="494"/>
      <c r="AA27" s="494"/>
      <c r="AB27" s="494"/>
      <c r="AC27" s="494"/>
      <c r="AD27" s="494"/>
    </row>
    <row r="28" spans="1:59" x14ac:dyDescent="0.25">
      <c r="W28" s="23"/>
      <c r="X28" s="494"/>
      <c r="Y28" s="494"/>
      <c r="Z28" s="494"/>
      <c r="AA28" s="494"/>
      <c r="AB28" s="494"/>
      <c r="AC28" s="494"/>
      <c r="AD28" s="494"/>
    </row>
  </sheetData>
  <mergeCells count="8">
    <mergeCell ref="X24:AD25"/>
    <mergeCell ref="X27:AD28"/>
    <mergeCell ref="I1:K1"/>
    <mergeCell ref="A4:K4"/>
    <mergeCell ref="N4:U4"/>
    <mergeCell ref="A5:K5"/>
    <mergeCell ref="N5:U5"/>
    <mergeCell ref="W5:AE5"/>
  </mergeCells>
  <conditionalFormatting sqref="A21:U1048576 D19:K19 L7:M20 A7:K18 N7:U19 A1:U17">
    <cfRule type="expression" dxfId="1151" priority="3">
      <formula>ROW()=CELL("FILA")</formula>
    </cfRule>
  </conditionalFormatting>
  <conditionalFormatting sqref="A19:C19">
    <cfRule type="expression" dxfId="1150" priority="2">
      <formula>ROW()=CELL("FILA")</formula>
    </cfRule>
  </conditionalFormatting>
  <hyperlinks>
    <hyperlink ref="I1:K1" location="INDICE!A1" display="REGRESAR"/>
  </hyperlinks>
  <printOptions horizontalCentered="1"/>
  <pageMargins left="0.23622047244094491" right="0.23622047244094491" top="0.74803149606299213" bottom="0.74803149606299213" header="0.31496062992125984" footer="0.31496062992125984"/>
  <pageSetup scale="97" orientation="portrait" r:id="rId1"/>
  <headerFooter>
    <oddHeader>&amp;C&amp;12Información tarifaria del servicio público de energía 
para el comercializador integrado al operador de red</oddHeader>
    <oddFooter>&amp;L&amp;K00B050
&amp;C&amp;K000000PUBLICACIÓN DE ELECTRIFICADORA DEL CARIBE S.A. E.S.P.</oddFooter>
  </headerFooter>
  <colBreaks count="2" manualBreakCount="2">
    <brk id="12" max="1048575" man="1"/>
    <brk id="22" max="42" man="1"/>
  </colBreaks>
  <drawing r:id="rId2"/>
  <picture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dimension ref="A1:BG43"/>
  <sheetViews>
    <sheetView showGridLines="0" showWhiteSpace="0" view="pageBreakPreview" zoomScale="80" zoomScaleNormal="85" zoomScaleSheetLayoutView="80" zoomScalePageLayoutView="85" workbookViewId="0">
      <selection activeCell="Q19" sqref="Q19:U19"/>
    </sheetView>
  </sheetViews>
  <sheetFormatPr baseColWidth="10" defaultColWidth="9.28515625" defaultRowHeight="15" x14ac:dyDescent="0.25"/>
  <cols>
    <col min="1" max="1" width="9.42578125" customWidth="1"/>
    <col min="2" max="2" width="7.28515625" customWidth="1"/>
    <col min="3" max="3" width="9.140625" customWidth="1"/>
    <col min="4" max="4" width="10.42578125" customWidth="1"/>
    <col min="5" max="5" width="10" customWidth="1"/>
    <col min="6" max="8" width="8.85546875" customWidth="1"/>
    <col min="9" max="10" width="9.85546875" customWidth="1"/>
    <col min="11" max="11" width="9.140625" customWidth="1"/>
    <col min="12" max="13" width="2.5703125" customWidth="1"/>
    <col min="14" max="14" width="14.85546875" customWidth="1"/>
    <col min="16" max="16" width="9.140625" customWidth="1"/>
    <col min="17" max="20" width="11.7109375" customWidth="1"/>
    <col min="21" max="21" width="15.140625" customWidth="1"/>
    <col min="23" max="23" width="14.85546875" customWidth="1"/>
    <col min="24" max="24" width="13.42578125" customWidth="1"/>
    <col min="25" max="25" width="11.5703125" customWidth="1"/>
    <col min="26" max="26" width="12.5703125" customWidth="1"/>
    <col min="27" max="27" width="11.42578125" customWidth="1"/>
    <col min="31" max="31" width="5" customWidth="1"/>
  </cols>
  <sheetData>
    <row r="1" spans="1:31" ht="24.75" customHeight="1" x14ac:dyDescent="0.25">
      <c r="I1" s="503" t="s">
        <v>69</v>
      </c>
      <c r="J1" s="503"/>
      <c r="K1" s="503"/>
    </row>
    <row r="2" spans="1:31" ht="31.5" customHeight="1" x14ac:dyDescent="0.35">
      <c r="A2" s="8" t="s">
        <v>9</v>
      </c>
      <c r="C2" s="17" t="s">
        <v>151</v>
      </c>
      <c r="D2" s="17"/>
      <c r="E2" s="17"/>
      <c r="F2" s="17"/>
      <c r="G2" s="17"/>
      <c r="H2" s="17"/>
      <c r="I2" s="17"/>
      <c r="J2" s="17"/>
      <c r="K2" s="17"/>
    </row>
    <row r="3" spans="1:31" ht="23.25" x14ac:dyDescent="0.35">
      <c r="A3" s="8" t="s">
        <v>15</v>
      </c>
      <c r="C3" s="17" t="s">
        <v>66</v>
      </c>
      <c r="D3" s="17"/>
      <c r="E3" s="17"/>
      <c r="F3" s="17"/>
      <c r="G3" s="17"/>
      <c r="H3" s="17"/>
      <c r="I3" s="17"/>
      <c r="J3" s="17"/>
      <c r="K3" s="17"/>
      <c r="N3" s="10"/>
      <c r="O3" s="10"/>
      <c r="P3" s="10"/>
      <c r="Q3" s="10"/>
      <c r="R3" s="10"/>
      <c r="S3" s="10"/>
      <c r="T3" s="10"/>
      <c r="U3" s="10"/>
    </row>
    <row r="4" spans="1:31" s="20" customFormat="1" ht="17.25" x14ac:dyDescent="0.3">
      <c r="A4" s="498"/>
      <c r="B4" s="498"/>
      <c r="C4" s="498"/>
      <c r="D4" s="498"/>
      <c r="E4" s="498"/>
      <c r="F4" s="498"/>
      <c r="G4" s="498"/>
      <c r="H4" s="498"/>
      <c r="I4" s="498"/>
      <c r="J4" s="498"/>
      <c r="K4" s="498"/>
      <c r="N4" s="501"/>
      <c r="O4" s="501"/>
      <c r="P4" s="501"/>
      <c r="Q4" s="501"/>
      <c r="R4" s="501"/>
      <c r="S4" s="501"/>
      <c r="T4" s="501"/>
      <c r="U4" s="501"/>
    </row>
    <row r="5" spans="1:31" ht="33" customHeight="1" x14ac:dyDescent="0.25">
      <c r="A5" s="496" t="s">
        <v>109</v>
      </c>
      <c r="B5" s="499"/>
      <c r="C5" s="499"/>
      <c r="D5" s="499"/>
      <c r="E5" s="499"/>
      <c r="F5" s="499"/>
      <c r="G5" s="499"/>
      <c r="H5" s="499"/>
      <c r="I5" s="499"/>
      <c r="J5" s="499"/>
      <c r="K5" s="499"/>
      <c r="N5" s="496" t="s">
        <v>111</v>
      </c>
      <c r="O5" s="496"/>
      <c r="P5" s="496"/>
      <c r="Q5" s="496"/>
      <c r="R5" s="496"/>
      <c r="S5" s="496"/>
      <c r="T5" s="496"/>
      <c r="U5" s="496"/>
      <c r="V5" s="30"/>
      <c r="W5" s="496" t="s">
        <v>117</v>
      </c>
      <c r="X5" s="496"/>
      <c r="Y5" s="496"/>
      <c r="Z5" s="496"/>
      <c r="AA5" s="496"/>
      <c r="AB5" s="496"/>
      <c r="AC5" s="496"/>
      <c r="AD5" s="496"/>
      <c r="AE5" s="496"/>
    </row>
    <row r="6" spans="1:31" s="19" customFormat="1" ht="30" x14ac:dyDescent="0.25">
      <c r="B6" s="14" t="s">
        <v>0</v>
      </c>
      <c r="C6" s="14" t="s">
        <v>1</v>
      </c>
      <c r="D6" s="12" t="s">
        <v>2</v>
      </c>
      <c r="E6" s="12" t="s">
        <v>3</v>
      </c>
      <c r="F6" s="12" t="s">
        <v>4</v>
      </c>
      <c r="G6" s="12" t="s">
        <v>5</v>
      </c>
      <c r="H6" s="12" t="s">
        <v>6</v>
      </c>
      <c r="I6" s="12" t="s">
        <v>7</v>
      </c>
      <c r="J6" s="12" t="s">
        <v>116</v>
      </c>
      <c r="K6" s="12" t="s">
        <v>114</v>
      </c>
      <c r="L6"/>
      <c r="M6"/>
      <c r="O6" s="14" t="s">
        <v>0</v>
      </c>
      <c r="P6" s="14" t="s">
        <v>1</v>
      </c>
      <c r="Q6" s="12" t="s">
        <v>10</v>
      </c>
      <c r="R6" s="12" t="s">
        <v>11</v>
      </c>
      <c r="S6" s="12" t="s">
        <v>12</v>
      </c>
      <c r="T6" s="12" t="s">
        <v>13</v>
      </c>
      <c r="U6" s="13" t="s">
        <v>14</v>
      </c>
    </row>
    <row r="7" spans="1:31" x14ac:dyDescent="0.25">
      <c r="A7" s="63" t="s">
        <v>313</v>
      </c>
      <c r="B7" s="35">
        <v>2023</v>
      </c>
      <c r="C7" s="35">
        <v>1</v>
      </c>
      <c r="D7" s="4">
        <v>293.99299999999999</v>
      </c>
      <c r="E7" s="4">
        <v>51.972999999999999</v>
      </c>
      <c r="F7" s="4">
        <v>57.469000000000001</v>
      </c>
      <c r="G7" s="4">
        <v>297.053</v>
      </c>
      <c r="H7" s="4">
        <v>125.187</v>
      </c>
      <c r="I7" s="4">
        <v>25.163</v>
      </c>
      <c r="J7" s="4">
        <v>850.84</v>
      </c>
      <c r="K7" s="4">
        <v>740</v>
      </c>
      <c r="N7" s="63" t="s">
        <v>313</v>
      </c>
      <c r="O7" s="35">
        <v>2023</v>
      </c>
      <c r="P7" s="35">
        <v>1</v>
      </c>
      <c r="Q7" s="4">
        <v>326.70999999999998</v>
      </c>
      <c r="R7" s="4">
        <v>408.39</v>
      </c>
      <c r="S7" s="4">
        <v>629</v>
      </c>
      <c r="T7" s="4">
        <v>740</v>
      </c>
      <c r="U7" s="4">
        <v>888</v>
      </c>
    </row>
    <row r="8" spans="1:31" x14ac:dyDescent="0.25">
      <c r="A8" s="63" t="s">
        <v>322</v>
      </c>
      <c r="B8" s="35">
        <v>2023</v>
      </c>
      <c r="C8" s="35">
        <v>2</v>
      </c>
      <c r="D8" s="4">
        <v>323.92500000000001</v>
      </c>
      <c r="E8" s="4">
        <v>48.707999999999998</v>
      </c>
      <c r="F8" s="4">
        <v>62.311999999999998</v>
      </c>
      <c r="G8" s="4">
        <v>297.04899999999998</v>
      </c>
      <c r="H8" s="4">
        <v>128.328</v>
      </c>
      <c r="I8" s="4">
        <v>22.266999999999999</v>
      </c>
      <c r="J8" s="4">
        <v>882.59</v>
      </c>
      <c r="K8" s="4">
        <v>755.39</v>
      </c>
      <c r="N8" s="63" t="s">
        <v>322</v>
      </c>
      <c r="O8" s="35">
        <v>2023</v>
      </c>
      <c r="P8" s="35">
        <v>2</v>
      </c>
      <c r="Q8" s="4">
        <v>332.52</v>
      </c>
      <c r="R8" s="4">
        <v>415.65</v>
      </c>
      <c r="S8" s="4">
        <v>642.08000000000004</v>
      </c>
      <c r="T8" s="4">
        <v>755.39</v>
      </c>
      <c r="U8" s="4">
        <v>906.46799999999996</v>
      </c>
    </row>
    <row r="9" spans="1:31" x14ac:dyDescent="0.25">
      <c r="A9" s="63" t="s">
        <v>343</v>
      </c>
      <c r="B9" s="35">
        <v>2023</v>
      </c>
      <c r="C9" s="35">
        <v>3</v>
      </c>
      <c r="D9" s="4">
        <v>376.21289999999999</v>
      </c>
      <c r="E9" s="4">
        <v>52.366900000000001</v>
      </c>
      <c r="F9" s="4">
        <v>71.332800000000006</v>
      </c>
      <c r="G9" s="4">
        <v>294.52010000000001</v>
      </c>
      <c r="H9" s="4">
        <v>139.6764</v>
      </c>
      <c r="I9" s="4">
        <v>19.612200000000001</v>
      </c>
      <c r="J9" s="4">
        <v>953.72</v>
      </c>
      <c r="K9" s="4">
        <v>770.2</v>
      </c>
      <c r="N9" s="63" t="s">
        <v>343</v>
      </c>
      <c r="O9" s="35">
        <v>2023</v>
      </c>
      <c r="P9" s="35">
        <v>3</v>
      </c>
      <c r="Q9" s="4">
        <v>338.04</v>
      </c>
      <c r="R9" s="4">
        <v>422.55</v>
      </c>
      <c r="S9" s="4">
        <v>654.66999999999996</v>
      </c>
      <c r="T9" s="4">
        <v>770.2</v>
      </c>
      <c r="U9" s="4">
        <v>924.23</v>
      </c>
    </row>
    <row r="10" spans="1:31" x14ac:dyDescent="0.25">
      <c r="A10" s="63" t="s">
        <v>354</v>
      </c>
      <c r="B10" s="35">
        <v>2023</v>
      </c>
      <c r="C10" s="35">
        <v>4</v>
      </c>
      <c r="D10" s="4">
        <v>312.91219999999998</v>
      </c>
      <c r="E10" s="4">
        <v>53.521000000000001</v>
      </c>
      <c r="F10" s="4">
        <v>62.442500000000003</v>
      </c>
      <c r="G10" s="4">
        <v>287.2636</v>
      </c>
      <c r="H10" s="4">
        <v>149.34139999999999</v>
      </c>
      <c r="I10" s="4">
        <v>37.369700000000002</v>
      </c>
      <c r="J10" s="4">
        <v>902.85</v>
      </c>
      <c r="K10" s="4">
        <v>780.59</v>
      </c>
      <c r="N10" s="63" t="s">
        <v>354</v>
      </c>
      <c r="O10" s="35">
        <v>2023</v>
      </c>
      <c r="P10" s="35">
        <v>4</v>
      </c>
      <c r="Q10" s="4">
        <v>332.65</v>
      </c>
      <c r="R10" s="4">
        <v>415.81</v>
      </c>
      <c r="S10" s="4">
        <v>663.5</v>
      </c>
      <c r="T10" s="4">
        <v>780.59</v>
      </c>
      <c r="U10" s="4">
        <v>936.71</v>
      </c>
    </row>
    <row r="11" spans="1:31" x14ac:dyDescent="0.25">
      <c r="A11" s="63" t="s">
        <v>355</v>
      </c>
      <c r="B11" s="35">
        <v>2023</v>
      </c>
      <c r="C11" s="35">
        <v>5</v>
      </c>
      <c r="D11" s="4">
        <v>266.54539999999997</v>
      </c>
      <c r="E11" s="4">
        <v>48.531399999999998</v>
      </c>
      <c r="F11" s="4">
        <v>53.633099999999999</v>
      </c>
      <c r="G11" s="4">
        <v>285.1431</v>
      </c>
      <c r="H11" s="4">
        <v>134.71299999999999</v>
      </c>
      <c r="I11" s="4">
        <v>42.665700000000001</v>
      </c>
      <c r="J11" s="4">
        <v>831.23</v>
      </c>
      <c r="K11" s="4">
        <v>789.02</v>
      </c>
      <c r="N11" s="63" t="s">
        <v>355</v>
      </c>
      <c r="O11" s="35">
        <v>2023</v>
      </c>
      <c r="P11" s="35">
        <v>5</v>
      </c>
      <c r="Q11" s="4">
        <v>335.25</v>
      </c>
      <c r="R11" s="4">
        <v>419.05</v>
      </c>
      <c r="S11" s="4">
        <v>670.67</v>
      </c>
      <c r="T11" s="4">
        <v>789.02</v>
      </c>
      <c r="U11" s="4">
        <v>946.83</v>
      </c>
    </row>
    <row r="12" spans="1:31" x14ac:dyDescent="0.25">
      <c r="A12" s="63" t="s">
        <v>363</v>
      </c>
      <c r="B12" s="35">
        <v>2023</v>
      </c>
      <c r="C12" s="35">
        <v>6</v>
      </c>
      <c r="D12" s="4">
        <v>370.39168999999998</v>
      </c>
      <c r="E12" s="4">
        <v>50.702910000000003</v>
      </c>
      <c r="F12" s="4">
        <v>70.647450000000006</v>
      </c>
      <c r="G12" s="4">
        <v>242.59780000000001</v>
      </c>
      <c r="H12" s="4">
        <v>146.56956</v>
      </c>
      <c r="I12" s="4">
        <v>17.143820000000002</v>
      </c>
      <c r="J12" s="4">
        <v>898.05322999999999</v>
      </c>
      <c r="K12" s="4">
        <v>794.78357000000005</v>
      </c>
      <c r="N12" s="63" t="s">
        <v>363</v>
      </c>
      <c r="O12" s="35">
        <v>2023</v>
      </c>
      <c r="P12" s="35">
        <v>6</v>
      </c>
      <c r="Q12" s="4">
        <v>336.69137000000001</v>
      </c>
      <c r="R12" s="4">
        <v>420.85341</v>
      </c>
      <c r="S12" s="4">
        <v>675.56602999999996</v>
      </c>
      <c r="T12" s="4">
        <v>794.78357000000005</v>
      </c>
      <c r="U12" s="4">
        <v>953.74027999999998</v>
      </c>
    </row>
    <row r="13" spans="1:31" x14ac:dyDescent="0.25">
      <c r="A13" s="63" t="s">
        <v>373</v>
      </c>
      <c r="B13" s="35">
        <v>2023</v>
      </c>
      <c r="C13" s="35">
        <v>7</v>
      </c>
      <c r="D13" s="4">
        <v>367.32308999999998</v>
      </c>
      <c r="E13" s="4">
        <v>40.870220000000003</v>
      </c>
      <c r="F13" s="4">
        <v>69.928929999999994</v>
      </c>
      <c r="G13" s="4">
        <v>243.34893</v>
      </c>
      <c r="H13" s="4">
        <v>108.75041</v>
      </c>
      <c r="I13" s="4">
        <v>26.041499999999999</v>
      </c>
      <c r="J13" s="4">
        <v>856.26307999999995</v>
      </c>
      <c r="K13" s="4">
        <v>799.55227000000002</v>
      </c>
      <c r="N13" s="63" t="s">
        <v>373</v>
      </c>
      <c r="O13" s="35">
        <v>2023</v>
      </c>
      <c r="P13" s="35">
        <v>7</v>
      </c>
      <c r="Q13" s="4">
        <v>337.70143999999999</v>
      </c>
      <c r="R13" s="4">
        <v>422.11597</v>
      </c>
      <c r="S13" s="4">
        <v>679.61942999999997</v>
      </c>
      <c r="T13" s="4">
        <v>799.55227000000002</v>
      </c>
      <c r="U13" s="4">
        <v>959.46271999999999</v>
      </c>
    </row>
    <row r="14" spans="1:31" x14ac:dyDescent="0.25">
      <c r="A14" s="63" t="s">
        <v>377</v>
      </c>
      <c r="B14" s="35">
        <v>2023</v>
      </c>
      <c r="C14" s="35">
        <v>8</v>
      </c>
      <c r="D14" s="4">
        <v>365.21390000000002</v>
      </c>
      <c r="E14" s="4">
        <v>46.962400000000002</v>
      </c>
      <c r="F14" s="4">
        <v>70.646799999999999</v>
      </c>
      <c r="G14" s="4">
        <v>241.36490000000001</v>
      </c>
      <c r="H14" s="4">
        <v>107.72</v>
      </c>
      <c r="I14" s="4">
        <v>13.7857</v>
      </c>
      <c r="J14" s="4">
        <v>845.69</v>
      </c>
      <c r="K14" s="4">
        <v>805.95</v>
      </c>
      <c r="N14" s="63" t="s">
        <v>377</v>
      </c>
      <c r="O14" s="35">
        <v>2023</v>
      </c>
      <c r="P14" s="35">
        <v>8</v>
      </c>
      <c r="Q14" s="4">
        <v>339.39</v>
      </c>
      <c r="R14" s="4">
        <v>424.23</v>
      </c>
      <c r="S14" s="4">
        <v>685.06</v>
      </c>
      <c r="T14" s="4">
        <v>805.95</v>
      </c>
      <c r="U14" s="4">
        <v>967.14</v>
      </c>
    </row>
    <row r="15" spans="1:31" x14ac:dyDescent="0.25">
      <c r="A15" s="63" t="s">
        <v>384</v>
      </c>
      <c r="B15" s="35">
        <v>2023</v>
      </c>
      <c r="C15" s="35">
        <v>9</v>
      </c>
      <c r="D15" s="4">
        <v>369.36097999999998</v>
      </c>
      <c r="E15" s="4">
        <v>47.019509999999997</v>
      </c>
      <c r="F15" s="4">
        <v>70.340440000000001</v>
      </c>
      <c r="G15" s="4">
        <v>236.10902999999999</v>
      </c>
      <c r="H15" s="4">
        <v>106.27809999999999</v>
      </c>
      <c r="I15" s="4">
        <v>19.808119999999999</v>
      </c>
      <c r="J15" s="4">
        <v>848.91618000000005</v>
      </c>
      <c r="K15" s="4">
        <v>814.00816999999995</v>
      </c>
      <c r="N15" s="63" t="s">
        <v>384</v>
      </c>
      <c r="O15" s="35">
        <v>2023</v>
      </c>
      <c r="P15" s="35">
        <v>9</v>
      </c>
      <c r="Q15" s="4">
        <v>341.76567999999997</v>
      </c>
      <c r="R15" s="4">
        <v>427.19612999999998</v>
      </c>
      <c r="S15" s="4">
        <v>691.90695000000005</v>
      </c>
      <c r="T15" s="4">
        <v>814.00816999999995</v>
      </c>
      <c r="U15" s="4">
        <v>976.80980999999997</v>
      </c>
    </row>
    <row r="16" spans="1:31" x14ac:dyDescent="0.25">
      <c r="A16" s="63" t="s">
        <v>387</v>
      </c>
      <c r="B16" s="35">
        <v>2023</v>
      </c>
      <c r="C16" s="35">
        <v>10</v>
      </c>
      <c r="D16" s="4">
        <v>374.27460000000002</v>
      </c>
      <c r="E16" s="4">
        <v>48.599899999999998</v>
      </c>
      <c r="F16" s="4">
        <v>71.512699999999995</v>
      </c>
      <c r="G16" s="4">
        <v>238.78880000000001</v>
      </c>
      <c r="H16" s="4">
        <v>141.95949999999999</v>
      </c>
      <c r="I16" s="4">
        <v>0.40039999999999998</v>
      </c>
      <c r="J16" s="4">
        <v>875.54</v>
      </c>
      <c r="K16" s="4">
        <v>895.41</v>
      </c>
      <c r="N16" s="63" t="s">
        <v>387</v>
      </c>
      <c r="O16" s="35">
        <v>2023</v>
      </c>
      <c r="P16" s="35">
        <v>10</v>
      </c>
      <c r="Q16" s="4">
        <v>358.17</v>
      </c>
      <c r="R16" s="4">
        <v>447.7</v>
      </c>
      <c r="S16" s="4">
        <v>761.1</v>
      </c>
      <c r="T16" s="4">
        <v>895.41</v>
      </c>
      <c r="U16" s="4">
        <v>1074.49</v>
      </c>
    </row>
    <row r="17" spans="1:59" x14ac:dyDescent="0.25">
      <c r="A17" s="63" t="s">
        <v>388</v>
      </c>
      <c r="B17" s="35">
        <v>2023</v>
      </c>
      <c r="C17" s="35">
        <v>11</v>
      </c>
      <c r="D17" s="4">
        <v>370.49799999999999</v>
      </c>
      <c r="E17" s="4">
        <v>46.250999999999998</v>
      </c>
      <c r="F17" s="4">
        <v>71.117199999999997</v>
      </c>
      <c r="G17" s="4">
        <v>265.0179</v>
      </c>
      <c r="H17" s="4">
        <v>132.8475</v>
      </c>
      <c r="I17" s="4">
        <v>3.2486000000000002</v>
      </c>
      <c r="J17" s="4">
        <v>888.98</v>
      </c>
      <c r="K17" s="4">
        <v>903.47</v>
      </c>
      <c r="N17" s="63" t="s">
        <v>388</v>
      </c>
      <c r="O17" s="35">
        <v>2023</v>
      </c>
      <c r="P17" s="35">
        <v>11</v>
      </c>
      <c r="Q17" s="4">
        <v>361.39</v>
      </c>
      <c r="R17" s="4">
        <v>451.73</v>
      </c>
      <c r="S17" s="4">
        <v>767.95</v>
      </c>
      <c r="T17" s="4">
        <v>903.47</v>
      </c>
      <c r="U17" s="4">
        <f>+T17*1.2</f>
        <v>1084.164</v>
      </c>
    </row>
    <row r="18" spans="1:59" x14ac:dyDescent="0.25">
      <c r="A18" s="63" t="s">
        <v>389</v>
      </c>
      <c r="B18" s="35">
        <v>2023</v>
      </c>
      <c r="C18" s="35">
        <v>12</v>
      </c>
      <c r="D18" s="4">
        <v>364.99290000000002</v>
      </c>
      <c r="E18" s="4">
        <v>51.235199999999999</v>
      </c>
      <c r="F18" s="4">
        <v>72.492699999999999</v>
      </c>
      <c r="G18" s="4">
        <v>259.31900000000002</v>
      </c>
      <c r="H18" s="4">
        <v>142.0162</v>
      </c>
      <c r="I18" s="4">
        <v>20.6035</v>
      </c>
      <c r="J18" s="4">
        <v>910.66</v>
      </c>
      <c r="K18" s="4">
        <v>908.89</v>
      </c>
      <c r="N18" s="63" t="s">
        <v>389</v>
      </c>
      <c r="O18" s="35">
        <v>2023</v>
      </c>
      <c r="P18" s="35">
        <v>12</v>
      </c>
      <c r="Q18" s="4">
        <v>363.56</v>
      </c>
      <c r="R18" s="4">
        <v>454.44</v>
      </c>
      <c r="S18" s="4">
        <v>772.56</v>
      </c>
      <c r="T18" s="4">
        <v>908.89</v>
      </c>
      <c r="U18" s="4">
        <v>1090.67</v>
      </c>
    </row>
    <row r="19" spans="1:59" x14ac:dyDescent="0.25">
      <c r="A19" s="31" t="s">
        <v>108</v>
      </c>
      <c r="B19" s="2"/>
      <c r="C19" s="2"/>
      <c r="D19" s="384">
        <f>+(D18-D17)/D17</f>
        <v>-1.4858649709310091E-2</v>
      </c>
      <c r="E19" s="384">
        <f t="shared" ref="E19:K19" si="0">+(E18-E17)/E17</f>
        <v>0.10776415645067138</v>
      </c>
      <c r="F19" s="384">
        <f t="shared" si="0"/>
        <v>1.9341312650104369E-2</v>
      </c>
      <c r="G19" s="384">
        <f t="shared" si="0"/>
        <v>-2.1503830495977747E-2</v>
      </c>
      <c r="H19" s="384">
        <f t="shared" si="0"/>
        <v>6.9016729708876734E-2</v>
      </c>
      <c r="I19" s="384">
        <f t="shared" si="0"/>
        <v>5.3422705165301974</v>
      </c>
      <c r="J19" s="384">
        <f t="shared" si="0"/>
        <v>2.4387500281221119E-2</v>
      </c>
      <c r="K19" s="384">
        <f t="shared" si="0"/>
        <v>5.9990923882364206E-3</v>
      </c>
      <c r="N19" s="31" t="s">
        <v>108</v>
      </c>
      <c r="O19" s="2"/>
      <c r="P19" s="2"/>
      <c r="Q19" s="385">
        <f>+(Q18-Q17)/Q17</f>
        <v>6.0045933755776748E-3</v>
      </c>
      <c r="R19" s="385">
        <f>+(R18-R17)/R17</f>
        <v>5.9991587895423804E-3</v>
      </c>
      <c r="S19" s="385">
        <f>+(S18-S17)/S17</f>
        <v>6.0029949866526461E-3</v>
      </c>
      <c r="T19" s="385">
        <f>+(T18-T17)/T17</f>
        <v>5.9990923882364206E-3</v>
      </c>
      <c r="U19" s="385">
        <f>+(U18-U17)/U17</f>
        <v>6.0009371275933209E-3</v>
      </c>
      <c r="V19" s="44"/>
      <c r="W19" s="51"/>
      <c r="X19" s="44"/>
      <c r="Y19" s="44"/>
      <c r="Z19" s="44"/>
      <c r="AA19" s="44"/>
      <c r="AB19" s="44"/>
      <c r="AC19" s="44"/>
      <c r="AD19" s="44"/>
      <c r="AE19" s="44"/>
      <c r="AF19" s="44"/>
      <c r="AG19" s="50"/>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row>
    <row r="20" spans="1:59" x14ac:dyDescent="0.25">
      <c r="A20" s="3"/>
      <c r="B20" s="2"/>
      <c r="C20" s="2"/>
      <c r="D20" s="2"/>
      <c r="E20" s="2"/>
      <c r="F20" s="6"/>
      <c r="G20" s="6"/>
      <c r="H20" s="6"/>
      <c r="I20" s="6"/>
      <c r="J20" s="6"/>
      <c r="K20" s="6"/>
      <c r="N20" s="386" t="s">
        <v>302</v>
      </c>
    </row>
    <row r="21" spans="1:59" x14ac:dyDescent="0.25">
      <c r="A21" s="3"/>
      <c r="B21" s="2"/>
      <c r="C21" s="2"/>
      <c r="D21" s="2"/>
      <c r="E21" s="2"/>
      <c r="F21" s="6"/>
      <c r="G21" s="6"/>
      <c r="H21" s="6"/>
      <c r="I21" s="6"/>
      <c r="J21" s="6"/>
      <c r="K21" s="6"/>
    </row>
    <row r="22" spans="1:59" x14ac:dyDescent="0.25">
      <c r="E22" s="5"/>
      <c r="F22" s="5"/>
      <c r="G22" s="5"/>
      <c r="H22" s="5"/>
      <c r="I22" s="5"/>
      <c r="J22" s="5"/>
      <c r="K22" s="5"/>
    </row>
    <row r="23" spans="1:59" x14ac:dyDescent="0.25">
      <c r="C23" s="5"/>
      <c r="F23" s="7"/>
      <c r="G23" s="7"/>
      <c r="H23" s="7"/>
      <c r="I23" s="7"/>
      <c r="J23" s="7"/>
      <c r="K23" s="7"/>
      <c r="X23" s="42" t="s">
        <v>116</v>
      </c>
      <c r="Y23" s="494" t="s">
        <v>118</v>
      </c>
      <c r="Z23" s="494"/>
      <c r="AA23" s="494"/>
      <c r="AB23" s="494"/>
      <c r="AC23" s="494"/>
      <c r="AD23" s="494"/>
      <c r="AE23" s="494"/>
    </row>
    <row r="24" spans="1:59" x14ac:dyDescent="0.25">
      <c r="C24" s="5"/>
      <c r="I24" s="5"/>
      <c r="J24" s="5"/>
      <c r="X24" s="42"/>
      <c r="Y24" s="494"/>
      <c r="Z24" s="494"/>
      <c r="AA24" s="494"/>
      <c r="AB24" s="494"/>
      <c r="AC24" s="494"/>
      <c r="AD24" s="494"/>
      <c r="AE24" s="494"/>
    </row>
    <row r="25" spans="1:59" x14ac:dyDescent="0.25">
      <c r="X25" s="42"/>
      <c r="Y25" s="23"/>
      <c r="Z25" s="23"/>
      <c r="AA25" s="23"/>
      <c r="AB25" s="23"/>
      <c r="AC25" s="23"/>
      <c r="AD25" s="23"/>
      <c r="AE25" s="23"/>
    </row>
    <row r="26" spans="1:59" x14ac:dyDescent="0.25">
      <c r="X26" s="42" t="s">
        <v>114</v>
      </c>
      <c r="Y26" s="494" t="s">
        <v>119</v>
      </c>
      <c r="Z26" s="494"/>
      <c r="AA26" s="494"/>
      <c r="AB26" s="494"/>
      <c r="AC26" s="494"/>
      <c r="AD26" s="494"/>
      <c r="AE26" s="494"/>
    </row>
    <row r="27" spans="1:59" x14ac:dyDescent="0.25">
      <c r="X27" s="23"/>
      <c r="Y27" s="494"/>
      <c r="Z27" s="494"/>
      <c r="AA27" s="494"/>
      <c r="AB27" s="494"/>
      <c r="AC27" s="494"/>
      <c r="AD27" s="494"/>
      <c r="AE27" s="494"/>
    </row>
    <row r="42" spans="4:14" x14ac:dyDescent="0.25">
      <c r="N42" s="23"/>
    </row>
    <row r="43" spans="4:14" x14ac:dyDescent="0.25">
      <c r="D43" t="s">
        <v>107</v>
      </c>
    </row>
  </sheetData>
  <mergeCells count="8">
    <mergeCell ref="Y23:AE24"/>
    <mergeCell ref="Y26:AE27"/>
    <mergeCell ref="W5:AE5"/>
    <mergeCell ref="I1:K1"/>
    <mergeCell ref="A5:K5"/>
    <mergeCell ref="N5:U5"/>
    <mergeCell ref="A4:K4"/>
    <mergeCell ref="N4:U4"/>
  </mergeCells>
  <conditionalFormatting sqref="A20:U1048576 A1:U18">
    <cfRule type="expression" dxfId="1149" priority="3">
      <formula>ROW()=CELL("FILA")</formula>
    </cfRule>
  </conditionalFormatting>
  <conditionalFormatting sqref="A19:C19">
    <cfRule type="expression" dxfId="1148" priority="2">
      <formula>ROW()=CELL("FILA")</formula>
    </cfRule>
  </conditionalFormatting>
  <conditionalFormatting sqref="D19:U19">
    <cfRule type="expression" dxfId="1147" priority="1">
      <formula>ROW()=CELL("FILA")</formula>
    </cfRule>
  </conditionalFormatting>
  <hyperlinks>
    <hyperlink ref="I1:K1" location="INDICE!A1" display="REGRESAR"/>
  </hyperlinks>
  <printOptions horizontalCentered="1"/>
  <pageMargins left="0.23622047244094491" right="0.23622047244094491" top="0.74803149606299213" bottom="0.74803149606299213" header="0.31496062992125984" footer="0.31496062992125984"/>
  <pageSetup scale="96" orientation="portrait" r:id="rId1"/>
  <headerFooter>
    <oddHeader>&amp;C&amp;12Información tarifaria del servicio público de energía 
para el comercializador integrado al operador de red</oddHeader>
    <oddFooter>&amp;L&amp;K00B050
&amp;C&amp;K000000PUBLICACIÓN DE ELECTRIFICADORA DE CAQUETÁ S.A. E.S.P.</oddFooter>
  </headerFooter>
  <colBreaks count="2" manualBreakCount="2">
    <brk id="12" max="1048575" man="1"/>
    <brk id="21" max="42" man="1"/>
  </colBreaks>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BG28"/>
  <sheetViews>
    <sheetView showGridLines="0" showWhiteSpace="0" view="pageBreakPreview" zoomScale="80" zoomScaleNormal="85" zoomScaleSheetLayoutView="80" zoomScalePageLayoutView="85" workbookViewId="0">
      <selection activeCell="Q19" sqref="Q19:U19"/>
    </sheetView>
  </sheetViews>
  <sheetFormatPr baseColWidth="10" defaultColWidth="9.28515625" defaultRowHeight="15" x14ac:dyDescent="0.25"/>
  <cols>
    <col min="1" max="1" width="11.140625" customWidth="1"/>
    <col min="2" max="2" width="6.5703125" customWidth="1"/>
    <col min="3" max="3" width="9.140625" customWidth="1"/>
    <col min="4" max="4" width="10.5703125" customWidth="1"/>
    <col min="5" max="5" width="10" customWidth="1"/>
    <col min="6" max="10" width="9.140625" customWidth="1"/>
    <col min="11" max="11" width="9.7109375" customWidth="1"/>
    <col min="12" max="13" width="2.5703125" customWidth="1"/>
    <col min="14" max="14" width="14.85546875" customWidth="1"/>
    <col min="16" max="16" width="9.140625" customWidth="1"/>
    <col min="17" max="20" width="12.28515625" customWidth="1"/>
    <col min="21" max="21" width="15.42578125" customWidth="1"/>
    <col min="22" max="22" width="15.140625" customWidth="1"/>
    <col min="23" max="23" width="13" customWidth="1"/>
    <col min="24" max="24" width="12.85546875" customWidth="1"/>
    <col min="25" max="25" width="12.42578125" customWidth="1"/>
    <col min="26" max="26" width="12.5703125" customWidth="1"/>
  </cols>
  <sheetData>
    <row r="1" spans="1:30" ht="23.25" x14ac:dyDescent="0.25">
      <c r="I1" s="503" t="s">
        <v>69</v>
      </c>
      <c r="J1" s="503"/>
      <c r="K1" s="503"/>
    </row>
    <row r="2" spans="1:30" ht="31.5" customHeight="1" x14ac:dyDescent="0.35">
      <c r="A2" s="8" t="s">
        <v>9</v>
      </c>
      <c r="C2" s="17" t="s">
        <v>152</v>
      </c>
      <c r="D2" s="17"/>
      <c r="E2" s="17"/>
      <c r="F2" s="17"/>
      <c r="G2" s="17"/>
      <c r="H2" s="17"/>
      <c r="I2" s="17"/>
      <c r="J2" s="17"/>
      <c r="K2" s="17"/>
    </row>
    <row r="3" spans="1:30" ht="23.25" x14ac:dyDescent="0.35">
      <c r="A3" s="8" t="s">
        <v>15</v>
      </c>
      <c r="C3" s="17" t="s">
        <v>18</v>
      </c>
      <c r="D3" s="17"/>
      <c r="E3" s="17"/>
      <c r="F3" s="17"/>
      <c r="G3" s="17"/>
      <c r="H3" s="17"/>
      <c r="I3" s="17"/>
      <c r="J3" s="17"/>
      <c r="K3" s="17"/>
      <c r="N3" s="10"/>
      <c r="O3" s="10"/>
      <c r="P3" s="10"/>
      <c r="Q3" s="10"/>
      <c r="R3" s="10"/>
      <c r="S3" s="10"/>
      <c r="T3" s="10"/>
      <c r="U3" s="10"/>
    </row>
    <row r="4" spans="1:30" s="20" customFormat="1" ht="17.25" x14ac:dyDescent="0.3">
      <c r="A4" s="498"/>
      <c r="B4" s="498"/>
      <c r="C4" s="498"/>
      <c r="D4" s="498"/>
      <c r="E4" s="498"/>
      <c r="F4" s="498"/>
      <c r="G4" s="498"/>
      <c r="H4" s="498"/>
      <c r="I4" s="498"/>
      <c r="J4" s="498"/>
      <c r="K4" s="498"/>
      <c r="N4" s="501"/>
      <c r="O4" s="501"/>
      <c r="P4" s="501"/>
      <c r="Q4" s="501"/>
      <c r="R4" s="501"/>
      <c r="S4" s="501"/>
      <c r="T4" s="501"/>
      <c r="U4" s="501"/>
    </row>
    <row r="5" spans="1:30" ht="33" customHeight="1" x14ac:dyDescent="0.25">
      <c r="A5" s="496" t="s">
        <v>109</v>
      </c>
      <c r="B5" s="499"/>
      <c r="C5" s="499"/>
      <c r="D5" s="499"/>
      <c r="E5" s="499"/>
      <c r="F5" s="499"/>
      <c r="G5" s="499"/>
      <c r="H5" s="499"/>
      <c r="I5" s="499"/>
      <c r="J5" s="499"/>
      <c r="K5" s="499"/>
      <c r="N5" s="496" t="s">
        <v>111</v>
      </c>
      <c r="O5" s="496"/>
      <c r="P5" s="496"/>
      <c r="Q5" s="496"/>
      <c r="R5" s="496"/>
      <c r="S5" s="496"/>
      <c r="T5" s="496"/>
      <c r="U5" s="496"/>
      <c r="V5" s="496" t="s">
        <v>117</v>
      </c>
      <c r="W5" s="496"/>
      <c r="X5" s="496"/>
      <c r="Y5" s="496"/>
      <c r="Z5" s="496"/>
      <c r="AA5" s="496"/>
      <c r="AB5" s="496"/>
      <c r="AC5" s="496"/>
      <c r="AD5" s="496"/>
    </row>
    <row r="6" spans="1:30" s="19" customFormat="1" ht="30" x14ac:dyDescent="0.25">
      <c r="B6" s="14" t="s">
        <v>0</v>
      </c>
      <c r="C6" s="14" t="s">
        <v>1</v>
      </c>
      <c r="D6" s="12" t="s">
        <v>2</v>
      </c>
      <c r="E6" s="12" t="s">
        <v>3</v>
      </c>
      <c r="F6" s="12" t="s">
        <v>4</v>
      </c>
      <c r="G6" s="12" t="s">
        <v>5</v>
      </c>
      <c r="H6" s="12" t="s">
        <v>6</v>
      </c>
      <c r="I6" s="12" t="s">
        <v>7</v>
      </c>
      <c r="J6" s="12" t="s">
        <v>116</v>
      </c>
      <c r="K6" s="12" t="s">
        <v>114</v>
      </c>
      <c r="L6"/>
      <c r="M6"/>
      <c r="O6" s="14" t="s">
        <v>0</v>
      </c>
      <c r="P6" s="14" t="s">
        <v>1</v>
      </c>
      <c r="Q6" s="12" t="s">
        <v>10</v>
      </c>
      <c r="R6" s="12" t="s">
        <v>11</v>
      </c>
      <c r="S6" s="12" t="s">
        <v>12</v>
      </c>
      <c r="T6" s="12" t="s">
        <v>13</v>
      </c>
      <c r="U6" s="13" t="s">
        <v>14</v>
      </c>
    </row>
    <row r="7" spans="1:30" x14ac:dyDescent="0.25">
      <c r="A7" s="63" t="s">
        <v>313</v>
      </c>
      <c r="B7" s="35">
        <v>2023</v>
      </c>
      <c r="C7" s="35">
        <v>1</v>
      </c>
      <c r="D7" s="4">
        <v>308.96409999999997</v>
      </c>
      <c r="E7" s="4">
        <v>51.973199999999999</v>
      </c>
      <c r="F7" s="4">
        <v>68.351399999999998</v>
      </c>
      <c r="G7" s="4">
        <v>244.90430000000001</v>
      </c>
      <c r="H7" s="4">
        <v>114.209</v>
      </c>
      <c r="I7" s="4">
        <v>21.929200000000002</v>
      </c>
      <c r="J7" s="4">
        <v>810.33119999999997</v>
      </c>
      <c r="K7" s="4">
        <v>811.04840000000002</v>
      </c>
      <c r="N7" s="63" t="s">
        <v>313</v>
      </c>
      <c r="O7" s="35">
        <v>2023</v>
      </c>
      <c r="P7" s="35">
        <v>1</v>
      </c>
      <c r="Q7" s="4">
        <v>324.4194</v>
      </c>
      <c r="R7" s="4">
        <v>405.52420000000001</v>
      </c>
      <c r="S7" s="4">
        <v>689.39120000000003</v>
      </c>
      <c r="T7" s="4">
        <v>811.04840000000002</v>
      </c>
      <c r="U7" s="4">
        <v>973.25810000000001</v>
      </c>
    </row>
    <row r="8" spans="1:30" x14ac:dyDescent="0.25">
      <c r="A8" s="63" t="s">
        <v>322</v>
      </c>
      <c r="B8" s="35">
        <v>2023</v>
      </c>
      <c r="C8" s="35">
        <v>2</v>
      </c>
      <c r="D8" s="4">
        <v>347.22199999999998</v>
      </c>
      <c r="E8" s="4">
        <v>48.708100000000002</v>
      </c>
      <c r="F8" s="4">
        <v>74.450900000000004</v>
      </c>
      <c r="G8" s="4">
        <v>248.75579999999999</v>
      </c>
      <c r="H8" s="4">
        <v>116.3322</v>
      </c>
      <c r="I8" s="4">
        <v>19.282599999999999</v>
      </c>
      <c r="J8" s="4">
        <v>854.75149999999996</v>
      </c>
      <c r="K8" s="4">
        <v>825.48509999999999</v>
      </c>
      <c r="N8" s="63" t="s">
        <v>322</v>
      </c>
      <c r="O8" s="35">
        <v>2023</v>
      </c>
      <c r="P8" s="35">
        <v>2</v>
      </c>
      <c r="Q8" s="4">
        <v>330.19400000000002</v>
      </c>
      <c r="R8" s="4">
        <v>412.74250000000001</v>
      </c>
      <c r="S8" s="4">
        <v>701.66229999999996</v>
      </c>
      <c r="T8" s="4">
        <v>825.48509999999999</v>
      </c>
      <c r="U8" s="4">
        <v>990.58209999999997</v>
      </c>
    </row>
    <row r="9" spans="1:30" x14ac:dyDescent="0.25">
      <c r="A9" s="63" t="s">
        <v>343</v>
      </c>
      <c r="B9" s="35">
        <v>2023</v>
      </c>
      <c r="C9" s="35">
        <v>3</v>
      </c>
      <c r="D9" s="4">
        <v>376.76139999999998</v>
      </c>
      <c r="E9" s="4">
        <v>52.366900000000001</v>
      </c>
      <c r="F9" s="4">
        <v>79.674300000000002</v>
      </c>
      <c r="G9" s="4">
        <v>265.99419999999998</v>
      </c>
      <c r="H9" s="4">
        <v>119.20180000000001</v>
      </c>
      <c r="I9" s="4">
        <v>17.546600000000002</v>
      </c>
      <c r="J9" s="4">
        <v>911.54520000000002</v>
      </c>
      <c r="K9" s="4">
        <v>839.18809999999996</v>
      </c>
      <c r="N9" s="63" t="s">
        <v>343</v>
      </c>
      <c r="O9" s="35">
        <v>2023</v>
      </c>
      <c r="P9" s="35">
        <v>3</v>
      </c>
      <c r="Q9" s="4">
        <v>335.67529999999999</v>
      </c>
      <c r="R9" s="4">
        <v>419.59410000000003</v>
      </c>
      <c r="S9" s="4">
        <v>713.30989999999997</v>
      </c>
      <c r="T9" s="4">
        <v>839.18809999999996</v>
      </c>
      <c r="U9" s="4">
        <v>1007.0258</v>
      </c>
    </row>
    <row r="10" spans="1:30" x14ac:dyDescent="0.25">
      <c r="A10" s="63" t="s">
        <v>354</v>
      </c>
      <c r="B10" s="35">
        <v>2023</v>
      </c>
      <c r="C10" s="35">
        <v>4</v>
      </c>
      <c r="D10" s="4">
        <v>374.9853</v>
      </c>
      <c r="E10" s="4">
        <v>53.521000000000001</v>
      </c>
      <c r="F10" s="4">
        <v>79.445499999999996</v>
      </c>
      <c r="G10" s="4">
        <v>263.17777000000001</v>
      </c>
      <c r="H10" s="4">
        <v>124.0309</v>
      </c>
      <c r="I10" s="4">
        <v>36.201099999999997</v>
      </c>
      <c r="J10" s="4">
        <v>931.36149999999998</v>
      </c>
      <c r="K10" s="4">
        <v>847.99959999999999</v>
      </c>
      <c r="N10" s="63" t="s">
        <v>354</v>
      </c>
      <c r="O10" s="35">
        <v>2023</v>
      </c>
      <c r="P10" s="35">
        <v>4</v>
      </c>
      <c r="Q10" s="4">
        <v>339.19979999999998</v>
      </c>
      <c r="R10" s="4">
        <v>423.99979999999999</v>
      </c>
      <c r="S10" s="4">
        <v>720.79960000000005</v>
      </c>
      <c r="T10" s="4">
        <v>847.99959999999999</v>
      </c>
      <c r="U10" s="4">
        <v>1017.5995</v>
      </c>
    </row>
    <row r="11" spans="1:30" x14ac:dyDescent="0.25">
      <c r="A11" s="63" t="s">
        <v>355</v>
      </c>
      <c r="B11" s="35">
        <v>2023</v>
      </c>
      <c r="C11" s="35">
        <v>5</v>
      </c>
      <c r="D11" s="4">
        <v>251.7619</v>
      </c>
      <c r="E11" s="4">
        <v>48.531399999999998</v>
      </c>
      <c r="F11" s="4">
        <v>57.851399999999998</v>
      </c>
      <c r="G11" s="4">
        <v>253.40090000000001</v>
      </c>
      <c r="H11" s="4">
        <v>129.0445</v>
      </c>
      <c r="I11" s="4">
        <v>37.293199999999999</v>
      </c>
      <c r="J11" s="4">
        <v>777.88329999999996</v>
      </c>
      <c r="K11" s="4">
        <v>854.61400000000003</v>
      </c>
      <c r="N11" s="63" t="s">
        <v>355</v>
      </c>
      <c r="O11" s="35">
        <v>2023</v>
      </c>
      <c r="P11" s="35">
        <v>5</v>
      </c>
      <c r="Q11" s="4">
        <v>341.84559999999999</v>
      </c>
      <c r="R11" s="4">
        <v>427.30700000000002</v>
      </c>
      <c r="S11" s="4">
        <v>726.42190000000005</v>
      </c>
      <c r="T11" s="4">
        <v>854.61400000000003</v>
      </c>
      <c r="U11" s="4">
        <v>1025.5368000000001</v>
      </c>
    </row>
    <row r="12" spans="1:30" x14ac:dyDescent="0.25">
      <c r="A12" s="63" t="s">
        <v>363</v>
      </c>
      <c r="B12" s="35">
        <v>2023</v>
      </c>
      <c r="C12" s="35">
        <v>6</v>
      </c>
      <c r="D12" s="4">
        <v>374.94015000000002</v>
      </c>
      <c r="E12" s="4">
        <v>50.702910000000003</v>
      </c>
      <c r="F12" s="4">
        <v>77.445880000000002</v>
      </c>
      <c r="G12" s="4">
        <v>254.33046999999999</v>
      </c>
      <c r="H12" s="4">
        <v>118.97414999999999</v>
      </c>
      <c r="I12" s="4">
        <v>17.00094</v>
      </c>
      <c r="J12" s="4">
        <v>893.39449999999999</v>
      </c>
      <c r="K12" s="4">
        <v>858.37432000000001</v>
      </c>
      <c r="N12" s="63" t="s">
        <v>363</v>
      </c>
      <c r="O12" s="35">
        <v>2023</v>
      </c>
      <c r="P12" s="35">
        <v>6</v>
      </c>
      <c r="Q12" s="4">
        <v>343.34973000000002</v>
      </c>
      <c r="R12" s="4">
        <v>429.18716000000001</v>
      </c>
      <c r="S12" s="4">
        <v>729.61816999999996</v>
      </c>
      <c r="T12" s="4">
        <v>858.37432000000001</v>
      </c>
      <c r="U12" s="4">
        <v>1030.04919</v>
      </c>
    </row>
    <row r="13" spans="1:30" x14ac:dyDescent="0.25">
      <c r="A13" s="63" t="s">
        <v>373</v>
      </c>
      <c r="B13" s="35">
        <v>2023</v>
      </c>
      <c r="C13" s="35">
        <v>7</v>
      </c>
      <c r="D13" s="4">
        <v>371.13589000000002</v>
      </c>
      <c r="E13" s="4">
        <v>40.870220000000003</v>
      </c>
      <c r="F13" s="4">
        <v>76.646659999999997</v>
      </c>
      <c r="G13" s="4">
        <v>258.28025000000002</v>
      </c>
      <c r="H13" s="4">
        <v>125.3057</v>
      </c>
      <c r="I13" s="4">
        <v>23.017489999999999</v>
      </c>
      <c r="J13" s="4">
        <v>895.25621000000001</v>
      </c>
      <c r="K13" s="4">
        <v>860.94944999999996</v>
      </c>
      <c r="N13" s="63" t="s">
        <v>373</v>
      </c>
      <c r="O13" s="35">
        <v>2023</v>
      </c>
      <c r="P13" s="35">
        <v>7</v>
      </c>
      <c r="Q13" s="4">
        <v>344.37977999999998</v>
      </c>
      <c r="R13" s="4">
        <v>430.47471999999999</v>
      </c>
      <c r="S13" s="4">
        <v>731.80703000000005</v>
      </c>
      <c r="T13" s="4">
        <v>860.94944999999996</v>
      </c>
      <c r="U13" s="4">
        <v>1033.13933</v>
      </c>
    </row>
    <row r="14" spans="1:30" x14ac:dyDescent="0.25">
      <c r="A14" s="63" t="s">
        <v>377</v>
      </c>
      <c r="B14" s="35">
        <v>2023</v>
      </c>
      <c r="C14" s="35">
        <v>8</v>
      </c>
      <c r="D14" s="4">
        <v>369.06330000000003</v>
      </c>
      <c r="E14" s="4">
        <v>46.962400000000002</v>
      </c>
      <c r="F14" s="4">
        <v>77.298000000000002</v>
      </c>
      <c r="G14" s="4">
        <v>252.14279999999999</v>
      </c>
      <c r="H14" s="4">
        <v>120.86</v>
      </c>
      <c r="I14" s="4">
        <v>12.871600000000001</v>
      </c>
      <c r="J14" s="4">
        <v>879.19809999999995</v>
      </c>
      <c r="K14" s="4">
        <v>865.25419999999997</v>
      </c>
      <c r="N14" s="63" t="s">
        <v>378</v>
      </c>
      <c r="O14" s="35">
        <v>2023</v>
      </c>
      <c r="P14" s="35">
        <v>8</v>
      </c>
      <c r="Q14" s="4">
        <v>346.10169999999999</v>
      </c>
      <c r="R14" s="4">
        <v>432.62709999999998</v>
      </c>
      <c r="S14" s="4">
        <v>735.46609999999998</v>
      </c>
      <c r="T14" s="4">
        <v>865.25419999999997</v>
      </c>
      <c r="U14" s="4">
        <v>1038.3050000000001</v>
      </c>
    </row>
    <row r="15" spans="1:30" x14ac:dyDescent="0.25">
      <c r="A15" s="63" t="s">
        <v>384</v>
      </c>
      <c r="B15" s="35">
        <v>2023</v>
      </c>
      <c r="C15" s="35">
        <v>9</v>
      </c>
      <c r="D15" s="4">
        <v>372.29996</v>
      </c>
      <c r="E15" s="4">
        <v>47.019509999999997</v>
      </c>
      <c r="F15" s="4">
        <v>76.737589999999997</v>
      </c>
      <c r="G15" s="4">
        <v>250.00704999999999</v>
      </c>
      <c r="H15" s="4">
        <v>120.94353</v>
      </c>
      <c r="I15" s="4">
        <v>18.008120000000002</v>
      </c>
      <c r="J15" s="4">
        <v>885.01576</v>
      </c>
      <c r="K15" s="4">
        <v>871.31097</v>
      </c>
      <c r="N15" s="63" t="s">
        <v>384</v>
      </c>
      <c r="O15" s="35">
        <v>2023</v>
      </c>
      <c r="P15" s="35">
        <v>9</v>
      </c>
      <c r="Q15" s="4">
        <v>348.52438999999998</v>
      </c>
      <c r="R15" s="4">
        <v>435.65548999999999</v>
      </c>
      <c r="S15" s="4">
        <v>740.61433</v>
      </c>
      <c r="T15" s="4">
        <v>871.31097</v>
      </c>
      <c r="U15" s="4">
        <v>1045.5731699999999</v>
      </c>
    </row>
    <row r="16" spans="1:30" x14ac:dyDescent="0.25">
      <c r="A16" s="63" t="s">
        <v>387</v>
      </c>
      <c r="B16" s="35">
        <v>2023</v>
      </c>
      <c r="C16" s="35">
        <v>10</v>
      </c>
      <c r="D16" s="4">
        <v>376.64929999999998</v>
      </c>
      <c r="E16" s="4">
        <v>48.599899999999998</v>
      </c>
      <c r="F16" s="4">
        <v>77.780500000000004</v>
      </c>
      <c r="G16" s="4">
        <v>263.0548</v>
      </c>
      <c r="H16" s="4">
        <v>122.6481</v>
      </c>
      <c r="I16" s="4">
        <v>-2.367</v>
      </c>
      <c r="J16" s="4">
        <v>886.36559999999997</v>
      </c>
      <c r="K16" s="4">
        <v>897.45029999999997</v>
      </c>
      <c r="N16" s="63" t="s">
        <v>387</v>
      </c>
      <c r="O16" s="35">
        <v>2023</v>
      </c>
      <c r="P16" s="35">
        <v>10</v>
      </c>
      <c r="Q16" s="4">
        <v>358.98009999999999</v>
      </c>
      <c r="R16" s="4">
        <v>448.72519999999997</v>
      </c>
      <c r="S16" s="4">
        <v>762.83280000000002</v>
      </c>
      <c r="T16" s="4">
        <v>897.45029999999997</v>
      </c>
      <c r="U16" s="4">
        <v>1076.9404</v>
      </c>
    </row>
    <row r="17" spans="1:59" x14ac:dyDescent="0.25">
      <c r="A17" s="63" t="s">
        <v>388</v>
      </c>
      <c r="B17" s="35">
        <v>2023</v>
      </c>
      <c r="C17" s="35">
        <v>11</v>
      </c>
      <c r="D17" s="4">
        <v>378.63940000000002</v>
      </c>
      <c r="E17" s="4">
        <v>46.250999999999998</v>
      </c>
      <c r="F17" s="4">
        <v>77.121700000000004</v>
      </c>
      <c r="G17" s="4">
        <v>261.68180000000001</v>
      </c>
      <c r="H17" s="4">
        <v>115.7383</v>
      </c>
      <c r="I17" s="4">
        <v>2.4681999999999999</v>
      </c>
      <c r="J17" s="4">
        <v>881.90039999999999</v>
      </c>
      <c r="K17" s="4">
        <v>978.22080000000005</v>
      </c>
      <c r="N17" s="63" t="s">
        <v>388</v>
      </c>
      <c r="O17" s="35">
        <v>2023</v>
      </c>
      <c r="P17" s="35">
        <v>11</v>
      </c>
      <c r="Q17" s="4">
        <v>391.28829999999999</v>
      </c>
      <c r="R17" s="4">
        <v>489.11040000000003</v>
      </c>
      <c r="S17" s="4">
        <v>831.48770000000002</v>
      </c>
      <c r="T17" s="4">
        <v>978.22080000000005</v>
      </c>
      <c r="U17" s="4">
        <v>1173.865</v>
      </c>
    </row>
    <row r="18" spans="1:59" x14ac:dyDescent="0.25">
      <c r="A18" s="63" t="s">
        <v>389</v>
      </c>
      <c r="B18" s="35">
        <v>2023</v>
      </c>
      <c r="C18" s="35">
        <v>12</v>
      </c>
      <c r="D18" s="4">
        <v>373.50420000000003</v>
      </c>
      <c r="E18" s="4">
        <v>51.235199999999999</v>
      </c>
      <c r="F18" s="4">
        <v>78.523799999999994</v>
      </c>
      <c r="G18" s="4">
        <v>266.43009999999998</v>
      </c>
      <c r="H18" s="4">
        <v>190.85599999999999</v>
      </c>
      <c r="I18" s="4">
        <v>20.817299999999999</v>
      </c>
      <c r="J18" s="4">
        <v>981.36670000000004</v>
      </c>
      <c r="K18" s="4"/>
      <c r="N18" s="63" t="s">
        <v>389</v>
      </c>
      <c r="O18" s="35">
        <v>2023</v>
      </c>
      <c r="P18" s="35">
        <v>12</v>
      </c>
      <c r="Q18" s="4">
        <v>392.54669999999999</v>
      </c>
      <c r="R18" s="4">
        <v>490.68329999999997</v>
      </c>
      <c r="S18" s="4">
        <v>834.1617</v>
      </c>
      <c r="T18" s="4">
        <v>981.36670000000004</v>
      </c>
      <c r="U18" s="4">
        <v>1177.6400000000001</v>
      </c>
    </row>
    <row r="19" spans="1:59" x14ac:dyDescent="0.25">
      <c r="A19" s="31" t="s">
        <v>108</v>
      </c>
      <c r="B19" s="2"/>
      <c r="C19" s="2"/>
      <c r="D19" s="384">
        <f>+(D18-D17)/D17</f>
        <v>-1.3562244182723714E-2</v>
      </c>
      <c r="E19" s="384">
        <f t="shared" ref="E19:K19" si="0">+(E18-E17)/E17</f>
        <v>0.10776415645067138</v>
      </c>
      <c r="F19" s="384">
        <f t="shared" si="0"/>
        <v>1.8180356501477406E-2</v>
      </c>
      <c r="G19" s="384">
        <f t="shared" si="0"/>
        <v>1.8145320003148755E-2</v>
      </c>
      <c r="H19" s="384">
        <f t="shared" si="0"/>
        <v>0.64903061475760404</v>
      </c>
      <c r="I19" s="384">
        <f t="shared" si="0"/>
        <v>7.4342030629608624</v>
      </c>
      <c r="J19" s="384">
        <f t="shared" si="0"/>
        <v>0.11278631918071479</v>
      </c>
      <c r="K19" s="384">
        <f t="shared" si="0"/>
        <v>-1</v>
      </c>
      <c r="N19" s="31" t="s">
        <v>108</v>
      </c>
      <c r="O19" s="2"/>
      <c r="P19" s="2"/>
      <c r="Q19" s="385">
        <f>+(Q18-Q17)/Q17</f>
        <v>3.2160430046080974E-3</v>
      </c>
      <c r="R19" s="385">
        <f>+(R18-R17)/R17</f>
        <v>3.2158383874069068E-3</v>
      </c>
      <c r="S19" s="385">
        <f>+(S18-S17)/S17</f>
        <v>3.2159224965083405E-3</v>
      </c>
      <c r="T19" s="385">
        <f>+(T18-T17)/T17</f>
        <v>3.2159406138164135E-3</v>
      </c>
      <c r="U19" s="385">
        <f>+(U18-U17)/U17</f>
        <v>3.2158723532945362E-3</v>
      </c>
      <c r="V19" s="44"/>
      <c r="W19" s="51"/>
      <c r="X19" s="44"/>
      <c r="Y19" s="44"/>
      <c r="Z19" s="44"/>
      <c r="AA19" s="44"/>
      <c r="AB19" s="44"/>
      <c r="AC19" s="44"/>
      <c r="AD19" s="44"/>
      <c r="AE19" s="44"/>
      <c r="AF19" s="44"/>
      <c r="AG19" s="50"/>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row>
    <row r="20" spans="1:59" x14ac:dyDescent="0.25">
      <c r="A20" s="3"/>
      <c r="B20" s="2"/>
      <c r="C20" s="2"/>
      <c r="D20" s="2"/>
      <c r="E20" s="2"/>
      <c r="F20" s="6"/>
      <c r="G20" s="6"/>
      <c r="H20" s="6"/>
      <c r="I20" s="6"/>
      <c r="J20" s="6"/>
      <c r="K20" s="6"/>
    </row>
    <row r="21" spans="1:59" x14ac:dyDescent="0.25">
      <c r="A21" s="3"/>
      <c r="B21" s="2"/>
      <c r="C21" s="2"/>
      <c r="D21" s="2"/>
      <c r="E21" s="2"/>
      <c r="F21" s="6"/>
      <c r="G21" s="6"/>
      <c r="H21" s="6"/>
      <c r="I21" s="6"/>
      <c r="J21" s="6"/>
      <c r="K21" s="6"/>
    </row>
    <row r="22" spans="1:59" x14ac:dyDescent="0.25">
      <c r="E22" s="5"/>
      <c r="F22" s="5"/>
      <c r="G22" s="5"/>
      <c r="H22" s="5"/>
      <c r="I22" s="5"/>
      <c r="J22" s="5"/>
      <c r="K22" s="5"/>
    </row>
    <row r="23" spans="1:59" x14ac:dyDescent="0.25">
      <c r="C23" s="5"/>
      <c r="F23" s="7"/>
      <c r="G23" s="7"/>
      <c r="H23" s="7"/>
      <c r="I23" s="7"/>
      <c r="J23" s="7"/>
      <c r="K23" s="7"/>
    </row>
    <row r="24" spans="1:59" x14ac:dyDescent="0.25">
      <c r="C24" s="5"/>
      <c r="I24" s="5"/>
      <c r="J24" s="5"/>
      <c r="V24" s="42" t="s">
        <v>116</v>
      </c>
      <c r="W24" s="494" t="s">
        <v>118</v>
      </c>
      <c r="X24" s="494"/>
      <c r="Y24" s="494"/>
      <c r="Z24" s="494"/>
      <c r="AA24" s="494"/>
      <c r="AB24" s="494"/>
      <c r="AC24" s="494"/>
    </row>
    <row r="25" spans="1:59" x14ac:dyDescent="0.25">
      <c r="V25" s="42"/>
      <c r="W25" s="494"/>
      <c r="X25" s="494"/>
      <c r="Y25" s="494"/>
      <c r="Z25" s="494"/>
      <c r="AA25" s="494"/>
      <c r="AB25" s="494"/>
      <c r="AC25" s="494"/>
    </row>
    <row r="26" spans="1:59" x14ac:dyDescent="0.25">
      <c r="V26" s="42"/>
      <c r="W26" s="23"/>
      <c r="X26" s="23"/>
      <c r="Y26" s="23"/>
      <c r="Z26" s="23"/>
      <c r="AA26" s="23"/>
      <c r="AB26" s="23"/>
      <c r="AC26" s="23"/>
    </row>
    <row r="27" spans="1:59" x14ac:dyDescent="0.25">
      <c r="V27" s="42" t="s">
        <v>114</v>
      </c>
      <c r="W27" s="494" t="s">
        <v>119</v>
      </c>
      <c r="X27" s="494"/>
      <c r="Y27" s="494"/>
      <c r="Z27" s="494"/>
      <c r="AA27" s="494"/>
      <c r="AB27" s="494"/>
      <c r="AC27" s="494"/>
    </row>
    <row r="28" spans="1:59" x14ac:dyDescent="0.25">
      <c r="V28" s="23"/>
      <c r="W28" s="494"/>
      <c r="X28" s="494"/>
      <c r="Y28" s="494"/>
      <c r="Z28" s="494"/>
      <c r="AA28" s="494"/>
      <c r="AB28" s="494"/>
      <c r="AC28" s="494"/>
    </row>
  </sheetData>
  <mergeCells count="8">
    <mergeCell ref="W24:AC25"/>
    <mergeCell ref="W27:AC28"/>
    <mergeCell ref="V5:AD5"/>
    <mergeCell ref="I1:K1"/>
    <mergeCell ref="A5:K5"/>
    <mergeCell ref="N5:U5"/>
    <mergeCell ref="A4:K4"/>
    <mergeCell ref="N4:U4"/>
  </mergeCells>
  <conditionalFormatting sqref="A20:U1048576 A1:U18">
    <cfRule type="expression" dxfId="1146" priority="3">
      <formula>ROW()=CELL("FILA")</formula>
    </cfRule>
  </conditionalFormatting>
  <conditionalFormatting sqref="A19:C19">
    <cfRule type="expression" dxfId="1145" priority="2">
      <formula>ROW()=CELL("FILA")</formula>
    </cfRule>
  </conditionalFormatting>
  <conditionalFormatting sqref="D19:U19">
    <cfRule type="expression" dxfId="1144" priority="1">
      <formula>ROW()=CELL("FILA")</formula>
    </cfRule>
  </conditionalFormatting>
  <hyperlinks>
    <hyperlink ref="I1:K1" location="INDICE!A1" display="REGRESAR"/>
  </hyperlinks>
  <printOptions horizontalCentered="1"/>
  <pageMargins left="0.23622047244094491" right="0.23622047244094491" top="0.74803149606299213" bottom="0.74803149606299213" header="0.31496062992125984" footer="0.31496062992125984"/>
  <pageSetup scale="97" orientation="portrait" r:id="rId1"/>
  <headerFooter>
    <oddHeader>&amp;C&amp;12Información tarifaria del servicio público de energía 
para el comercializador integrado al operador de red</oddHeader>
    <oddFooter>&amp;L&amp;K00B050
&amp;C&amp;K000000PUBLICACIÓN DE ELECTRIFICADORA DEL HUILA S.A. E.S.P.</oddFooter>
  </headerFooter>
  <colBreaks count="2" manualBreakCount="2">
    <brk id="12" max="1048575" man="1"/>
    <brk id="21" max="41" man="1"/>
  </colBreaks>
  <drawing r:id="rId2"/>
  <picture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BG29"/>
  <sheetViews>
    <sheetView showGridLines="0" view="pageBreakPreview" zoomScale="80" zoomScaleNormal="85" zoomScaleSheetLayoutView="80" zoomScalePageLayoutView="85" workbookViewId="0">
      <selection activeCell="Q19" sqref="Q19:U19"/>
    </sheetView>
  </sheetViews>
  <sheetFormatPr baseColWidth="10" defaultColWidth="9.28515625" defaultRowHeight="15" x14ac:dyDescent="0.25"/>
  <cols>
    <col min="1" max="1" width="10.42578125" customWidth="1"/>
    <col min="2" max="2" width="6.28515625" customWidth="1"/>
    <col min="3" max="3" width="9.140625" customWidth="1"/>
    <col min="4" max="5" width="10" customWidth="1"/>
    <col min="6" max="6" width="9.140625" customWidth="1"/>
    <col min="7" max="7" width="9.42578125" customWidth="1"/>
    <col min="8" max="8" width="8.85546875" customWidth="1"/>
    <col min="9" max="10" width="9.7109375" customWidth="1"/>
    <col min="11" max="11" width="10.5703125" customWidth="1"/>
    <col min="12" max="12" width="2.5703125" hidden="1" customWidth="1"/>
    <col min="13" max="13" width="2.5703125" customWidth="1"/>
    <col min="14" max="14" width="14.85546875" customWidth="1"/>
    <col min="16" max="16" width="9.140625" customWidth="1"/>
    <col min="17" max="20" width="12.140625" customWidth="1"/>
    <col min="21" max="21" width="14.28515625" customWidth="1"/>
    <col min="23" max="23" width="11.42578125" customWidth="1"/>
    <col min="24" max="24" width="13.140625" customWidth="1"/>
    <col min="25" max="25" width="13.7109375" customWidth="1"/>
    <col min="26" max="26" width="12.85546875" customWidth="1"/>
    <col min="27" max="27" width="12.28515625" customWidth="1"/>
  </cols>
  <sheetData>
    <row r="1" spans="1:31" ht="23.25" x14ac:dyDescent="0.25">
      <c r="I1" s="503" t="s">
        <v>69</v>
      </c>
      <c r="J1" s="503"/>
      <c r="K1" s="503"/>
    </row>
    <row r="2" spans="1:31" ht="26.25" customHeight="1" x14ac:dyDescent="0.35">
      <c r="A2" s="8" t="s">
        <v>9</v>
      </c>
      <c r="C2" s="17" t="s">
        <v>153</v>
      </c>
      <c r="D2" s="17"/>
      <c r="E2" s="17"/>
      <c r="F2" s="17"/>
      <c r="G2" s="17"/>
      <c r="H2" s="17"/>
      <c r="I2" s="17"/>
      <c r="J2" s="17"/>
      <c r="K2" s="17"/>
    </row>
    <row r="3" spans="1:31" ht="23.25" x14ac:dyDescent="0.35">
      <c r="A3" s="8" t="s">
        <v>15</v>
      </c>
      <c r="C3" s="17" t="s">
        <v>123</v>
      </c>
      <c r="D3" s="17"/>
      <c r="E3" s="17"/>
      <c r="F3" s="17"/>
      <c r="G3" s="17"/>
      <c r="H3" s="17"/>
      <c r="I3" s="17"/>
      <c r="J3" s="17"/>
      <c r="K3" s="17"/>
      <c r="N3" s="10"/>
      <c r="O3" s="10"/>
      <c r="P3" s="10"/>
      <c r="Q3" s="10"/>
      <c r="R3" s="10"/>
      <c r="S3" s="10"/>
      <c r="T3" s="10"/>
      <c r="U3" s="413"/>
    </row>
    <row r="4" spans="1:31" s="20" customFormat="1" ht="17.25" x14ac:dyDescent="0.3">
      <c r="A4" s="498"/>
      <c r="B4" s="498"/>
      <c r="C4" s="498"/>
      <c r="D4" s="498"/>
      <c r="E4" s="498"/>
      <c r="F4" s="498"/>
      <c r="G4" s="498"/>
      <c r="H4" s="498"/>
      <c r="I4" s="498"/>
      <c r="J4" s="498"/>
      <c r="K4" s="498"/>
      <c r="N4" s="501"/>
      <c r="O4" s="501"/>
      <c r="P4" s="501"/>
      <c r="Q4" s="501"/>
      <c r="R4" s="501"/>
      <c r="S4" s="501"/>
      <c r="T4" s="501"/>
      <c r="U4" s="501"/>
    </row>
    <row r="5" spans="1:31" ht="33" customHeight="1" x14ac:dyDescent="0.25">
      <c r="A5" s="496" t="s">
        <v>109</v>
      </c>
      <c r="B5" s="499"/>
      <c r="C5" s="499"/>
      <c r="D5" s="499"/>
      <c r="E5" s="499"/>
      <c r="F5" s="499"/>
      <c r="G5" s="499"/>
      <c r="H5" s="499"/>
      <c r="I5" s="499"/>
      <c r="J5" s="499"/>
      <c r="K5" s="499"/>
      <c r="N5" s="496" t="s">
        <v>111</v>
      </c>
      <c r="O5" s="496"/>
      <c r="P5" s="496"/>
      <c r="Q5" s="496"/>
      <c r="R5" s="496"/>
      <c r="S5" s="496"/>
      <c r="T5" s="496"/>
      <c r="U5" s="496"/>
      <c r="V5" s="30"/>
      <c r="W5" s="496" t="s">
        <v>117</v>
      </c>
      <c r="X5" s="496"/>
      <c r="Y5" s="496"/>
      <c r="Z5" s="496"/>
      <c r="AA5" s="496"/>
      <c r="AB5" s="496"/>
      <c r="AC5" s="496"/>
      <c r="AD5" s="496"/>
      <c r="AE5" s="496"/>
    </row>
    <row r="6" spans="1:31" s="19" customFormat="1" ht="30" x14ac:dyDescent="0.25">
      <c r="B6" s="14" t="s">
        <v>0</v>
      </c>
      <c r="C6" s="14" t="s">
        <v>1</v>
      </c>
      <c r="D6" s="12" t="s">
        <v>2</v>
      </c>
      <c r="E6" s="12" t="s">
        <v>3</v>
      </c>
      <c r="F6" s="12" t="s">
        <v>4</v>
      </c>
      <c r="G6" s="12" t="s">
        <v>5</v>
      </c>
      <c r="H6" s="12" t="s">
        <v>6</v>
      </c>
      <c r="I6" s="12" t="s">
        <v>7</v>
      </c>
      <c r="J6" s="12" t="s">
        <v>116</v>
      </c>
      <c r="K6" s="12" t="s">
        <v>114</v>
      </c>
      <c r="L6"/>
      <c r="M6"/>
      <c r="O6" s="14" t="s">
        <v>0</v>
      </c>
      <c r="P6" s="14" t="s">
        <v>1</v>
      </c>
      <c r="Q6" s="12" t="s">
        <v>10</v>
      </c>
      <c r="R6" s="12" t="s">
        <v>11</v>
      </c>
      <c r="S6" s="12" t="s">
        <v>12</v>
      </c>
      <c r="T6" s="12" t="s">
        <v>13</v>
      </c>
      <c r="U6" s="13" t="s">
        <v>14</v>
      </c>
    </row>
    <row r="7" spans="1:31" x14ac:dyDescent="0.25">
      <c r="A7" s="63" t="s">
        <v>313</v>
      </c>
      <c r="B7" s="35">
        <v>2023</v>
      </c>
      <c r="C7" s="35">
        <v>1</v>
      </c>
      <c r="D7" s="4">
        <v>325.11770000000001</v>
      </c>
      <c r="E7" s="4">
        <v>51.973199999999999</v>
      </c>
      <c r="F7" s="4">
        <v>65.5535</v>
      </c>
      <c r="G7" s="4">
        <v>268.31970000000001</v>
      </c>
      <c r="H7" s="4">
        <v>64.722800000000007</v>
      </c>
      <c r="I7" s="4">
        <v>21.4009</v>
      </c>
      <c r="J7" s="4">
        <v>797.08780000000002</v>
      </c>
      <c r="K7" s="4"/>
      <c r="N7" s="63" t="s">
        <v>313</v>
      </c>
      <c r="O7" s="35">
        <v>2023</v>
      </c>
      <c r="P7" s="35">
        <v>1</v>
      </c>
      <c r="Q7" s="4">
        <v>334.82709999999997</v>
      </c>
      <c r="R7" s="4">
        <v>418.53379999999999</v>
      </c>
      <c r="S7" s="4">
        <v>677.52459999999996</v>
      </c>
      <c r="T7" s="4">
        <v>797.08780000000002</v>
      </c>
      <c r="U7" s="4">
        <v>956.50536</v>
      </c>
    </row>
    <row r="8" spans="1:31" x14ac:dyDescent="0.25">
      <c r="A8" s="63" t="s">
        <v>322</v>
      </c>
      <c r="B8" s="35">
        <v>2023</v>
      </c>
      <c r="C8" s="35">
        <v>2</v>
      </c>
      <c r="D8" s="4">
        <v>310.38799999999998</v>
      </c>
      <c r="E8" s="4">
        <v>48.707999999999998</v>
      </c>
      <c r="F8" s="4">
        <v>62.773499999999999</v>
      </c>
      <c r="G8" s="4">
        <v>276.70010000000002</v>
      </c>
      <c r="H8" s="4">
        <v>66.047499999999999</v>
      </c>
      <c r="I8" s="4">
        <v>19.3948</v>
      </c>
      <c r="J8" s="4">
        <v>784.01189999999997</v>
      </c>
      <c r="K8" s="4"/>
      <c r="N8" s="63" t="s">
        <v>322</v>
      </c>
      <c r="O8" s="35">
        <v>2023</v>
      </c>
      <c r="P8" s="35">
        <v>2</v>
      </c>
      <c r="Q8" s="4">
        <v>340.78699999999998</v>
      </c>
      <c r="R8" s="4">
        <v>425.9837</v>
      </c>
      <c r="S8" s="4">
        <v>666.41010000000006</v>
      </c>
      <c r="T8" s="4">
        <v>784.01189999999997</v>
      </c>
      <c r="U8" s="4">
        <v>940.81427999999994</v>
      </c>
    </row>
    <row r="9" spans="1:31" x14ac:dyDescent="0.25">
      <c r="A9" s="63" t="s">
        <v>343</v>
      </c>
      <c r="B9" s="35">
        <v>2023</v>
      </c>
      <c r="C9" s="35">
        <v>3</v>
      </c>
      <c r="D9" s="4">
        <v>370.51710000000003</v>
      </c>
      <c r="E9" s="4">
        <v>52.366900000000001</v>
      </c>
      <c r="F9" s="4">
        <v>72.8536</v>
      </c>
      <c r="G9" s="4">
        <v>279.3134</v>
      </c>
      <c r="H9" s="4">
        <v>65.693100000000001</v>
      </c>
      <c r="I9" s="4">
        <v>17.2882</v>
      </c>
      <c r="J9" s="4">
        <v>858.03229999999996</v>
      </c>
      <c r="K9" s="4"/>
      <c r="N9" s="63" t="s">
        <v>343</v>
      </c>
      <c r="O9" s="35">
        <v>2023</v>
      </c>
      <c r="P9" s="35">
        <v>3</v>
      </c>
      <c r="Q9" s="4">
        <v>346.44409999999999</v>
      </c>
      <c r="R9" s="4">
        <v>433.05509999999998</v>
      </c>
      <c r="S9" s="4">
        <v>729.32740000000001</v>
      </c>
      <c r="T9" s="4">
        <v>858.03229999999996</v>
      </c>
      <c r="U9" s="4">
        <v>1029.6387</v>
      </c>
    </row>
    <row r="10" spans="1:31" x14ac:dyDescent="0.25">
      <c r="A10" s="63" t="s">
        <v>354</v>
      </c>
      <c r="B10" s="35">
        <v>2023</v>
      </c>
      <c r="C10" s="35">
        <v>4</v>
      </c>
      <c r="D10" s="4">
        <v>309.43220000000002</v>
      </c>
      <c r="E10" s="4">
        <v>53.521000000000001</v>
      </c>
      <c r="F10" s="4">
        <v>60.886499999999998</v>
      </c>
      <c r="G10" s="4">
        <v>266.48129999999998</v>
      </c>
      <c r="H10" s="4">
        <v>69.456199999999995</v>
      </c>
      <c r="I10" s="4">
        <v>33.899000000000001</v>
      </c>
      <c r="J10" s="4">
        <v>793.67499999999995</v>
      </c>
      <c r="K10" s="4"/>
      <c r="N10" s="63" t="s">
        <v>354</v>
      </c>
      <c r="O10" s="35">
        <v>2023</v>
      </c>
      <c r="P10" s="35">
        <v>4</v>
      </c>
      <c r="Q10" s="4">
        <v>350.08170000000001</v>
      </c>
      <c r="R10" s="4">
        <v>437.60219999999998</v>
      </c>
      <c r="S10" s="4">
        <v>674.62369999999999</v>
      </c>
      <c r="T10" s="4">
        <v>793.67499999999995</v>
      </c>
      <c r="U10" s="4">
        <v>952.41</v>
      </c>
    </row>
    <row r="11" spans="1:31" x14ac:dyDescent="0.25">
      <c r="A11" s="63" t="s">
        <v>355</v>
      </c>
      <c r="B11" s="35">
        <v>2023</v>
      </c>
      <c r="C11" s="35">
        <v>5</v>
      </c>
      <c r="D11" s="4">
        <v>289.21749999999997</v>
      </c>
      <c r="E11" s="4">
        <v>48.531300000000002</v>
      </c>
      <c r="F11" s="4">
        <v>57.007399999999997</v>
      </c>
      <c r="G11" s="4">
        <v>262.11579999999998</v>
      </c>
      <c r="H11" s="4">
        <v>65.089799999999997</v>
      </c>
      <c r="I11" s="4">
        <v>36.447000000000003</v>
      </c>
      <c r="J11" s="4">
        <v>758.40880000000004</v>
      </c>
      <c r="K11" s="4"/>
      <c r="N11" s="63" t="s">
        <v>355</v>
      </c>
      <c r="O11" s="35">
        <v>2023</v>
      </c>
      <c r="P11" s="35">
        <v>5</v>
      </c>
      <c r="Q11" s="4">
        <v>352.81240000000003</v>
      </c>
      <c r="R11" s="4">
        <v>441.01549999999997</v>
      </c>
      <c r="S11" s="4">
        <v>644.64739999999995</v>
      </c>
      <c r="T11" s="4">
        <v>758.40880000000004</v>
      </c>
      <c r="U11" s="4">
        <v>910.09050000000002</v>
      </c>
    </row>
    <row r="12" spans="1:31" x14ac:dyDescent="0.25">
      <c r="A12" s="63" t="s">
        <v>363</v>
      </c>
      <c r="B12" s="35">
        <v>2023</v>
      </c>
      <c r="C12" s="35">
        <v>6</v>
      </c>
      <c r="D12" s="4">
        <v>367.87110000000001</v>
      </c>
      <c r="E12" s="4">
        <v>50.7029</v>
      </c>
      <c r="F12" s="4">
        <v>68.477999999999994</v>
      </c>
      <c r="G12" s="4">
        <v>263.88389999999998</v>
      </c>
      <c r="H12" s="4">
        <v>67.708100000000002</v>
      </c>
      <c r="I12" s="4">
        <v>16.700800000000001</v>
      </c>
      <c r="J12" s="4">
        <v>835.34479999999996</v>
      </c>
      <c r="K12" s="4"/>
      <c r="N12" s="63" t="s">
        <v>363</v>
      </c>
      <c r="O12" s="35">
        <v>2023</v>
      </c>
      <c r="P12" s="35">
        <v>6</v>
      </c>
      <c r="Q12" s="4">
        <v>354.36470000000003</v>
      </c>
      <c r="R12" s="4">
        <v>442.95589999999999</v>
      </c>
      <c r="S12" s="4">
        <v>710.04300000000001</v>
      </c>
      <c r="T12" s="4">
        <v>835.34479999999996</v>
      </c>
      <c r="U12" s="4">
        <v>1002.4136999999999</v>
      </c>
    </row>
    <row r="13" spans="1:31" x14ac:dyDescent="0.25">
      <c r="A13" s="63" t="s">
        <v>373</v>
      </c>
      <c r="B13" s="35">
        <v>2023</v>
      </c>
      <c r="C13" s="35">
        <v>7</v>
      </c>
      <c r="D13" s="4">
        <v>321.21660000000003</v>
      </c>
      <c r="E13" s="4">
        <v>40.870199999999997</v>
      </c>
      <c r="F13" s="4">
        <v>61.035400000000003</v>
      </c>
      <c r="G13" s="4">
        <v>267.6567</v>
      </c>
      <c r="H13" s="4">
        <v>68.27</v>
      </c>
      <c r="I13" s="4">
        <v>22.994499999999999</v>
      </c>
      <c r="J13" s="4">
        <v>782.04340000000002</v>
      </c>
      <c r="K13" s="4"/>
      <c r="N13" s="63" t="s">
        <v>373</v>
      </c>
      <c r="O13" s="35">
        <v>2023</v>
      </c>
      <c r="P13" s="35">
        <v>7</v>
      </c>
      <c r="Q13" s="4">
        <v>355.42779999999999</v>
      </c>
      <c r="R13" s="4">
        <v>444.28480000000002</v>
      </c>
      <c r="S13" s="4">
        <v>664.73680000000002</v>
      </c>
      <c r="T13" s="4">
        <v>782.04340000000002</v>
      </c>
      <c r="U13" s="4">
        <v>938.452</v>
      </c>
    </row>
    <row r="14" spans="1:31" x14ac:dyDescent="0.25">
      <c r="A14" s="63" t="s">
        <v>377</v>
      </c>
      <c r="B14" s="35">
        <v>2023</v>
      </c>
      <c r="C14" s="35">
        <v>8</v>
      </c>
      <c r="D14" s="4">
        <v>321.68310000000002</v>
      </c>
      <c r="E14" s="4">
        <v>46.962400000000002</v>
      </c>
      <c r="F14" s="4">
        <v>62.101900000000001</v>
      </c>
      <c r="G14" s="4">
        <v>259.74579999999997</v>
      </c>
      <c r="H14" s="4">
        <v>65.4131</v>
      </c>
      <c r="I14" s="4">
        <v>14.2879</v>
      </c>
      <c r="J14" s="4">
        <v>770.19420000000002</v>
      </c>
      <c r="K14" s="4"/>
      <c r="N14" s="63" t="s">
        <v>377</v>
      </c>
      <c r="O14" s="35">
        <v>2023</v>
      </c>
      <c r="P14" s="35">
        <v>8</v>
      </c>
      <c r="Q14" s="4">
        <v>357.20499999999998</v>
      </c>
      <c r="R14" s="4">
        <v>446.50619999999998</v>
      </c>
      <c r="S14" s="4">
        <v>654.66499999999996</v>
      </c>
      <c r="T14" s="4">
        <v>770.19420000000002</v>
      </c>
      <c r="U14" s="4">
        <v>924.23299999999995</v>
      </c>
    </row>
    <row r="15" spans="1:31" x14ac:dyDescent="0.25">
      <c r="A15" s="63" t="s">
        <v>384</v>
      </c>
      <c r="B15" s="35">
        <v>2023</v>
      </c>
      <c r="C15" s="35">
        <v>9</v>
      </c>
      <c r="D15" s="4">
        <v>336.4282</v>
      </c>
      <c r="E15" s="4">
        <v>47.019500000000001</v>
      </c>
      <c r="F15" s="4">
        <v>63.527700000000003</v>
      </c>
      <c r="G15" s="4">
        <v>258.13</v>
      </c>
      <c r="H15" s="4">
        <v>65.140299999999996</v>
      </c>
      <c r="I15" s="4">
        <v>17.049099999999999</v>
      </c>
      <c r="J15" s="4">
        <v>787.29480000000001</v>
      </c>
      <c r="K15" s="4"/>
      <c r="N15" s="63" t="s">
        <v>384</v>
      </c>
      <c r="O15" s="35">
        <v>2023</v>
      </c>
      <c r="P15" s="35">
        <v>9</v>
      </c>
      <c r="Q15" s="4">
        <v>359.7054</v>
      </c>
      <c r="R15" s="4">
        <v>449.6318</v>
      </c>
      <c r="S15" s="4">
        <v>669.20050000000003</v>
      </c>
      <c r="T15" s="4">
        <v>787.29480000000001</v>
      </c>
      <c r="U15" s="4">
        <v>944.75369999999998</v>
      </c>
    </row>
    <row r="16" spans="1:31" x14ac:dyDescent="0.25">
      <c r="A16" s="63" t="s">
        <v>387</v>
      </c>
      <c r="B16" s="35">
        <v>2023</v>
      </c>
      <c r="C16" s="35">
        <v>10</v>
      </c>
      <c r="D16" s="4">
        <v>390.97629999999998</v>
      </c>
      <c r="E16" s="4">
        <v>48.599800000000002</v>
      </c>
      <c r="F16" s="4">
        <v>72.520600000000002</v>
      </c>
      <c r="G16" s="4">
        <v>277.34300000000002</v>
      </c>
      <c r="H16" s="4">
        <v>64.618099999999998</v>
      </c>
      <c r="I16" s="4">
        <v>-2.3273000000000001</v>
      </c>
      <c r="J16" s="4">
        <v>851.73050000000001</v>
      </c>
      <c r="K16" s="4"/>
      <c r="N16" s="63" t="s">
        <v>387</v>
      </c>
      <c r="O16" s="35">
        <v>2023</v>
      </c>
      <c r="P16" s="35">
        <v>10</v>
      </c>
      <c r="Q16" s="4">
        <v>361.61180000000002</v>
      </c>
      <c r="R16" s="4">
        <v>452.01479999999998</v>
      </c>
      <c r="S16" s="4">
        <v>723.97090000000003</v>
      </c>
      <c r="T16" s="4">
        <v>851.73050000000001</v>
      </c>
      <c r="U16" s="4">
        <v>1022.0766</v>
      </c>
    </row>
    <row r="17" spans="1:59" x14ac:dyDescent="0.25">
      <c r="A17" s="63" t="s">
        <v>388</v>
      </c>
      <c r="B17" s="35">
        <v>2023</v>
      </c>
      <c r="C17" s="35">
        <v>11</v>
      </c>
      <c r="D17" s="4">
        <v>393.09989999999999</v>
      </c>
      <c r="E17" s="4">
        <v>46.250900000000001</v>
      </c>
      <c r="F17" s="4">
        <v>71.814599999999999</v>
      </c>
      <c r="G17" s="4">
        <v>276.74700000000001</v>
      </c>
      <c r="H17" s="4">
        <v>67.0197</v>
      </c>
      <c r="I17" s="4">
        <v>2.9295</v>
      </c>
      <c r="J17" s="4">
        <v>857.86159999999995</v>
      </c>
      <c r="K17" s="4"/>
      <c r="N17" s="63" t="s">
        <v>388</v>
      </c>
      <c r="O17" s="35">
        <v>2023</v>
      </c>
      <c r="P17" s="35">
        <v>11</v>
      </c>
      <c r="Q17" s="4">
        <v>362.51589999999999</v>
      </c>
      <c r="R17" s="4">
        <v>453.14479999999998</v>
      </c>
      <c r="S17" s="4">
        <v>729.18230000000005</v>
      </c>
      <c r="T17" s="4">
        <v>857.86159999999995</v>
      </c>
      <c r="U17" s="4">
        <v>1029.4339</v>
      </c>
    </row>
    <row r="18" spans="1:59" x14ac:dyDescent="0.25">
      <c r="A18" s="63" t="s">
        <v>389</v>
      </c>
      <c r="B18" s="35">
        <v>2023</v>
      </c>
      <c r="C18" s="35">
        <v>12</v>
      </c>
      <c r="D18" s="4">
        <v>388.7747</v>
      </c>
      <c r="E18" s="4">
        <v>51.235199999999999</v>
      </c>
      <c r="F18" s="4">
        <v>73.468800000000002</v>
      </c>
      <c r="G18" s="4">
        <v>267.315</v>
      </c>
      <c r="H18" s="4">
        <v>66.184100000000001</v>
      </c>
      <c r="I18" s="4">
        <v>18.097300000000001</v>
      </c>
      <c r="J18" s="4">
        <v>865.07510000000002</v>
      </c>
      <c r="K18" s="4"/>
      <c r="N18" s="63" t="s">
        <v>389</v>
      </c>
      <c r="O18" s="35">
        <v>2023</v>
      </c>
      <c r="P18" s="35">
        <v>12</v>
      </c>
      <c r="Q18" s="4">
        <v>364.21969999999999</v>
      </c>
      <c r="R18" s="4">
        <v>455.27460000000002</v>
      </c>
      <c r="S18" s="4">
        <v>735.31380000000001</v>
      </c>
      <c r="T18" s="4">
        <v>865.07510000000002</v>
      </c>
      <c r="U18" s="4">
        <v>1038.0900999999999</v>
      </c>
    </row>
    <row r="19" spans="1:59" x14ac:dyDescent="0.25">
      <c r="A19" s="31" t="s">
        <v>108</v>
      </c>
      <c r="B19" s="2"/>
      <c r="C19" s="2"/>
      <c r="D19" s="384">
        <f>+(D18-D17)/D17</f>
        <v>-1.1002801069142972E-2</v>
      </c>
      <c r="E19" s="384">
        <f t="shared" ref="E19:K19" si="0">+(E18-E17)/E17</f>
        <v>0.10776655156980723</v>
      </c>
      <c r="F19" s="384">
        <f t="shared" si="0"/>
        <v>2.3034313356894043E-2</v>
      </c>
      <c r="G19" s="384">
        <f t="shared" si="0"/>
        <v>-3.4081670262008319E-2</v>
      </c>
      <c r="H19" s="384">
        <f t="shared" si="0"/>
        <v>-1.2467975833971197E-2</v>
      </c>
      <c r="I19" s="384">
        <f t="shared" si="0"/>
        <v>5.1776071001877453</v>
      </c>
      <c r="J19" s="384">
        <f t="shared" si="0"/>
        <v>8.4086990255771658E-3</v>
      </c>
      <c r="K19" s="384" t="e">
        <f t="shared" si="0"/>
        <v>#DIV/0!</v>
      </c>
      <c r="N19" s="31" t="s">
        <v>108</v>
      </c>
      <c r="O19" s="2"/>
      <c r="P19" s="2"/>
      <c r="Q19" s="385">
        <f>+(Q18-Q17)/Q17</f>
        <v>4.6999317823025171E-3</v>
      </c>
      <c r="R19" s="385">
        <f>+(R18-R17)/R17</f>
        <v>4.700042900194476E-3</v>
      </c>
      <c r="S19" s="385">
        <f>+(S18-S17)/S17</f>
        <v>8.4087340024572178E-3</v>
      </c>
      <c r="T19" s="385">
        <f>+(T18-T17)/T17</f>
        <v>8.4086990255771658E-3</v>
      </c>
      <c r="U19" s="385">
        <f>+(U18-U17)/U17</f>
        <v>8.4086991889424853E-3</v>
      </c>
      <c r="V19" s="44"/>
      <c r="W19" s="51"/>
      <c r="X19" s="44"/>
      <c r="Y19" s="44"/>
      <c r="Z19" s="44"/>
      <c r="AA19" s="44"/>
      <c r="AB19" s="44"/>
      <c r="AC19" s="44"/>
      <c r="AD19" s="44"/>
      <c r="AE19" s="44"/>
      <c r="AF19" s="44"/>
      <c r="AG19" s="50"/>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row>
    <row r="20" spans="1:59" x14ac:dyDescent="0.25">
      <c r="A20" s="3"/>
      <c r="B20" s="2"/>
      <c r="C20" s="2"/>
      <c r="D20" s="2"/>
      <c r="E20" s="2"/>
      <c r="F20" s="6"/>
      <c r="G20" s="6"/>
      <c r="H20" s="6"/>
      <c r="I20" s="6"/>
      <c r="J20" s="6"/>
      <c r="K20" s="6"/>
    </row>
    <row r="21" spans="1:59" x14ac:dyDescent="0.25">
      <c r="A21" s="3"/>
      <c r="B21" s="2"/>
      <c r="C21" s="2"/>
      <c r="D21" s="2"/>
      <c r="E21" s="2"/>
      <c r="F21" s="6"/>
      <c r="G21" s="6"/>
      <c r="H21" s="6"/>
      <c r="I21" s="6"/>
      <c r="J21" s="6"/>
      <c r="K21" s="6"/>
    </row>
    <row r="22" spans="1:59" x14ac:dyDescent="0.25">
      <c r="E22" s="5"/>
      <c r="F22" s="5"/>
      <c r="G22" s="5"/>
      <c r="H22" s="5"/>
      <c r="I22" s="5"/>
      <c r="J22" s="5"/>
      <c r="K22" s="5"/>
    </row>
    <row r="23" spans="1:59" x14ac:dyDescent="0.25">
      <c r="C23" s="5"/>
      <c r="F23" s="7"/>
      <c r="G23" s="7"/>
      <c r="H23" s="7"/>
      <c r="I23" s="7"/>
      <c r="J23" s="7"/>
      <c r="K23" s="7"/>
    </row>
    <row r="24" spans="1:59" x14ac:dyDescent="0.25">
      <c r="C24" s="5"/>
      <c r="I24" s="5"/>
      <c r="J24" s="5"/>
    </row>
    <row r="25" spans="1:59" x14ac:dyDescent="0.25">
      <c r="W25" s="42" t="s">
        <v>116</v>
      </c>
      <c r="X25" s="494" t="s">
        <v>118</v>
      </c>
      <c r="Y25" s="494"/>
      <c r="Z25" s="494"/>
      <c r="AA25" s="494"/>
      <c r="AB25" s="494"/>
      <c r="AC25" s="494"/>
      <c r="AD25" s="494"/>
    </row>
    <row r="26" spans="1:59" x14ac:dyDescent="0.25">
      <c r="W26" s="42"/>
      <c r="X26" s="494"/>
      <c r="Y26" s="494"/>
      <c r="Z26" s="494"/>
      <c r="AA26" s="494"/>
      <c r="AB26" s="494"/>
      <c r="AC26" s="494"/>
      <c r="AD26" s="494"/>
    </row>
    <row r="27" spans="1:59" x14ac:dyDescent="0.25">
      <c r="W27" s="42"/>
      <c r="X27" s="23"/>
      <c r="Y27" s="23"/>
      <c r="Z27" s="23"/>
      <c r="AA27" s="23"/>
      <c r="AB27" s="23"/>
      <c r="AC27" s="23"/>
      <c r="AD27" s="23"/>
    </row>
    <row r="28" spans="1:59" x14ac:dyDescent="0.25">
      <c r="W28" s="42" t="s">
        <v>114</v>
      </c>
      <c r="X28" s="494" t="s">
        <v>119</v>
      </c>
      <c r="Y28" s="494"/>
      <c r="Z28" s="494"/>
      <c r="AA28" s="494"/>
      <c r="AB28" s="494"/>
      <c r="AC28" s="494"/>
      <c r="AD28" s="494"/>
    </row>
    <row r="29" spans="1:59" x14ac:dyDescent="0.25">
      <c r="W29" s="23"/>
      <c r="X29" s="494"/>
      <c r="Y29" s="494"/>
      <c r="Z29" s="494"/>
      <c r="AA29" s="494"/>
      <c r="AB29" s="494"/>
      <c r="AC29" s="494"/>
      <c r="AD29" s="494"/>
    </row>
  </sheetData>
  <mergeCells count="8">
    <mergeCell ref="X25:AD26"/>
    <mergeCell ref="X28:AD29"/>
    <mergeCell ref="W5:AE5"/>
    <mergeCell ref="I1:K1"/>
    <mergeCell ref="A5:K5"/>
    <mergeCell ref="N5:U5"/>
    <mergeCell ref="A4:K4"/>
    <mergeCell ref="N4:U4"/>
  </mergeCells>
  <conditionalFormatting sqref="A20:U1048576 A1:U18">
    <cfRule type="expression" dxfId="1143" priority="3">
      <formula>ROW()=CELL("FILA")</formula>
    </cfRule>
  </conditionalFormatting>
  <conditionalFormatting sqref="A19:C19">
    <cfRule type="expression" dxfId="1142" priority="2">
      <formula>ROW()=CELL("FILA")</formula>
    </cfRule>
  </conditionalFormatting>
  <conditionalFormatting sqref="D19:U19">
    <cfRule type="expression" dxfId="1141" priority="1">
      <formula>ROW()=CELL("FILA")</formula>
    </cfRule>
  </conditionalFormatting>
  <hyperlinks>
    <hyperlink ref="I1:K1" location="INDICE!A1" display="REGRESAR"/>
  </hyperlinks>
  <printOptions horizontalCentered="1"/>
  <pageMargins left="0.23622047244094491" right="0.23622047244094491" top="0.74803149606299213" bottom="0.74803149606299213" header="0.31496062992125984" footer="0.31496062992125984"/>
  <pageSetup scale="97" orientation="portrait" r:id="rId1"/>
  <headerFooter>
    <oddHeader>&amp;C&amp;12Información tarifaria del servicio público de energía 
para el comercializador integrado al operador de red</oddHeader>
    <oddFooter>&amp;L&amp;K00B050
&amp;C&amp;K000000PUBLICACIÓN DE EMPRESAS MUNICIPALES DE CALI E.S.P.</oddFooter>
  </headerFooter>
  <colBreaks count="2" manualBreakCount="2">
    <brk id="12" max="1048575" man="1"/>
    <brk id="21" max="41" man="1"/>
  </colBreaks>
  <drawing r:id="rId2"/>
  <picture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dimension ref="A1:BG28"/>
  <sheetViews>
    <sheetView showGridLines="0" view="pageBreakPreview" zoomScale="80" zoomScaleNormal="85" zoomScaleSheetLayoutView="80" zoomScalePageLayoutView="85" workbookViewId="0">
      <selection activeCell="Q19" sqref="Q19:U19"/>
    </sheetView>
  </sheetViews>
  <sheetFormatPr baseColWidth="10" defaultColWidth="9.28515625" defaultRowHeight="15" x14ac:dyDescent="0.25"/>
  <cols>
    <col min="1" max="1" width="11.7109375" customWidth="1"/>
    <col min="2" max="2" width="6.5703125" customWidth="1"/>
    <col min="3" max="3" width="9.140625" customWidth="1"/>
    <col min="4" max="4" width="9.7109375" customWidth="1"/>
    <col min="5" max="5" width="10" customWidth="1"/>
    <col min="6" max="6" width="9.140625" customWidth="1"/>
    <col min="7" max="7" width="8" customWidth="1"/>
    <col min="8" max="10" width="9.7109375" customWidth="1"/>
    <col min="11" max="11" width="9.28515625" customWidth="1"/>
    <col min="12" max="12" width="2.5703125" hidden="1" customWidth="1"/>
    <col min="13" max="13" width="2.5703125" customWidth="1"/>
    <col min="14" max="14" width="14.85546875" customWidth="1"/>
    <col min="16" max="16" width="9.140625" customWidth="1"/>
    <col min="17" max="20" width="11.5703125" customWidth="1"/>
    <col min="21" max="21" width="15.42578125" customWidth="1"/>
    <col min="23" max="23" width="13.7109375" customWidth="1"/>
    <col min="24" max="24" width="13.42578125" customWidth="1"/>
    <col min="26" max="26" width="12.85546875" customWidth="1"/>
    <col min="27" max="27" width="13" customWidth="1"/>
  </cols>
  <sheetData>
    <row r="1" spans="1:31" ht="23.25" x14ac:dyDescent="0.25">
      <c r="I1" s="503" t="s">
        <v>69</v>
      </c>
      <c r="J1" s="503"/>
      <c r="K1" s="503"/>
    </row>
    <row r="2" spans="1:31" ht="30" customHeight="1" x14ac:dyDescent="0.35">
      <c r="A2" s="8" t="s">
        <v>9</v>
      </c>
      <c r="C2" s="17" t="s">
        <v>148</v>
      </c>
      <c r="D2" s="17"/>
      <c r="E2" s="17"/>
      <c r="F2" s="17"/>
      <c r="G2" s="17"/>
      <c r="H2" s="17"/>
      <c r="I2" s="17"/>
      <c r="J2" s="17"/>
      <c r="K2" s="17"/>
    </row>
    <row r="3" spans="1:31" ht="23.25" x14ac:dyDescent="0.35">
      <c r="A3" s="8" t="s">
        <v>15</v>
      </c>
      <c r="C3" s="17" t="s">
        <v>55</v>
      </c>
      <c r="D3" s="17"/>
      <c r="E3" s="17"/>
      <c r="F3" s="17"/>
      <c r="G3" s="17"/>
      <c r="H3" s="17"/>
      <c r="I3" s="17"/>
      <c r="J3" s="17"/>
      <c r="K3" s="17"/>
      <c r="N3" s="10"/>
      <c r="O3" s="10"/>
      <c r="P3" s="10"/>
      <c r="Q3" s="10"/>
      <c r="R3" s="10"/>
      <c r="S3" s="10"/>
      <c r="T3" s="10"/>
      <c r="U3" s="10"/>
    </row>
    <row r="4" spans="1:31" s="20" customFormat="1" ht="17.25" x14ac:dyDescent="0.3">
      <c r="A4" s="498"/>
      <c r="B4" s="498"/>
      <c r="C4" s="498"/>
      <c r="D4" s="498"/>
      <c r="E4" s="498"/>
      <c r="F4" s="498"/>
      <c r="G4" s="498"/>
      <c r="H4" s="498"/>
      <c r="I4" s="498"/>
      <c r="J4" s="498"/>
      <c r="K4" s="498"/>
      <c r="N4" s="501"/>
      <c r="O4" s="501"/>
      <c r="P4" s="501"/>
      <c r="Q4" s="501"/>
      <c r="R4" s="501"/>
      <c r="S4" s="501"/>
      <c r="T4" s="501"/>
      <c r="U4" s="501"/>
    </row>
    <row r="5" spans="1:31" ht="33" customHeight="1" x14ac:dyDescent="0.25">
      <c r="A5" s="496" t="s">
        <v>109</v>
      </c>
      <c r="B5" s="499"/>
      <c r="C5" s="499"/>
      <c r="D5" s="499"/>
      <c r="E5" s="499"/>
      <c r="F5" s="499"/>
      <c r="G5" s="499"/>
      <c r="H5" s="499"/>
      <c r="I5" s="499"/>
      <c r="J5" s="499"/>
      <c r="K5" s="499"/>
      <c r="N5" s="496" t="s">
        <v>111</v>
      </c>
      <c r="O5" s="496"/>
      <c r="P5" s="496"/>
      <c r="Q5" s="496"/>
      <c r="R5" s="496"/>
      <c r="S5" s="496"/>
      <c r="T5" s="496"/>
      <c r="U5" s="496"/>
      <c r="V5" s="30"/>
      <c r="W5" s="496" t="s">
        <v>117</v>
      </c>
      <c r="X5" s="496"/>
      <c r="Y5" s="496"/>
      <c r="Z5" s="496"/>
      <c r="AA5" s="496"/>
      <c r="AB5" s="496"/>
      <c r="AC5" s="496"/>
      <c r="AD5" s="496"/>
      <c r="AE5" s="496"/>
    </row>
    <row r="6" spans="1:31" s="19" customFormat="1" ht="30" x14ac:dyDescent="0.25">
      <c r="B6" s="14" t="s">
        <v>0</v>
      </c>
      <c r="C6" s="14" t="s">
        <v>1</v>
      </c>
      <c r="D6" s="12" t="s">
        <v>2</v>
      </c>
      <c r="E6" s="12" t="s">
        <v>3</v>
      </c>
      <c r="F6" s="12" t="s">
        <v>4</v>
      </c>
      <c r="G6" s="12" t="s">
        <v>5</v>
      </c>
      <c r="H6" s="12" t="s">
        <v>6</v>
      </c>
      <c r="I6" s="12" t="s">
        <v>7</v>
      </c>
      <c r="J6" s="12" t="s">
        <v>116</v>
      </c>
      <c r="K6" s="12" t="s">
        <v>114</v>
      </c>
      <c r="L6"/>
      <c r="M6"/>
      <c r="O6" s="14" t="s">
        <v>0</v>
      </c>
      <c r="P6" s="14" t="s">
        <v>1</v>
      </c>
      <c r="Q6" s="12" t="s">
        <v>10</v>
      </c>
      <c r="R6" s="12" t="s">
        <v>11</v>
      </c>
      <c r="S6" s="12" t="s">
        <v>12</v>
      </c>
      <c r="T6" s="12" t="s">
        <v>13</v>
      </c>
      <c r="U6" s="13" t="s">
        <v>14</v>
      </c>
    </row>
    <row r="7" spans="1:31" x14ac:dyDescent="0.25">
      <c r="A7" s="63" t="s">
        <v>313</v>
      </c>
      <c r="B7" s="35">
        <v>2023</v>
      </c>
      <c r="C7" s="35">
        <v>1</v>
      </c>
      <c r="D7" s="4">
        <v>298.69</v>
      </c>
      <c r="E7" s="4">
        <v>51.97</v>
      </c>
      <c r="F7" s="4">
        <v>78.69</v>
      </c>
      <c r="G7" s="4">
        <v>268.32</v>
      </c>
      <c r="H7" s="4">
        <v>59.47</v>
      </c>
      <c r="I7" s="4">
        <v>20.57</v>
      </c>
      <c r="J7" s="4">
        <v>777.71</v>
      </c>
      <c r="K7" s="4">
        <v>767.02</v>
      </c>
      <c r="N7" s="63" t="s">
        <v>313</v>
      </c>
      <c r="O7" s="35">
        <v>2023</v>
      </c>
      <c r="P7" s="35">
        <v>1</v>
      </c>
      <c r="Q7" s="4">
        <v>306.81</v>
      </c>
      <c r="R7" s="4">
        <v>383.51</v>
      </c>
      <c r="S7" s="4">
        <v>651.97</v>
      </c>
      <c r="T7" s="4">
        <v>767.02</v>
      </c>
      <c r="U7" s="4">
        <v>920.42</v>
      </c>
    </row>
    <row r="8" spans="1:31" x14ac:dyDescent="0.25">
      <c r="A8" s="63" t="s">
        <v>322</v>
      </c>
      <c r="B8" s="35">
        <v>2023</v>
      </c>
      <c r="C8" s="35">
        <v>2</v>
      </c>
      <c r="D8" s="4">
        <v>310.2</v>
      </c>
      <c r="E8" s="4">
        <v>48.71</v>
      </c>
      <c r="F8" s="4">
        <v>80.62</v>
      </c>
      <c r="G8" s="4">
        <v>276.7</v>
      </c>
      <c r="H8" s="4">
        <v>58.93</v>
      </c>
      <c r="I8" s="4">
        <v>19.45</v>
      </c>
      <c r="J8" s="4">
        <v>794.61</v>
      </c>
      <c r="K8" s="4">
        <v>780.65</v>
      </c>
      <c r="N8" s="63" t="s">
        <v>322</v>
      </c>
      <c r="O8" s="35">
        <v>2023</v>
      </c>
      <c r="P8" s="35">
        <v>2</v>
      </c>
      <c r="Q8" s="4">
        <v>312.27999999999997</v>
      </c>
      <c r="R8" s="4">
        <v>390.33</v>
      </c>
      <c r="S8" s="4">
        <v>663.55</v>
      </c>
      <c r="T8" s="4">
        <v>780.65</v>
      </c>
      <c r="U8" s="4">
        <v>936.78</v>
      </c>
    </row>
    <row r="9" spans="1:31" x14ac:dyDescent="0.25">
      <c r="A9" s="63" t="s">
        <v>343</v>
      </c>
      <c r="B9" s="35">
        <v>2023</v>
      </c>
      <c r="C9" s="35">
        <v>3</v>
      </c>
      <c r="D9" s="4">
        <v>357.05369999999999</v>
      </c>
      <c r="E9" s="4">
        <v>52.366900000000001</v>
      </c>
      <c r="F9" s="4">
        <v>91.040599999999998</v>
      </c>
      <c r="G9" s="4">
        <v>279.31349999999998</v>
      </c>
      <c r="H9" s="4">
        <v>59.907899999999998</v>
      </c>
      <c r="I9" s="4">
        <v>16.558</v>
      </c>
      <c r="J9" s="4">
        <v>856.24059999999997</v>
      </c>
      <c r="K9" s="4">
        <v>793.61469999999997</v>
      </c>
      <c r="N9" s="63" t="s">
        <v>343</v>
      </c>
      <c r="O9" s="35">
        <v>2023</v>
      </c>
      <c r="P9" s="35">
        <v>3</v>
      </c>
      <c r="Q9" s="4">
        <v>317.44749999999999</v>
      </c>
      <c r="R9" s="4">
        <v>396.80939999999998</v>
      </c>
      <c r="S9" s="4">
        <v>674.57249999999999</v>
      </c>
      <c r="T9" s="4">
        <v>793.61469999999997</v>
      </c>
      <c r="U9" s="4">
        <v>952.33763999999996</v>
      </c>
    </row>
    <row r="10" spans="1:31" x14ac:dyDescent="0.25">
      <c r="A10" s="63" t="s">
        <v>354</v>
      </c>
      <c r="B10" s="35">
        <v>2023</v>
      </c>
      <c r="C10" s="35">
        <v>4</v>
      </c>
      <c r="D10" s="4">
        <v>298.82470000000001</v>
      </c>
      <c r="E10" s="4">
        <v>53.521099999999997</v>
      </c>
      <c r="F10" s="4">
        <v>83.818899999999999</v>
      </c>
      <c r="G10" s="4">
        <v>266.48129999999998</v>
      </c>
      <c r="H10" s="4">
        <v>64.197299999999998</v>
      </c>
      <c r="I10" s="4">
        <v>33.658000000000001</v>
      </c>
      <c r="J10" s="4">
        <v>800.50130000000001</v>
      </c>
      <c r="K10" s="4">
        <v>801.9556</v>
      </c>
      <c r="N10" s="63" t="s">
        <v>354</v>
      </c>
      <c r="O10" s="35">
        <v>2023</v>
      </c>
      <c r="P10" s="35">
        <v>4</v>
      </c>
      <c r="Q10" s="4">
        <v>320.78219999999999</v>
      </c>
      <c r="R10" s="4">
        <v>400.97829999999999</v>
      </c>
      <c r="S10" s="4">
        <v>681.66225999999995</v>
      </c>
      <c r="T10" s="4">
        <v>801.9556</v>
      </c>
      <c r="U10" s="4">
        <v>962.34672</v>
      </c>
    </row>
    <row r="11" spans="1:31" x14ac:dyDescent="0.25">
      <c r="A11" s="63" t="s">
        <v>355</v>
      </c>
      <c r="B11" s="35">
        <v>2023</v>
      </c>
      <c r="C11" s="35">
        <v>5</v>
      </c>
      <c r="D11" s="4">
        <v>280</v>
      </c>
      <c r="E11" s="4">
        <v>48.53</v>
      </c>
      <c r="F11" s="4">
        <v>78.37</v>
      </c>
      <c r="G11" s="4">
        <v>262.12</v>
      </c>
      <c r="H11" s="4">
        <v>60.76</v>
      </c>
      <c r="I11" s="4">
        <v>35.72</v>
      </c>
      <c r="J11" s="4">
        <v>765.5</v>
      </c>
      <c r="K11" s="4">
        <v>808.23</v>
      </c>
      <c r="N11" s="63" t="s">
        <v>355</v>
      </c>
      <c r="O11" s="35">
        <v>2023</v>
      </c>
      <c r="P11" s="35">
        <v>5</v>
      </c>
      <c r="Q11" s="4">
        <v>323.29000000000002</v>
      </c>
      <c r="R11" s="4">
        <v>404.11</v>
      </c>
      <c r="S11" s="4">
        <v>686.99</v>
      </c>
      <c r="T11" s="4">
        <v>808.23</v>
      </c>
      <c r="U11" s="4">
        <v>969.87</v>
      </c>
    </row>
    <row r="12" spans="1:31" x14ac:dyDescent="0.25">
      <c r="A12" s="63" t="s">
        <v>363</v>
      </c>
      <c r="B12" s="35">
        <v>2023</v>
      </c>
      <c r="C12" s="35">
        <v>6</v>
      </c>
      <c r="D12" s="4">
        <v>371.30130000000003</v>
      </c>
      <c r="E12" s="4">
        <v>50.7029</v>
      </c>
      <c r="F12" s="4">
        <v>98.003699999999995</v>
      </c>
      <c r="G12" s="4">
        <v>263.88389999999998</v>
      </c>
      <c r="H12" s="4">
        <v>62.933799999999998</v>
      </c>
      <c r="I12" s="4">
        <v>15.463100000000001</v>
      </c>
      <c r="J12" s="4">
        <v>862.28869999999995</v>
      </c>
      <c r="K12" s="4">
        <v>811.75890000000004</v>
      </c>
      <c r="N12" s="63" t="s">
        <v>363</v>
      </c>
      <c r="O12" s="35">
        <v>2023</v>
      </c>
      <c r="P12" s="35">
        <v>6</v>
      </c>
      <c r="Q12" s="4">
        <v>324.70359999999999</v>
      </c>
      <c r="R12" s="4">
        <v>405.87950000000001</v>
      </c>
      <c r="S12" s="4">
        <v>689.99507000000006</v>
      </c>
      <c r="T12" s="4">
        <v>811.75890000000004</v>
      </c>
      <c r="U12" s="4">
        <v>974.11068</v>
      </c>
    </row>
    <row r="13" spans="1:31" x14ac:dyDescent="0.25">
      <c r="A13" s="63" t="s">
        <v>373</v>
      </c>
      <c r="B13" s="35">
        <v>2023</v>
      </c>
      <c r="C13" s="35">
        <v>7</v>
      </c>
      <c r="D13" s="4">
        <v>337.07249999999999</v>
      </c>
      <c r="E13" s="4">
        <v>40.870199999999997</v>
      </c>
      <c r="F13" s="4">
        <v>89.785200000000003</v>
      </c>
      <c r="G13" s="4">
        <v>267.6567</v>
      </c>
      <c r="H13" s="4">
        <v>62.193100000000001</v>
      </c>
      <c r="I13" s="4">
        <v>22.288900000000002</v>
      </c>
      <c r="J13" s="4">
        <v>819.86659999999995</v>
      </c>
      <c r="K13" s="4">
        <v>814.19420000000002</v>
      </c>
      <c r="N13" s="63" t="s">
        <v>373</v>
      </c>
      <c r="O13" s="35">
        <v>2023</v>
      </c>
      <c r="P13" s="35">
        <v>7</v>
      </c>
      <c r="Q13" s="4">
        <v>325.67770000000002</v>
      </c>
      <c r="R13" s="4">
        <v>407.09710000000001</v>
      </c>
      <c r="S13" s="4">
        <v>692.06506999999999</v>
      </c>
      <c r="T13" s="4">
        <v>814.19420000000002</v>
      </c>
      <c r="U13" s="4">
        <v>977.03304000000003</v>
      </c>
    </row>
    <row r="14" spans="1:31" x14ac:dyDescent="0.25">
      <c r="A14" s="63" t="s">
        <v>377</v>
      </c>
      <c r="B14" s="35">
        <v>2023</v>
      </c>
      <c r="C14" s="35">
        <v>8</v>
      </c>
      <c r="D14" s="4">
        <v>340.51</v>
      </c>
      <c r="E14" s="4">
        <v>46.96</v>
      </c>
      <c r="F14" s="4">
        <v>93.14</v>
      </c>
      <c r="G14" s="4">
        <v>259.75</v>
      </c>
      <c r="H14" s="4">
        <v>61.11</v>
      </c>
      <c r="I14" s="4">
        <v>12.19</v>
      </c>
      <c r="J14" s="4">
        <v>813.66</v>
      </c>
      <c r="K14" s="4">
        <v>818.27</v>
      </c>
      <c r="N14" s="63" t="s">
        <v>377</v>
      </c>
      <c r="O14" s="35">
        <v>2023</v>
      </c>
      <c r="P14" s="35">
        <v>8</v>
      </c>
      <c r="Q14" s="4">
        <v>327.31</v>
      </c>
      <c r="R14" s="4">
        <v>409.14</v>
      </c>
      <c r="S14" s="4">
        <v>695.53</v>
      </c>
      <c r="T14" s="4">
        <v>818.27</v>
      </c>
      <c r="U14" s="4">
        <v>981.93</v>
      </c>
    </row>
    <row r="15" spans="1:31" x14ac:dyDescent="0.25">
      <c r="A15" s="63" t="s">
        <v>384</v>
      </c>
      <c r="B15" s="35">
        <v>2023</v>
      </c>
      <c r="C15" s="35">
        <v>9</v>
      </c>
      <c r="D15" s="4">
        <v>354.3295</v>
      </c>
      <c r="E15" s="4">
        <v>47.019500000000001</v>
      </c>
      <c r="F15" s="4">
        <v>94.055700000000002</v>
      </c>
      <c r="G15" s="4">
        <v>258.13010000000003</v>
      </c>
      <c r="H15" s="4">
        <v>59.6751</v>
      </c>
      <c r="I15" s="4">
        <v>16.2742</v>
      </c>
      <c r="J15" s="4">
        <v>829.48410000000001</v>
      </c>
      <c r="K15" s="4">
        <v>823.99300000000005</v>
      </c>
      <c r="N15" s="63" t="s">
        <v>384</v>
      </c>
      <c r="O15" s="35">
        <v>2023</v>
      </c>
      <c r="P15" s="35">
        <v>9</v>
      </c>
      <c r="Q15" s="4">
        <v>329.59769999999997</v>
      </c>
      <c r="R15" s="4">
        <v>411.99720000000002</v>
      </c>
      <c r="S15" s="4">
        <v>700.39404999999999</v>
      </c>
      <c r="T15" s="4">
        <v>823.99300000000005</v>
      </c>
      <c r="U15" s="4">
        <v>988.79160000000002</v>
      </c>
    </row>
    <row r="16" spans="1:31" x14ac:dyDescent="0.25">
      <c r="A16" s="63" t="s">
        <v>387</v>
      </c>
      <c r="B16" s="35">
        <v>2023</v>
      </c>
      <c r="C16" s="35">
        <v>10</v>
      </c>
      <c r="D16" s="4">
        <v>382.72</v>
      </c>
      <c r="E16" s="4">
        <v>48.6</v>
      </c>
      <c r="F16" s="4">
        <v>100.87</v>
      </c>
      <c r="G16" s="4">
        <v>277.33999999999997</v>
      </c>
      <c r="H16" s="4">
        <v>70.489999999999995</v>
      </c>
      <c r="I16" s="4">
        <v>-2.0099999999999998</v>
      </c>
      <c r="J16" s="4">
        <v>878.02</v>
      </c>
      <c r="K16" s="4">
        <v>947.59</v>
      </c>
      <c r="N16" s="63" t="s">
        <v>387</v>
      </c>
      <c r="O16" s="35">
        <v>2023</v>
      </c>
      <c r="P16" s="35">
        <v>10</v>
      </c>
      <c r="Q16" s="4">
        <v>379.04</v>
      </c>
      <c r="R16" s="4">
        <v>473.8</v>
      </c>
      <c r="S16" s="4">
        <v>805.45</v>
      </c>
      <c r="T16" s="4">
        <v>947.59</v>
      </c>
      <c r="U16" s="4">
        <f>+T16*1.2</f>
        <v>1137.1079999999999</v>
      </c>
    </row>
    <row r="17" spans="1:59" x14ac:dyDescent="0.25">
      <c r="A17" s="63" t="s">
        <v>388</v>
      </c>
      <c r="B17" s="35">
        <v>2023</v>
      </c>
      <c r="C17" s="35">
        <v>11</v>
      </c>
      <c r="D17" s="4">
        <v>384.86</v>
      </c>
      <c r="E17" s="4">
        <v>46.25</v>
      </c>
      <c r="F17" s="4">
        <v>100.54</v>
      </c>
      <c r="G17" s="4">
        <v>276.75</v>
      </c>
      <c r="H17" s="4">
        <v>73.540000000000006</v>
      </c>
      <c r="I17" s="4">
        <v>2.1800000000000002</v>
      </c>
      <c r="J17" s="4">
        <v>884.12</v>
      </c>
      <c r="K17" s="4">
        <v>980.76</v>
      </c>
      <c r="N17" s="63" t="s">
        <v>388</v>
      </c>
      <c r="O17" s="35">
        <v>2023</v>
      </c>
      <c r="P17" s="35">
        <v>11</v>
      </c>
      <c r="Q17" s="4">
        <v>392.3</v>
      </c>
      <c r="R17" s="4">
        <v>490.38</v>
      </c>
      <c r="S17" s="4">
        <v>833.64</v>
      </c>
      <c r="T17" s="4">
        <v>980.76</v>
      </c>
      <c r="U17" s="4">
        <f>+T17*1.2</f>
        <v>1176.912</v>
      </c>
    </row>
    <row r="18" spans="1:59" x14ac:dyDescent="0.25">
      <c r="A18" s="63" t="s">
        <v>389</v>
      </c>
      <c r="B18" s="35">
        <v>2023</v>
      </c>
      <c r="C18" s="35">
        <v>12</v>
      </c>
      <c r="D18" s="4">
        <v>378.21</v>
      </c>
      <c r="E18" s="4">
        <v>51.24</v>
      </c>
      <c r="F18" s="4">
        <v>100.82</v>
      </c>
      <c r="G18" s="4">
        <v>267.32</v>
      </c>
      <c r="H18" s="4">
        <v>71.39</v>
      </c>
      <c r="I18" s="4">
        <v>20.13</v>
      </c>
      <c r="J18" s="4">
        <v>889.08</v>
      </c>
      <c r="K18" s="4">
        <v>986.64</v>
      </c>
      <c r="N18" s="63" t="s">
        <v>389</v>
      </c>
      <c r="O18" s="35">
        <v>2023</v>
      </c>
      <c r="P18" s="35">
        <v>12</v>
      </c>
      <c r="Q18" s="4">
        <v>394.66</v>
      </c>
      <c r="R18" s="4">
        <v>493.32</v>
      </c>
      <c r="S18" s="4">
        <v>838.65</v>
      </c>
      <c r="T18" s="4">
        <v>986.64</v>
      </c>
      <c r="U18" s="4">
        <f>+T18*1.2</f>
        <v>1183.9679999999998</v>
      </c>
    </row>
    <row r="19" spans="1:59" x14ac:dyDescent="0.25">
      <c r="A19" s="31" t="s">
        <v>108</v>
      </c>
      <c r="B19" s="2"/>
      <c r="C19" s="2"/>
      <c r="D19" s="384">
        <f t="shared" ref="D19:K19" si="0">+(D18-D17)/D17</f>
        <v>-1.7279010549290739E-2</v>
      </c>
      <c r="E19" s="384">
        <f t="shared" si="0"/>
        <v>0.10789189189189194</v>
      </c>
      <c r="F19" s="384">
        <f t="shared" si="0"/>
        <v>2.7849612094687378E-3</v>
      </c>
      <c r="G19" s="384">
        <f t="shared" si="0"/>
        <v>-3.4074074074074097E-2</v>
      </c>
      <c r="H19" s="384">
        <f t="shared" si="0"/>
        <v>-2.9235790046233417E-2</v>
      </c>
      <c r="I19" s="384">
        <f t="shared" si="0"/>
        <v>8.2339449541284395</v>
      </c>
      <c r="J19" s="384">
        <f t="shared" si="0"/>
        <v>5.610098176718134E-3</v>
      </c>
      <c r="K19" s="384">
        <f t="shared" si="0"/>
        <v>5.9953505444757084E-3</v>
      </c>
      <c r="N19" s="31" t="s">
        <v>108</v>
      </c>
      <c r="O19" s="2"/>
      <c r="P19" s="2"/>
      <c r="Q19" s="385">
        <f>+(Q18-Q17)/Q17</f>
        <v>6.0158042314555531E-3</v>
      </c>
      <c r="R19" s="385">
        <f>+(R18-R17)/R17</f>
        <v>5.9953505444757084E-3</v>
      </c>
      <c r="S19" s="385">
        <f>+(S18-S17)/S17</f>
        <v>6.0097883978695735E-3</v>
      </c>
      <c r="T19" s="385">
        <f>+(T18-T17)/T17</f>
        <v>5.9953505444757084E-3</v>
      </c>
      <c r="U19" s="385">
        <f>+(U18-U17)/U17</f>
        <v>5.9953505444755532E-3</v>
      </c>
      <c r="V19" s="44"/>
      <c r="W19" s="51"/>
      <c r="X19" s="44"/>
      <c r="Y19" s="44"/>
      <c r="Z19" s="44"/>
      <c r="AA19" s="44"/>
      <c r="AB19" s="44"/>
      <c r="AC19" s="44"/>
      <c r="AD19" s="44"/>
      <c r="AE19" s="44"/>
      <c r="AF19" s="44"/>
      <c r="AG19" s="50"/>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row>
    <row r="20" spans="1:59" x14ac:dyDescent="0.25">
      <c r="A20" s="3"/>
      <c r="B20" s="2"/>
      <c r="C20" s="2"/>
      <c r="D20" s="2"/>
      <c r="E20" s="2"/>
      <c r="F20" s="6"/>
      <c r="G20" s="6"/>
      <c r="H20" s="6"/>
      <c r="I20" s="6"/>
      <c r="J20" s="6"/>
      <c r="K20" s="6"/>
    </row>
    <row r="21" spans="1:59" x14ac:dyDescent="0.25">
      <c r="A21" s="3"/>
      <c r="B21" s="2"/>
      <c r="C21" s="2"/>
      <c r="D21" s="2"/>
      <c r="E21" s="2"/>
      <c r="F21" s="6"/>
      <c r="G21" s="6"/>
      <c r="H21" s="6"/>
      <c r="I21" s="6"/>
      <c r="J21" s="6"/>
      <c r="K21" s="6"/>
    </row>
    <row r="22" spans="1:59" x14ac:dyDescent="0.25">
      <c r="E22" s="5"/>
      <c r="F22" s="5"/>
      <c r="G22" s="5"/>
      <c r="H22" s="5"/>
      <c r="I22" s="5"/>
      <c r="J22" s="5"/>
      <c r="K22" s="5"/>
    </row>
    <row r="23" spans="1:59" x14ac:dyDescent="0.25">
      <c r="C23" s="5"/>
      <c r="F23" s="7"/>
      <c r="G23" s="7"/>
      <c r="H23" s="7"/>
      <c r="I23" s="7"/>
      <c r="J23" s="7"/>
      <c r="K23" s="7"/>
    </row>
    <row r="24" spans="1:59" x14ac:dyDescent="0.25">
      <c r="C24" s="5"/>
      <c r="I24" s="5"/>
      <c r="J24" s="5"/>
      <c r="W24" s="42" t="s">
        <v>116</v>
      </c>
      <c r="X24" s="494" t="s">
        <v>118</v>
      </c>
      <c r="Y24" s="494"/>
      <c r="Z24" s="494"/>
      <c r="AA24" s="494"/>
      <c r="AB24" s="494"/>
      <c r="AC24" s="494"/>
      <c r="AD24" s="494"/>
    </row>
    <row r="25" spans="1:59" x14ac:dyDescent="0.25">
      <c r="W25" s="42"/>
      <c r="X25" s="494"/>
      <c r="Y25" s="494"/>
      <c r="Z25" s="494"/>
      <c r="AA25" s="494"/>
      <c r="AB25" s="494"/>
      <c r="AC25" s="494"/>
      <c r="AD25" s="494"/>
    </row>
    <row r="26" spans="1:59" x14ac:dyDescent="0.25">
      <c r="W26" s="42"/>
      <c r="X26" s="23"/>
      <c r="Y26" s="23"/>
      <c r="Z26" s="23"/>
      <c r="AA26" s="23"/>
      <c r="AB26" s="23"/>
      <c r="AC26" s="23"/>
      <c r="AD26" s="23"/>
    </row>
    <row r="27" spans="1:59" x14ac:dyDescent="0.25">
      <c r="W27" s="42" t="s">
        <v>114</v>
      </c>
      <c r="X27" s="494" t="s">
        <v>119</v>
      </c>
      <c r="Y27" s="494"/>
      <c r="Z27" s="494"/>
      <c r="AA27" s="494"/>
      <c r="AB27" s="494"/>
      <c r="AC27" s="494"/>
      <c r="AD27" s="494"/>
    </row>
    <row r="28" spans="1:59" x14ac:dyDescent="0.25">
      <c r="W28" s="23"/>
      <c r="X28" s="494"/>
      <c r="Y28" s="494"/>
      <c r="Z28" s="494"/>
      <c r="AA28" s="494"/>
      <c r="AB28" s="494"/>
      <c r="AC28" s="494"/>
      <c r="AD28" s="494"/>
    </row>
  </sheetData>
  <mergeCells count="8">
    <mergeCell ref="X24:AD25"/>
    <mergeCell ref="X27:AD28"/>
    <mergeCell ref="W5:AE5"/>
    <mergeCell ref="I1:K1"/>
    <mergeCell ref="A5:K5"/>
    <mergeCell ref="N5:U5"/>
    <mergeCell ref="A4:K4"/>
    <mergeCell ref="N4:U4"/>
  </mergeCells>
  <conditionalFormatting sqref="A20:U1048576 A1:U18">
    <cfRule type="expression" dxfId="1140" priority="3">
      <formula>ROW()=CELL("FILA")</formula>
    </cfRule>
  </conditionalFormatting>
  <conditionalFormatting sqref="A19:C19">
    <cfRule type="expression" dxfId="1139" priority="2">
      <formula>ROW()=CELL("FILA")</formula>
    </cfRule>
  </conditionalFormatting>
  <conditionalFormatting sqref="D19:U19">
    <cfRule type="expression" dxfId="1138" priority="1">
      <formula>ROW()=CELL("FILA")</formula>
    </cfRule>
  </conditionalFormatting>
  <hyperlinks>
    <hyperlink ref="I1:K1" location="INDICE!A1" display="REGRESAR"/>
  </hyperlinks>
  <printOptions horizontalCentered="1"/>
  <pageMargins left="0.23622047244094491" right="0.23622047244094491" top="0.74803149606299213" bottom="0.74803149606299213" header="0.31496062992125984" footer="0.31496062992125984"/>
  <pageSetup scale="97" orientation="portrait" r:id="rId1"/>
  <headerFooter>
    <oddHeader>&amp;C&amp;12Información tarifaria del servicio público de energía 
para el comercializador integrado al operador de red</oddHeader>
    <oddFooter>&amp;L&amp;K00B050
&amp;C&amp;K000000PUBLICACIÓN DE EMPRESA DE ENERGÍA DE PEREIRA S.A. E.S.P.</oddFooter>
  </headerFooter>
  <colBreaks count="2" manualBreakCount="2">
    <brk id="12" max="1048575" man="1"/>
    <brk id="21" max="41" man="1"/>
  </colBreaks>
  <drawing r:id="rId2"/>
  <picture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BG28"/>
  <sheetViews>
    <sheetView showGridLines="0" view="pageBreakPreview" zoomScale="80" zoomScaleNormal="89" zoomScaleSheetLayoutView="80" zoomScalePageLayoutView="85" workbookViewId="0">
      <selection activeCell="P16" sqref="P16"/>
    </sheetView>
  </sheetViews>
  <sheetFormatPr baseColWidth="10" defaultColWidth="9.28515625" defaultRowHeight="15" x14ac:dyDescent="0.25"/>
  <cols>
    <col min="1" max="1" width="12.140625" customWidth="1"/>
    <col min="2" max="2" width="7.42578125" customWidth="1"/>
    <col min="3" max="3" width="9.140625" customWidth="1"/>
    <col min="4" max="4" width="11.5703125" customWidth="1"/>
    <col min="5" max="5" width="10" customWidth="1"/>
    <col min="6" max="6" width="9.140625" customWidth="1"/>
    <col min="7" max="8" width="8.5703125" customWidth="1"/>
    <col min="9" max="9" width="9.140625" customWidth="1"/>
    <col min="10" max="10" width="10.42578125" customWidth="1"/>
    <col min="11" max="11" width="8.7109375" customWidth="1"/>
    <col min="12" max="12" width="2.5703125" customWidth="1"/>
    <col min="13" max="13" width="14.85546875" customWidth="1"/>
    <col min="15" max="15" width="9.140625" customWidth="1"/>
    <col min="16" max="19" width="12.5703125" customWidth="1"/>
    <col min="20" max="20" width="14.140625" customWidth="1"/>
    <col min="32" max="32" width="4.7109375" customWidth="1"/>
  </cols>
  <sheetData>
    <row r="1" spans="1:31" ht="23.25" x14ac:dyDescent="0.25">
      <c r="I1" s="503" t="s">
        <v>69</v>
      </c>
      <c r="J1" s="503"/>
    </row>
    <row r="2" spans="1:31" ht="30" customHeight="1" x14ac:dyDescent="0.35">
      <c r="A2" s="8" t="s">
        <v>9</v>
      </c>
      <c r="C2" s="17" t="s">
        <v>154</v>
      </c>
      <c r="D2" s="17"/>
      <c r="E2" s="17"/>
      <c r="F2" s="17"/>
      <c r="G2" s="17"/>
      <c r="H2" s="17"/>
      <c r="I2" s="17"/>
      <c r="J2" s="17"/>
    </row>
    <row r="3" spans="1:31" ht="23.25" x14ac:dyDescent="0.35">
      <c r="A3" s="8" t="s">
        <v>15</v>
      </c>
      <c r="C3" s="17" t="s">
        <v>125</v>
      </c>
      <c r="D3" s="17"/>
      <c r="E3" s="17"/>
      <c r="F3" s="17"/>
      <c r="G3" s="17"/>
      <c r="H3" s="17"/>
      <c r="I3" s="17"/>
      <c r="J3" s="17"/>
      <c r="M3" s="10"/>
      <c r="N3" s="10"/>
      <c r="O3" s="10"/>
      <c r="P3" s="10"/>
      <c r="Q3" s="10"/>
      <c r="R3" s="10"/>
      <c r="S3" s="10"/>
      <c r="T3" s="10"/>
    </row>
    <row r="4" spans="1:31" s="20" customFormat="1" ht="17.25" x14ac:dyDescent="0.3">
      <c r="A4" s="498"/>
      <c r="B4" s="498"/>
      <c r="C4" s="498"/>
      <c r="D4" s="498"/>
      <c r="E4" s="498"/>
      <c r="F4" s="498"/>
      <c r="G4" s="498"/>
      <c r="H4" s="498"/>
      <c r="I4" s="498"/>
      <c r="J4" s="498"/>
      <c r="M4" s="501"/>
      <c r="N4" s="501"/>
      <c r="O4" s="501"/>
      <c r="P4" s="501"/>
      <c r="Q4" s="501"/>
      <c r="R4" s="501"/>
      <c r="S4" s="501"/>
      <c r="T4" s="501"/>
    </row>
    <row r="5" spans="1:31" ht="33" customHeight="1" x14ac:dyDescent="0.25">
      <c r="A5" s="496" t="s">
        <v>109</v>
      </c>
      <c r="B5" s="499"/>
      <c r="C5" s="499"/>
      <c r="D5" s="499"/>
      <c r="E5" s="499"/>
      <c r="F5" s="499"/>
      <c r="G5" s="499"/>
      <c r="H5" s="499"/>
      <c r="I5" s="499"/>
      <c r="J5" s="499"/>
      <c r="M5" s="496" t="s">
        <v>111</v>
      </c>
      <c r="N5" s="496"/>
      <c r="O5" s="496"/>
      <c r="P5" s="496"/>
      <c r="Q5" s="496"/>
      <c r="R5" s="496"/>
      <c r="S5" s="496"/>
      <c r="T5" s="496"/>
      <c r="U5" s="30"/>
      <c r="V5" s="30"/>
      <c r="W5" s="496" t="s">
        <v>117</v>
      </c>
      <c r="X5" s="496"/>
      <c r="Y5" s="496"/>
      <c r="Z5" s="496"/>
      <c r="AA5" s="496"/>
      <c r="AB5" s="496"/>
      <c r="AC5" s="496"/>
      <c r="AD5" s="496"/>
      <c r="AE5" s="496"/>
    </row>
    <row r="6" spans="1:31" s="19" customFormat="1" ht="30" x14ac:dyDescent="0.25">
      <c r="B6" s="14" t="s">
        <v>0</v>
      </c>
      <c r="C6" s="14" t="s">
        <v>1</v>
      </c>
      <c r="D6" s="12" t="s">
        <v>2</v>
      </c>
      <c r="E6" s="12" t="s">
        <v>3</v>
      </c>
      <c r="F6" s="12" t="s">
        <v>4</v>
      </c>
      <c r="G6" s="12" t="s">
        <v>5</v>
      </c>
      <c r="H6" s="12" t="s">
        <v>6</v>
      </c>
      <c r="I6" s="12" t="s">
        <v>7</v>
      </c>
      <c r="J6" s="12" t="s">
        <v>8</v>
      </c>
      <c r="K6" s="12" t="s">
        <v>114</v>
      </c>
      <c r="L6"/>
      <c r="N6" s="14" t="s">
        <v>0</v>
      </c>
      <c r="O6" s="14" t="s">
        <v>1</v>
      </c>
      <c r="P6" s="12" t="s">
        <v>10</v>
      </c>
      <c r="Q6" s="12" t="s">
        <v>11</v>
      </c>
      <c r="R6" s="12" t="s">
        <v>12</v>
      </c>
      <c r="S6" s="12" t="s">
        <v>13</v>
      </c>
      <c r="T6" s="13" t="s">
        <v>14</v>
      </c>
    </row>
    <row r="7" spans="1:31" x14ac:dyDescent="0.25">
      <c r="A7" s="63" t="s">
        <v>306</v>
      </c>
      <c r="B7" s="35">
        <v>2022</v>
      </c>
      <c r="C7" s="35">
        <v>12</v>
      </c>
      <c r="D7" s="4"/>
      <c r="E7" s="4"/>
      <c r="F7" s="4"/>
      <c r="G7" s="4"/>
      <c r="H7" s="4"/>
      <c r="I7" s="4"/>
      <c r="J7" s="4"/>
      <c r="K7" s="4"/>
      <c r="M7" s="63" t="s">
        <v>306</v>
      </c>
      <c r="N7" s="35">
        <v>2022</v>
      </c>
      <c r="O7" s="35">
        <v>12</v>
      </c>
      <c r="P7" s="4"/>
      <c r="Q7" s="4"/>
      <c r="R7" s="4"/>
      <c r="S7" s="4"/>
      <c r="T7" s="4"/>
    </row>
    <row r="8" spans="1:31" x14ac:dyDescent="0.25">
      <c r="A8" s="63" t="s">
        <v>313</v>
      </c>
      <c r="B8" s="35">
        <v>2023</v>
      </c>
      <c r="C8" s="35">
        <v>1</v>
      </c>
      <c r="D8" s="4"/>
      <c r="E8" s="4"/>
      <c r="F8" s="4"/>
      <c r="G8" s="4"/>
      <c r="H8" s="4"/>
      <c r="I8" s="4"/>
      <c r="J8" s="4"/>
      <c r="K8" s="4"/>
      <c r="M8" s="63" t="s">
        <v>313</v>
      </c>
      <c r="N8" s="35">
        <v>2023</v>
      </c>
      <c r="O8" s="35">
        <v>1</v>
      </c>
      <c r="P8" s="4"/>
      <c r="Q8" s="4"/>
      <c r="R8" s="4"/>
      <c r="S8" s="4"/>
      <c r="T8" s="4"/>
    </row>
    <row r="9" spans="1:31" x14ac:dyDescent="0.25">
      <c r="A9" s="63" t="s">
        <v>322</v>
      </c>
      <c r="B9" s="35">
        <v>2023</v>
      </c>
      <c r="C9" s="35">
        <v>2</v>
      </c>
      <c r="D9" s="4"/>
      <c r="E9" s="4"/>
      <c r="F9" s="4"/>
      <c r="G9" s="4"/>
      <c r="H9" s="4"/>
      <c r="I9" s="4"/>
      <c r="J9" s="4"/>
      <c r="K9" s="4"/>
      <c r="M9" s="63" t="s">
        <v>322</v>
      </c>
      <c r="N9" s="35">
        <v>2023</v>
      </c>
      <c r="O9" s="35">
        <v>2</v>
      </c>
      <c r="P9" s="4"/>
      <c r="Q9" s="4"/>
      <c r="R9" s="4"/>
      <c r="S9" s="4"/>
      <c r="T9" s="4"/>
    </row>
    <row r="10" spans="1:31" x14ac:dyDescent="0.25">
      <c r="A10" s="63" t="s">
        <v>343</v>
      </c>
      <c r="B10" s="35">
        <v>2023</v>
      </c>
      <c r="C10" s="35">
        <v>3</v>
      </c>
      <c r="D10" s="4"/>
      <c r="E10" s="4"/>
      <c r="F10" s="4"/>
      <c r="G10" s="4"/>
      <c r="H10" s="4"/>
      <c r="I10" s="4"/>
      <c r="J10" s="4"/>
      <c r="K10" s="4"/>
      <c r="M10" s="63" t="s">
        <v>343</v>
      </c>
      <c r="N10" s="35">
        <v>2023</v>
      </c>
      <c r="O10" s="35">
        <v>3</v>
      </c>
      <c r="P10" s="4"/>
      <c r="Q10" s="4"/>
      <c r="R10" s="4"/>
      <c r="S10" s="4"/>
      <c r="T10" s="4"/>
    </row>
    <row r="11" spans="1:31" x14ac:dyDescent="0.25">
      <c r="A11" s="63" t="s">
        <v>354</v>
      </c>
      <c r="B11" s="35">
        <v>2023</v>
      </c>
      <c r="C11" s="35">
        <v>4</v>
      </c>
      <c r="D11" s="4"/>
      <c r="E11" s="4"/>
      <c r="F11" s="4"/>
      <c r="G11" s="4"/>
      <c r="H11" s="4"/>
      <c r="I11" s="4"/>
      <c r="J11" s="4"/>
      <c r="K11" s="4"/>
      <c r="M11" s="63" t="s">
        <v>354</v>
      </c>
      <c r="N11" s="35">
        <v>2023</v>
      </c>
      <c r="O11" s="35">
        <v>4</v>
      </c>
      <c r="P11" s="4"/>
      <c r="Q11" s="4"/>
      <c r="R11" s="4"/>
      <c r="S11" s="4"/>
      <c r="T11" s="4"/>
    </row>
    <row r="12" spans="1:31" x14ac:dyDescent="0.25">
      <c r="A12" s="63" t="s">
        <v>355</v>
      </c>
      <c r="B12" s="35">
        <v>2023</v>
      </c>
      <c r="C12" s="35">
        <v>5</v>
      </c>
      <c r="D12" s="4"/>
      <c r="E12" s="4"/>
      <c r="F12" s="4"/>
      <c r="G12" s="4"/>
      <c r="H12" s="4"/>
      <c r="I12" s="4"/>
      <c r="J12" s="4"/>
      <c r="K12" s="4"/>
      <c r="M12" s="63" t="s">
        <v>355</v>
      </c>
      <c r="N12" s="35">
        <v>2023</v>
      </c>
      <c r="O12" s="35">
        <v>5</v>
      </c>
      <c r="P12" s="4"/>
      <c r="Q12" s="4"/>
      <c r="R12" s="4"/>
      <c r="S12" s="4"/>
      <c r="T12" s="4"/>
    </row>
    <row r="13" spans="1:31" x14ac:dyDescent="0.25">
      <c r="A13" s="63" t="s">
        <v>363</v>
      </c>
      <c r="B13" s="35">
        <v>2023</v>
      </c>
      <c r="C13" s="35">
        <v>6</v>
      </c>
      <c r="D13" s="4"/>
      <c r="E13" s="4"/>
      <c r="F13" s="4"/>
      <c r="G13" s="4"/>
      <c r="H13" s="4"/>
      <c r="I13" s="4"/>
      <c r="J13" s="4"/>
      <c r="K13" s="4"/>
      <c r="M13" s="63" t="s">
        <v>363</v>
      </c>
      <c r="N13" s="35">
        <v>2023</v>
      </c>
      <c r="O13" s="35">
        <v>6</v>
      </c>
      <c r="P13" s="4"/>
      <c r="Q13" s="4"/>
      <c r="R13" s="4"/>
      <c r="S13" s="4"/>
      <c r="T13" s="4"/>
    </row>
    <row r="14" spans="1:31" x14ac:dyDescent="0.25">
      <c r="A14" s="63" t="s">
        <v>373</v>
      </c>
      <c r="B14" s="35">
        <v>2023</v>
      </c>
      <c r="C14" s="35">
        <v>7</v>
      </c>
      <c r="D14" s="4"/>
      <c r="E14" s="4"/>
      <c r="F14" s="4"/>
      <c r="G14" s="4"/>
      <c r="H14" s="4"/>
      <c r="I14" s="4"/>
      <c r="J14" s="4"/>
      <c r="K14" s="4"/>
      <c r="M14" s="63" t="s">
        <v>373</v>
      </c>
      <c r="N14" s="35">
        <v>2023</v>
      </c>
      <c r="O14" s="35">
        <v>7</v>
      </c>
      <c r="P14" s="4"/>
      <c r="Q14" s="4"/>
      <c r="R14" s="4"/>
      <c r="S14" s="4"/>
      <c r="T14" s="4"/>
    </row>
    <row r="15" spans="1:31" x14ac:dyDescent="0.25">
      <c r="A15" s="63" t="s">
        <v>377</v>
      </c>
      <c r="B15" s="35">
        <v>2023</v>
      </c>
      <c r="C15" s="35">
        <v>8</v>
      </c>
      <c r="D15" s="4"/>
      <c r="E15" s="4"/>
      <c r="F15" s="4"/>
      <c r="G15" s="4"/>
      <c r="H15" s="4"/>
      <c r="I15" s="4"/>
      <c r="J15" s="4"/>
      <c r="K15" s="4"/>
      <c r="M15" s="63" t="s">
        <v>377</v>
      </c>
      <c r="N15" s="35">
        <v>2023</v>
      </c>
      <c r="O15" s="35">
        <v>8</v>
      </c>
      <c r="P15" s="4"/>
      <c r="Q15" s="4"/>
      <c r="R15" s="4"/>
      <c r="S15" s="4"/>
      <c r="T15" s="4"/>
    </row>
    <row r="16" spans="1:31" x14ac:dyDescent="0.25">
      <c r="A16" s="63" t="s">
        <v>384</v>
      </c>
      <c r="B16" s="35">
        <v>2023</v>
      </c>
      <c r="C16" s="35">
        <v>9</v>
      </c>
      <c r="D16" s="4"/>
      <c r="E16" s="4"/>
      <c r="F16" s="4"/>
      <c r="G16" s="4"/>
      <c r="H16" s="4"/>
      <c r="I16" s="4"/>
      <c r="J16" s="4"/>
      <c r="K16" s="4"/>
      <c r="M16" s="63" t="s">
        <v>384</v>
      </c>
      <c r="N16" s="35">
        <v>2023</v>
      </c>
      <c r="O16" s="35">
        <v>9</v>
      </c>
      <c r="P16" s="4"/>
      <c r="Q16" s="4"/>
      <c r="R16" s="4"/>
      <c r="S16" s="4"/>
      <c r="T16" s="4"/>
    </row>
    <row r="17" spans="1:59" x14ac:dyDescent="0.25">
      <c r="A17" s="63" t="s">
        <v>387</v>
      </c>
      <c r="B17" s="35">
        <v>2023</v>
      </c>
      <c r="C17" s="35">
        <v>10</v>
      </c>
      <c r="D17" s="4"/>
      <c r="E17" s="4"/>
      <c r="F17" s="4"/>
      <c r="G17" s="4"/>
      <c r="H17" s="4"/>
      <c r="I17" s="4"/>
      <c r="J17" s="4"/>
      <c r="K17" s="4"/>
      <c r="M17" s="63" t="s">
        <v>387</v>
      </c>
      <c r="N17" s="35">
        <v>2023</v>
      </c>
      <c r="O17" s="35">
        <v>10</v>
      </c>
      <c r="P17" s="4"/>
      <c r="Q17" s="4"/>
      <c r="R17" s="4"/>
      <c r="S17" s="4"/>
      <c r="T17" s="4"/>
    </row>
    <row r="18" spans="1:59" x14ac:dyDescent="0.25">
      <c r="A18" s="63" t="s">
        <v>388</v>
      </c>
      <c r="B18" s="35">
        <v>2023</v>
      </c>
      <c r="C18" s="35">
        <v>11</v>
      </c>
      <c r="D18" s="4"/>
      <c r="E18" s="4"/>
      <c r="F18" s="4"/>
      <c r="G18" s="4"/>
      <c r="H18" s="4"/>
      <c r="I18" s="4"/>
      <c r="J18" s="4"/>
      <c r="K18" s="4"/>
      <c r="M18" s="63" t="s">
        <v>388</v>
      </c>
      <c r="N18" s="35">
        <v>2023</v>
      </c>
      <c r="O18" s="35">
        <v>11</v>
      </c>
      <c r="P18" s="4"/>
      <c r="Q18" s="4"/>
      <c r="R18" s="4"/>
      <c r="S18" s="4"/>
      <c r="T18" s="4"/>
    </row>
    <row r="19" spans="1:59" x14ac:dyDescent="0.25">
      <c r="A19" s="31" t="s">
        <v>108</v>
      </c>
      <c r="B19" s="2"/>
      <c r="C19" s="2"/>
      <c r="D19" s="384" t="e">
        <f>+(D18-D17)/D17</f>
        <v>#DIV/0!</v>
      </c>
      <c r="E19" s="384" t="e">
        <f t="shared" ref="E19:K19" si="0">+(E18-E17)/E17</f>
        <v>#DIV/0!</v>
      </c>
      <c r="F19" s="384" t="e">
        <f t="shared" si="0"/>
        <v>#DIV/0!</v>
      </c>
      <c r="G19" s="384" t="e">
        <f t="shared" si="0"/>
        <v>#DIV/0!</v>
      </c>
      <c r="H19" s="384" t="e">
        <f t="shared" si="0"/>
        <v>#DIV/0!</v>
      </c>
      <c r="I19" s="384" t="e">
        <f t="shared" si="0"/>
        <v>#DIV/0!</v>
      </c>
      <c r="J19" s="384" t="e">
        <f t="shared" si="0"/>
        <v>#DIV/0!</v>
      </c>
      <c r="K19" s="384" t="e">
        <f t="shared" si="0"/>
        <v>#DIV/0!</v>
      </c>
      <c r="N19" s="31" t="s">
        <v>108</v>
      </c>
      <c r="O19" s="2"/>
      <c r="P19" s="2"/>
      <c r="Q19" s="385" t="e">
        <f>+(Q18-Q17)/Q17</f>
        <v>#DIV/0!</v>
      </c>
      <c r="R19" s="385" t="e">
        <f>+(R18-R17)/R17</f>
        <v>#DIV/0!</v>
      </c>
      <c r="S19" s="385" t="e">
        <f>+(S18-S17)/S17</f>
        <v>#DIV/0!</v>
      </c>
      <c r="T19" s="385" t="e">
        <f>+(T18-T17)/T17</f>
        <v>#DIV/0!</v>
      </c>
      <c r="U19" s="385" t="e">
        <f>+(U18-U17)/U17</f>
        <v>#DIV/0!</v>
      </c>
      <c r="V19" s="44"/>
      <c r="W19" s="51"/>
      <c r="X19" s="44"/>
      <c r="Y19" s="44"/>
      <c r="Z19" s="44"/>
      <c r="AA19" s="44"/>
      <c r="AB19" s="44"/>
      <c r="AC19" s="44"/>
      <c r="AD19" s="44"/>
      <c r="AE19" s="44"/>
      <c r="AF19" s="44"/>
      <c r="AG19" s="50"/>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row>
    <row r="20" spans="1:59" x14ac:dyDescent="0.25">
      <c r="A20" s="507"/>
      <c r="B20" s="507"/>
      <c r="C20" s="507"/>
      <c r="D20" s="507"/>
      <c r="E20" s="507"/>
      <c r="F20" s="507"/>
      <c r="G20" s="507"/>
      <c r="H20" s="507"/>
      <c r="I20" s="507"/>
      <c r="J20" s="507"/>
    </row>
    <row r="21" spans="1:59" x14ac:dyDescent="0.25">
      <c r="A21" s="3"/>
      <c r="B21" s="2"/>
      <c r="C21" s="2"/>
      <c r="D21" s="2"/>
      <c r="E21" s="2"/>
      <c r="F21" s="6"/>
      <c r="G21" s="6"/>
      <c r="H21" s="6"/>
      <c r="I21" s="6"/>
      <c r="J21" s="6"/>
    </row>
    <row r="22" spans="1:59" x14ac:dyDescent="0.25">
      <c r="E22" s="5"/>
      <c r="F22" s="5"/>
      <c r="G22" s="5"/>
      <c r="H22" s="5"/>
      <c r="I22" s="5"/>
      <c r="J22" s="5"/>
    </row>
    <row r="23" spans="1:59" x14ac:dyDescent="0.25">
      <c r="C23" s="5"/>
      <c r="F23" s="7"/>
      <c r="G23" s="7"/>
      <c r="H23" s="7"/>
      <c r="I23" s="7"/>
      <c r="J23" s="7"/>
    </row>
    <row r="24" spans="1:59" x14ac:dyDescent="0.25">
      <c r="C24" s="5"/>
      <c r="I24" s="5"/>
      <c r="W24" s="42" t="s">
        <v>116</v>
      </c>
      <c r="X24" s="494" t="s">
        <v>118</v>
      </c>
      <c r="Y24" s="494"/>
      <c r="Z24" s="494"/>
      <c r="AA24" s="494"/>
      <c r="AB24" s="494"/>
      <c r="AC24" s="494"/>
      <c r="AD24" s="494"/>
    </row>
    <row r="25" spans="1:59" x14ac:dyDescent="0.25">
      <c r="W25" s="42"/>
      <c r="X25" s="494"/>
      <c r="Y25" s="494"/>
      <c r="Z25" s="494"/>
      <c r="AA25" s="494"/>
      <c r="AB25" s="494"/>
      <c r="AC25" s="494"/>
      <c r="AD25" s="494"/>
    </row>
    <row r="26" spans="1:59" x14ac:dyDescent="0.25">
      <c r="W26" s="42"/>
      <c r="X26" s="23"/>
      <c r="Y26" s="23"/>
      <c r="Z26" s="23"/>
      <c r="AA26" s="23"/>
      <c r="AB26" s="23"/>
      <c r="AC26" s="23"/>
      <c r="AD26" s="23"/>
    </row>
    <row r="27" spans="1:59" x14ac:dyDescent="0.25">
      <c r="W27" s="42" t="s">
        <v>114</v>
      </c>
      <c r="X27" s="494" t="s">
        <v>119</v>
      </c>
      <c r="Y27" s="494"/>
      <c r="Z27" s="494"/>
      <c r="AA27" s="494"/>
      <c r="AB27" s="494"/>
      <c r="AC27" s="494"/>
      <c r="AD27" s="494"/>
    </row>
    <row r="28" spans="1:59" x14ac:dyDescent="0.25">
      <c r="W28" s="23"/>
      <c r="X28" s="494"/>
      <c r="Y28" s="494"/>
      <c r="Z28" s="494"/>
      <c r="AA28" s="494"/>
      <c r="AB28" s="494"/>
      <c r="AC28" s="494"/>
      <c r="AD28" s="494"/>
    </row>
  </sheetData>
  <mergeCells count="9">
    <mergeCell ref="W5:AE5"/>
    <mergeCell ref="X24:AD25"/>
    <mergeCell ref="X27:AD28"/>
    <mergeCell ref="A20:J20"/>
    <mergeCell ref="I1:J1"/>
    <mergeCell ref="A5:J5"/>
    <mergeCell ref="M5:T5"/>
    <mergeCell ref="A4:J4"/>
    <mergeCell ref="M4:T4"/>
  </mergeCells>
  <phoneticPr fontId="1" type="noConversion"/>
  <conditionalFormatting sqref="A20:T1048576 A1:T18">
    <cfRule type="expression" dxfId="1137" priority="3">
      <formula>ROW()=CELL("FILA")</formula>
    </cfRule>
  </conditionalFormatting>
  <conditionalFormatting sqref="A19:C19">
    <cfRule type="expression" dxfId="1136" priority="2">
      <formula>ROW()=CELL("FILA")</formula>
    </cfRule>
  </conditionalFormatting>
  <conditionalFormatting sqref="D19:U19">
    <cfRule type="expression" dxfId="1135" priority="1">
      <formula>ROW()=CELL("FILA")</formula>
    </cfRule>
  </conditionalFormatting>
  <hyperlinks>
    <hyperlink ref="I1:J1" location="INDICE!A1" display="REGRESAR"/>
  </hyperlinks>
  <printOptions horizontalCentered="1"/>
  <pageMargins left="0.23622047244094491" right="0.23622047244094491" top="0.74803149606299213" bottom="0.74803149606299213" header="0.31496062992125984" footer="0.31496062992125984"/>
  <pageSetup scale="91" orientation="portrait" r:id="rId1"/>
  <headerFooter>
    <oddHeader>&amp;C&amp;12Información tarifaria del servicio público de energía 
para el comercializador integrado al operador de red</oddHeader>
    <oddFooter>&amp;L&amp;K00B050
&amp;C&amp;K000000PUBLICACIÓN DE EMPRESA MUNICIPAL DE ENERGÍA ELÉCTRICA S.A. E.S.P.</oddFooter>
  </headerFooter>
  <colBreaks count="2" manualBreakCount="2">
    <brk id="11" max="1048575" man="1"/>
    <brk id="20" max="41" man="1"/>
  </colBreaks>
  <drawing r:id="rId2"/>
  <picture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dimension ref="A1:BG29"/>
  <sheetViews>
    <sheetView showGridLines="0" view="pageBreakPreview" zoomScale="80" zoomScaleNormal="85" zoomScaleSheetLayoutView="80" zoomScalePageLayoutView="80" workbookViewId="0">
      <selection activeCell="Q19" sqref="Q19:U19"/>
    </sheetView>
  </sheetViews>
  <sheetFormatPr baseColWidth="10" defaultColWidth="9.28515625" defaultRowHeight="15" x14ac:dyDescent="0.25"/>
  <cols>
    <col min="1" max="1" width="12.28515625" customWidth="1"/>
    <col min="2" max="2" width="6.85546875" customWidth="1"/>
    <col min="3" max="3" width="7.28515625" customWidth="1"/>
    <col min="4" max="4" width="9.28515625" customWidth="1"/>
    <col min="5" max="6" width="9.140625" customWidth="1"/>
    <col min="7" max="7" width="9.28515625" customWidth="1"/>
    <col min="8" max="8" width="8.7109375" customWidth="1"/>
    <col min="9" max="9" width="9.140625" customWidth="1"/>
    <col min="10" max="10" width="11.42578125" customWidth="1"/>
    <col min="11" max="11" width="10.85546875" customWidth="1"/>
    <col min="12" max="13" width="1.42578125" customWidth="1"/>
    <col min="14" max="14" width="14.85546875" customWidth="1"/>
    <col min="16" max="16" width="9.140625" customWidth="1"/>
    <col min="17" max="20" width="11.7109375" customWidth="1"/>
    <col min="21" max="21" width="15.140625" customWidth="1"/>
    <col min="23" max="23" width="12.5703125" customWidth="1"/>
    <col min="24" max="24" width="12.7109375" customWidth="1"/>
    <col min="25" max="25" width="14.140625" customWidth="1"/>
    <col min="26" max="26" width="12.85546875" customWidth="1"/>
    <col min="27" max="27" width="11.7109375" customWidth="1"/>
  </cols>
  <sheetData>
    <row r="1" spans="1:31" ht="23.25" x14ac:dyDescent="0.25">
      <c r="I1" s="503" t="s">
        <v>69</v>
      </c>
      <c r="J1" s="503"/>
      <c r="K1" s="503"/>
    </row>
    <row r="2" spans="1:31" ht="30" customHeight="1" x14ac:dyDescent="0.35">
      <c r="A2" s="8" t="s">
        <v>9</v>
      </c>
      <c r="C2" s="66" t="s">
        <v>155</v>
      </c>
      <c r="D2" s="17"/>
      <c r="E2" s="17"/>
      <c r="F2" s="17"/>
      <c r="G2" s="17"/>
      <c r="H2" s="17"/>
      <c r="I2" s="17"/>
      <c r="J2" s="17"/>
      <c r="K2" s="17"/>
    </row>
    <row r="3" spans="1:31" ht="23.25" x14ac:dyDescent="0.35">
      <c r="A3" s="8" t="s">
        <v>15</v>
      </c>
      <c r="C3" s="17" t="s">
        <v>61</v>
      </c>
      <c r="D3" s="17"/>
      <c r="E3" s="17"/>
      <c r="F3" s="17"/>
      <c r="G3" s="17"/>
      <c r="H3" s="17"/>
      <c r="I3" s="17"/>
      <c r="J3" s="17"/>
      <c r="K3" s="17"/>
      <c r="N3" s="10"/>
      <c r="O3" s="10"/>
      <c r="P3" s="10"/>
      <c r="Q3" s="10"/>
      <c r="R3" s="10"/>
      <c r="S3" s="10"/>
      <c r="T3" s="10"/>
      <c r="U3" s="10"/>
    </row>
    <row r="4" spans="1:31" s="20" customFormat="1" ht="17.25" x14ac:dyDescent="0.3">
      <c r="A4" s="498"/>
      <c r="B4" s="498"/>
      <c r="C4" s="498"/>
      <c r="D4" s="498"/>
      <c r="E4" s="498"/>
      <c r="F4" s="498"/>
      <c r="G4" s="498"/>
      <c r="H4" s="498"/>
      <c r="I4" s="498"/>
      <c r="J4" s="498"/>
      <c r="K4" s="498"/>
      <c r="N4" s="501"/>
      <c r="O4" s="501"/>
      <c r="P4" s="501"/>
      <c r="Q4" s="501"/>
      <c r="R4" s="501"/>
      <c r="S4" s="501"/>
      <c r="T4" s="501"/>
      <c r="U4" s="501"/>
    </row>
    <row r="5" spans="1:31" ht="33" customHeight="1" x14ac:dyDescent="0.25">
      <c r="A5" s="496" t="s">
        <v>109</v>
      </c>
      <c r="B5" s="499"/>
      <c r="C5" s="499"/>
      <c r="D5" s="499"/>
      <c r="E5" s="499"/>
      <c r="F5" s="499"/>
      <c r="G5" s="499"/>
      <c r="H5" s="499"/>
      <c r="I5" s="499"/>
      <c r="J5" s="499"/>
      <c r="K5" s="499"/>
      <c r="N5" s="496" t="s">
        <v>111</v>
      </c>
      <c r="O5" s="496"/>
      <c r="P5" s="496"/>
      <c r="Q5" s="496"/>
      <c r="R5" s="496"/>
      <c r="S5" s="496"/>
      <c r="T5" s="496"/>
      <c r="U5" s="496"/>
      <c r="V5" s="30"/>
      <c r="W5" s="496" t="s">
        <v>117</v>
      </c>
      <c r="X5" s="496"/>
      <c r="Y5" s="496"/>
      <c r="Z5" s="496"/>
      <c r="AA5" s="496"/>
      <c r="AB5" s="496"/>
      <c r="AC5" s="496"/>
      <c r="AD5" s="496"/>
      <c r="AE5" s="496"/>
    </row>
    <row r="6" spans="1:31" s="19" customFormat="1" ht="30" x14ac:dyDescent="0.25">
      <c r="B6" s="14" t="s">
        <v>0</v>
      </c>
      <c r="C6" s="14" t="s">
        <v>1</v>
      </c>
      <c r="D6" s="12" t="s">
        <v>2</v>
      </c>
      <c r="E6" s="12" t="s">
        <v>3</v>
      </c>
      <c r="F6" s="12" t="s">
        <v>4</v>
      </c>
      <c r="G6" s="12" t="s">
        <v>5</v>
      </c>
      <c r="H6" s="12" t="s">
        <v>6</v>
      </c>
      <c r="I6" s="12" t="s">
        <v>7</v>
      </c>
      <c r="J6" s="12" t="s">
        <v>116</v>
      </c>
      <c r="K6" s="12" t="s">
        <v>114</v>
      </c>
      <c r="L6"/>
      <c r="M6"/>
      <c r="O6" s="14" t="s">
        <v>0</v>
      </c>
      <c r="P6" s="14" t="s">
        <v>1</v>
      </c>
      <c r="Q6" s="12" t="s">
        <v>10</v>
      </c>
      <c r="R6" s="12" t="s">
        <v>11</v>
      </c>
      <c r="S6" s="12" t="s">
        <v>12</v>
      </c>
      <c r="T6" s="12" t="s">
        <v>13</v>
      </c>
      <c r="U6" s="13" t="s">
        <v>14</v>
      </c>
    </row>
    <row r="7" spans="1:31" x14ac:dyDescent="0.25">
      <c r="A7" s="63" t="s">
        <v>313</v>
      </c>
      <c r="B7" s="35">
        <v>2023</v>
      </c>
      <c r="C7" s="35">
        <v>1</v>
      </c>
      <c r="D7" s="4">
        <v>293.74720000000002</v>
      </c>
      <c r="E7" s="4">
        <v>51.973199999999999</v>
      </c>
      <c r="F7" s="4">
        <v>57.428100000000001</v>
      </c>
      <c r="G7" s="4">
        <v>297.05290000000002</v>
      </c>
      <c r="H7" s="4">
        <v>204.2208</v>
      </c>
      <c r="I7" s="4">
        <v>16.124099999999999</v>
      </c>
      <c r="J7" s="4">
        <v>920.54639999999995</v>
      </c>
      <c r="K7" s="4"/>
      <c r="N7" s="63" t="s">
        <v>313</v>
      </c>
      <c r="O7" s="35">
        <v>2023</v>
      </c>
      <c r="P7" s="35">
        <v>1</v>
      </c>
      <c r="Q7" s="4">
        <v>411.78719999999998</v>
      </c>
      <c r="R7" s="4">
        <v>514.73400000000004</v>
      </c>
      <c r="S7" s="4">
        <v>782.46439999999996</v>
      </c>
      <c r="T7" s="4">
        <v>920.54639999999995</v>
      </c>
      <c r="U7" s="4">
        <v>1104.6556799999998</v>
      </c>
    </row>
    <row r="8" spans="1:31" x14ac:dyDescent="0.25">
      <c r="A8" s="63" t="s">
        <v>322</v>
      </c>
      <c r="B8" s="35">
        <v>2023</v>
      </c>
      <c r="C8" s="35">
        <v>2</v>
      </c>
      <c r="D8" s="4">
        <v>290.94499999999999</v>
      </c>
      <c r="E8" s="4">
        <v>48.708100000000002</v>
      </c>
      <c r="F8" s="4">
        <v>56.685699999999997</v>
      </c>
      <c r="G8" s="4">
        <v>297.04939999999999</v>
      </c>
      <c r="H8" s="4">
        <v>208.03399999999999</v>
      </c>
      <c r="I8" s="4">
        <v>19.213100000000001</v>
      </c>
      <c r="J8" s="4">
        <v>920.63530000000003</v>
      </c>
      <c r="K8" s="4"/>
      <c r="N8" s="63" t="s">
        <v>322</v>
      </c>
      <c r="O8" s="35">
        <v>2023</v>
      </c>
      <c r="P8" s="35">
        <v>2</v>
      </c>
      <c r="Q8" s="4">
        <v>419.10610000000003</v>
      </c>
      <c r="R8" s="4">
        <v>523.8827</v>
      </c>
      <c r="S8" s="4">
        <v>782.54010000000005</v>
      </c>
      <c r="T8" s="4">
        <v>920.6354</v>
      </c>
      <c r="U8" s="4">
        <v>1104.7624799999999</v>
      </c>
    </row>
    <row r="9" spans="1:31" x14ac:dyDescent="0.25">
      <c r="A9" s="63" t="s">
        <v>343</v>
      </c>
      <c r="B9" s="35">
        <v>2023</v>
      </c>
      <c r="C9" s="35">
        <v>3</v>
      </c>
      <c r="D9" s="4">
        <v>295.85127</v>
      </c>
      <c r="E9" s="4">
        <v>52.366930000000004</v>
      </c>
      <c r="F9" s="4">
        <v>57.701030000000003</v>
      </c>
      <c r="G9" s="4">
        <v>294.52006999999998</v>
      </c>
      <c r="H9" s="4">
        <v>210.10168999999999</v>
      </c>
      <c r="I9" s="4">
        <v>15.49344</v>
      </c>
      <c r="J9" s="4">
        <v>926.03443000000004</v>
      </c>
      <c r="K9" s="4"/>
      <c r="N9" s="63" t="s">
        <v>343</v>
      </c>
      <c r="O9" s="35">
        <v>2023</v>
      </c>
      <c r="P9" s="35">
        <v>3</v>
      </c>
      <c r="Q9" s="4">
        <v>426.06563</v>
      </c>
      <c r="R9" s="4">
        <v>532.58203000000003</v>
      </c>
      <c r="S9" s="4">
        <v>787.12927000000002</v>
      </c>
      <c r="T9" s="4">
        <v>926.03444000000002</v>
      </c>
      <c r="U9" s="4">
        <v>1111.2413300000001</v>
      </c>
    </row>
    <row r="10" spans="1:31" x14ac:dyDescent="0.25">
      <c r="A10" s="63" t="s">
        <v>354</v>
      </c>
      <c r="B10" s="35">
        <v>2023</v>
      </c>
      <c r="C10" s="35">
        <v>4</v>
      </c>
      <c r="D10" s="4">
        <v>293.79860000000002</v>
      </c>
      <c r="E10" s="4">
        <v>53.521000000000001</v>
      </c>
      <c r="F10" s="4">
        <v>57.324399999999997</v>
      </c>
      <c r="G10" s="4">
        <v>287.2636</v>
      </c>
      <c r="H10" s="4">
        <v>201.54679999999999</v>
      </c>
      <c r="I10" s="4">
        <v>35.277999999999999</v>
      </c>
      <c r="J10" s="4">
        <v>928.73239999999998</v>
      </c>
      <c r="K10" s="4"/>
      <c r="N10" s="63" t="s">
        <v>354</v>
      </c>
      <c r="O10" s="35">
        <v>2023</v>
      </c>
      <c r="P10" s="35">
        <v>4</v>
      </c>
      <c r="Q10" s="4">
        <v>430.5419</v>
      </c>
      <c r="R10" s="4">
        <v>538.17740000000003</v>
      </c>
      <c r="S10" s="4">
        <v>789.42269999999996</v>
      </c>
      <c r="T10" s="4">
        <v>928.73239999999998</v>
      </c>
      <c r="U10" s="4">
        <v>1114.479</v>
      </c>
    </row>
    <row r="11" spans="1:31" x14ac:dyDescent="0.25">
      <c r="A11" s="63" t="s">
        <v>355</v>
      </c>
      <c r="B11" s="35">
        <v>2023</v>
      </c>
      <c r="C11" s="35">
        <v>5</v>
      </c>
      <c r="D11" s="4">
        <v>291.3544</v>
      </c>
      <c r="E11" s="4">
        <v>48.531399999999998</v>
      </c>
      <c r="F11" s="4">
        <v>56.178600000000003</v>
      </c>
      <c r="G11" s="4">
        <v>285.1431</v>
      </c>
      <c r="H11" s="4">
        <v>215.70519999999999</v>
      </c>
      <c r="I11" s="4">
        <v>40.4801</v>
      </c>
      <c r="J11" s="4">
        <v>937.39290000000005</v>
      </c>
      <c r="K11" s="4"/>
      <c r="N11" s="63" t="s">
        <v>355</v>
      </c>
      <c r="O11" s="35">
        <v>2023</v>
      </c>
      <c r="P11" s="35">
        <v>5</v>
      </c>
      <c r="Q11" s="4">
        <v>433.90730000000002</v>
      </c>
      <c r="R11" s="4">
        <v>542.38419999999996</v>
      </c>
      <c r="S11" s="4">
        <v>796.78390000000002</v>
      </c>
      <c r="T11" s="4">
        <v>937.39290000000005</v>
      </c>
      <c r="U11" s="4">
        <v>1124.8714</v>
      </c>
    </row>
    <row r="12" spans="1:31" x14ac:dyDescent="0.25">
      <c r="A12" s="63" t="s">
        <v>363</v>
      </c>
      <c r="B12" s="35">
        <v>2023</v>
      </c>
      <c r="C12" s="35">
        <v>6</v>
      </c>
      <c r="D12" s="4">
        <v>290.11810000000003</v>
      </c>
      <c r="E12" s="4">
        <v>50.7029</v>
      </c>
      <c r="F12" s="4">
        <v>55.1599</v>
      </c>
      <c r="G12" s="4">
        <v>242.59780000000001</v>
      </c>
      <c r="H12" s="4">
        <v>231.49879999999999</v>
      </c>
      <c r="I12" s="4">
        <v>14.791</v>
      </c>
      <c r="J12" s="4">
        <v>884.86860000000001</v>
      </c>
      <c r="K12" s="4"/>
      <c r="N12" s="63" t="s">
        <v>363</v>
      </c>
      <c r="O12" s="35">
        <v>2023</v>
      </c>
      <c r="P12" s="35">
        <v>6</v>
      </c>
      <c r="Q12" s="4">
        <v>435.80239999999998</v>
      </c>
      <c r="R12" s="4">
        <v>544.75300000000004</v>
      </c>
      <c r="S12" s="4">
        <v>752.13829999999996</v>
      </c>
      <c r="T12" s="4">
        <v>884.86860000000001</v>
      </c>
      <c r="U12" s="4">
        <v>1061.84232</v>
      </c>
    </row>
    <row r="13" spans="1:31" x14ac:dyDescent="0.25">
      <c r="A13" s="63" t="s">
        <v>373</v>
      </c>
      <c r="B13" s="35">
        <v>2023</v>
      </c>
      <c r="C13" s="35">
        <v>7</v>
      </c>
      <c r="D13" s="4">
        <v>287.58940000000001</v>
      </c>
      <c r="E13" s="4">
        <v>40.870199999999997</v>
      </c>
      <c r="F13" s="4">
        <v>54.362000000000002</v>
      </c>
      <c r="G13" s="4">
        <v>243.34889999999999</v>
      </c>
      <c r="H13" s="4">
        <v>211.571</v>
      </c>
      <c r="I13" s="4">
        <v>24.6129</v>
      </c>
      <c r="J13" s="4">
        <v>862.35440000000006</v>
      </c>
      <c r="K13" s="4"/>
      <c r="N13" s="63" t="s">
        <v>373</v>
      </c>
      <c r="O13" s="35">
        <v>2023</v>
      </c>
      <c r="P13" s="35">
        <v>7</v>
      </c>
      <c r="Q13" s="4">
        <v>437.10939999999999</v>
      </c>
      <c r="R13" s="4">
        <v>546.38670000000002</v>
      </c>
      <c r="S13" s="4">
        <v>733.00130000000001</v>
      </c>
      <c r="T13" s="4">
        <v>862.35440000000006</v>
      </c>
      <c r="U13" s="4">
        <v>1034.8253</v>
      </c>
    </row>
    <row r="14" spans="1:31" x14ac:dyDescent="0.25">
      <c r="A14" s="63" t="s">
        <v>377</v>
      </c>
      <c r="B14" s="35">
        <v>2023</v>
      </c>
      <c r="C14" s="35">
        <v>8</v>
      </c>
      <c r="D14" s="4">
        <v>285.99189999999999</v>
      </c>
      <c r="E14" s="4">
        <v>46.962400000000002</v>
      </c>
      <c r="F14" s="4">
        <v>54.907899999999998</v>
      </c>
      <c r="G14" s="4">
        <v>241.36490000000001</v>
      </c>
      <c r="H14" s="4">
        <v>225.76929999999999</v>
      </c>
      <c r="I14" s="4">
        <v>12.7545</v>
      </c>
      <c r="J14" s="4">
        <v>867.75099999999998</v>
      </c>
      <c r="K14" s="4"/>
      <c r="N14" s="63" t="s">
        <v>377</v>
      </c>
      <c r="O14" s="35">
        <v>2023</v>
      </c>
      <c r="P14" s="35">
        <v>8</v>
      </c>
      <c r="Q14" s="4">
        <v>439.29849999999999</v>
      </c>
      <c r="R14" s="4">
        <v>549.12310000000002</v>
      </c>
      <c r="S14" s="4">
        <v>737.5883</v>
      </c>
      <c r="T14" s="4">
        <v>867.75099999999998</v>
      </c>
      <c r="U14" s="4">
        <v>1041.3011999999999</v>
      </c>
    </row>
    <row r="15" spans="1:31" x14ac:dyDescent="0.25">
      <c r="A15" s="63" t="s">
        <v>384</v>
      </c>
      <c r="B15" s="35">
        <v>2023</v>
      </c>
      <c r="C15" s="35">
        <v>9</v>
      </c>
      <c r="D15" s="4">
        <v>289.42</v>
      </c>
      <c r="E15" s="4">
        <v>47.019500000000001</v>
      </c>
      <c r="F15" s="4">
        <v>54.887300000000003</v>
      </c>
      <c r="G15" s="4">
        <v>236.10900000000001</v>
      </c>
      <c r="H15" s="4">
        <v>212.49940000000001</v>
      </c>
      <c r="I15" s="4">
        <v>17.459299999999999</v>
      </c>
      <c r="J15" s="4">
        <v>857.39449999999999</v>
      </c>
      <c r="K15" s="4"/>
      <c r="N15" s="63" t="s">
        <v>384</v>
      </c>
      <c r="O15" s="35">
        <v>2023</v>
      </c>
      <c r="P15" s="35">
        <v>9</v>
      </c>
      <c r="Q15" s="4">
        <v>442.3698</v>
      </c>
      <c r="R15" s="4">
        <v>552.96230000000003</v>
      </c>
      <c r="S15" s="4">
        <v>728.78530000000001</v>
      </c>
      <c r="T15" s="4">
        <v>857.39449999999999</v>
      </c>
      <c r="U15" s="4">
        <v>1028.8733999999999</v>
      </c>
    </row>
    <row r="16" spans="1:31" x14ac:dyDescent="0.25">
      <c r="A16" s="63" t="s">
        <v>387</v>
      </c>
      <c r="B16" s="35">
        <v>2023</v>
      </c>
      <c r="C16" s="35">
        <v>10</v>
      </c>
      <c r="D16" s="4">
        <v>292.87700000000001</v>
      </c>
      <c r="E16" s="4">
        <v>48.599899999999998</v>
      </c>
      <c r="F16" s="4">
        <v>55.400799999999997</v>
      </c>
      <c r="G16" s="4">
        <v>238.78880000000001</v>
      </c>
      <c r="H16" s="4">
        <v>222.1139</v>
      </c>
      <c r="I16" s="4">
        <v>-2.6711999999999998</v>
      </c>
      <c r="J16" s="4">
        <v>855.10919999999999</v>
      </c>
      <c r="K16" s="4"/>
      <c r="N16" s="63" t="s">
        <v>387</v>
      </c>
      <c r="O16" s="35">
        <v>2023</v>
      </c>
      <c r="P16" s="35">
        <v>10</v>
      </c>
      <c r="Q16" s="4">
        <v>444.72230000000002</v>
      </c>
      <c r="R16" s="4">
        <v>555.90290000000005</v>
      </c>
      <c r="S16" s="4">
        <v>726.84280000000001</v>
      </c>
      <c r="T16" s="4">
        <v>855.10919999999999</v>
      </c>
      <c r="U16" s="4">
        <f>+T16*1.2</f>
        <v>1026.13104</v>
      </c>
    </row>
    <row r="17" spans="1:59" x14ac:dyDescent="0.25">
      <c r="A17" s="63" t="s">
        <v>388</v>
      </c>
      <c r="B17" s="35">
        <v>2023</v>
      </c>
      <c r="C17" s="35">
        <v>11</v>
      </c>
      <c r="D17" s="4">
        <v>294.34399999999999</v>
      </c>
      <c r="E17" s="4">
        <v>46.250999999999998</v>
      </c>
      <c r="F17" s="4">
        <v>55.160200000000003</v>
      </c>
      <c r="G17" s="4">
        <v>265.0179</v>
      </c>
      <c r="H17" s="4">
        <v>215.09399999999999</v>
      </c>
      <c r="I17" s="4">
        <v>2.8738999999999999</v>
      </c>
      <c r="J17" s="4">
        <v>878.74099999999999</v>
      </c>
      <c r="K17" s="4"/>
      <c r="N17" s="63" t="s">
        <v>388</v>
      </c>
      <c r="O17" s="35">
        <v>2023</v>
      </c>
      <c r="P17" s="35">
        <v>11</v>
      </c>
      <c r="Q17" s="4">
        <v>445.83330000000001</v>
      </c>
      <c r="R17" s="4">
        <v>557.29160000000002</v>
      </c>
      <c r="S17" s="4">
        <v>746.9298</v>
      </c>
      <c r="T17" s="4">
        <v>878.74099999999999</v>
      </c>
      <c r="U17" s="4">
        <f>+T17*1.2</f>
        <v>1054.4892</v>
      </c>
    </row>
    <row r="18" spans="1:59" x14ac:dyDescent="0.25">
      <c r="A18" s="63" t="s">
        <v>389</v>
      </c>
      <c r="B18" s="35">
        <v>2023</v>
      </c>
      <c r="C18" s="35">
        <v>12</v>
      </c>
      <c r="D18" s="4">
        <v>292.01</v>
      </c>
      <c r="E18" s="4">
        <v>51.235199999999999</v>
      </c>
      <c r="F18" s="4">
        <v>56.628399999999999</v>
      </c>
      <c r="G18" s="4">
        <v>259.31900000000002</v>
      </c>
      <c r="H18" s="4">
        <v>217.30940000000001</v>
      </c>
      <c r="I18" s="4">
        <v>22.251300000000001</v>
      </c>
      <c r="J18" s="4">
        <v>898.75319999999999</v>
      </c>
      <c r="K18" s="4"/>
      <c r="N18" s="63" t="s">
        <v>389</v>
      </c>
      <c r="O18" s="35">
        <v>2023</v>
      </c>
      <c r="P18" s="35">
        <v>12</v>
      </c>
      <c r="Q18" s="4">
        <v>447.92439999999999</v>
      </c>
      <c r="R18" s="4">
        <v>559.90549999999996</v>
      </c>
      <c r="S18" s="4">
        <v>763.94029999999998</v>
      </c>
      <c r="T18" s="4">
        <v>898.75319999999999</v>
      </c>
      <c r="U18" s="4">
        <f>+T18*1.2</f>
        <v>1078.5038399999999</v>
      </c>
    </row>
    <row r="19" spans="1:59" x14ac:dyDescent="0.25">
      <c r="A19" s="31" t="s">
        <v>108</v>
      </c>
      <c r="B19" s="2"/>
      <c r="C19" s="2"/>
      <c r="D19" s="384">
        <f>+(D18-D17)/D17</f>
        <v>-7.9294974587557528E-3</v>
      </c>
      <c r="E19" s="384">
        <f t="shared" ref="E19:K19" si="0">+(E18-E17)/E17</f>
        <v>0.10776415645067138</v>
      </c>
      <c r="F19" s="384">
        <f t="shared" si="0"/>
        <v>2.6617017342214059E-2</v>
      </c>
      <c r="G19" s="384">
        <f t="shared" si="0"/>
        <v>-2.1503830495977747E-2</v>
      </c>
      <c r="H19" s="384">
        <f t="shared" si="0"/>
        <v>1.0299682929324001E-2</v>
      </c>
      <c r="I19" s="384">
        <f t="shared" si="0"/>
        <v>6.7425449737290801</v>
      </c>
      <c r="J19" s="384">
        <f t="shared" si="0"/>
        <v>2.2773718308352526E-2</v>
      </c>
      <c r="K19" s="384" t="e">
        <f t="shared" si="0"/>
        <v>#DIV/0!</v>
      </c>
      <c r="N19" s="31" t="s">
        <v>108</v>
      </c>
      <c r="O19" s="2"/>
      <c r="P19" s="2"/>
      <c r="Q19" s="385">
        <f>+(Q18-Q17)/Q17</f>
        <v>4.6903181076872972E-3</v>
      </c>
      <c r="R19" s="385">
        <f>+(R18-R17)/R17</f>
        <v>4.6903631779125045E-3</v>
      </c>
      <c r="S19" s="385">
        <f>+(S18-S17)/S17</f>
        <v>2.2773893878648272E-2</v>
      </c>
      <c r="T19" s="385">
        <f>+(T18-T17)/T17</f>
        <v>2.2773718308352526E-2</v>
      </c>
      <c r="U19" s="385">
        <f>+(U18-U17)/U17</f>
        <v>2.2773718308352398E-2</v>
      </c>
      <c r="V19" s="44"/>
      <c r="W19" s="51"/>
      <c r="X19" s="44"/>
      <c r="Y19" s="44"/>
      <c r="Z19" s="44"/>
      <c r="AA19" s="44"/>
      <c r="AB19" s="44"/>
      <c r="AC19" s="44"/>
      <c r="AD19" s="44"/>
      <c r="AE19" s="44"/>
      <c r="AF19" s="44"/>
      <c r="AG19" s="50"/>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row>
    <row r="20" spans="1:59" x14ac:dyDescent="0.25">
      <c r="A20" s="3"/>
      <c r="B20" s="2"/>
      <c r="C20" s="2"/>
      <c r="D20" s="2"/>
      <c r="E20" s="2"/>
      <c r="F20" s="6"/>
      <c r="G20" s="6"/>
      <c r="H20" s="6"/>
      <c r="I20" s="6"/>
      <c r="J20" s="331"/>
      <c r="K20" s="6"/>
    </row>
    <row r="21" spans="1:59" x14ac:dyDescent="0.25">
      <c r="A21" s="3"/>
      <c r="B21" s="2"/>
      <c r="C21" s="2"/>
      <c r="D21" s="2"/>
      <c r="E21" s="2"/>
      <c r="F21" s="6"/>
      <c r="G21" s="6"/>
      <c r="H21" s="6"/>
      <c r="I21" s="6"/>
      <c r="J21" s="6"/>
      <c r="K21" s="6"/>
    </row>
    <row r="22" spans="1:59" x14ac:dyDescent="0.25">
      <c r="E22" s="5"/>
      <c r="F22" s="5"/>
      <c r="G22" s="5"/>
      <c r="H22" s="5"/>
      <c r="I22" s="5"/>
      <c r="J22" s="5"/>
      <c r="K22" s="5"/>
    </row>
    <row r="23" spans="1:59" x14ac:dyDescent="0.25">
      <c r="C23" s="5"/>
      <c r="F23" s="7"/>
      <c r="G23" s="7"/>
      <c r="H23" s="7"/>
      <c r="I23" s="7"/>
      <c r="J23" s="7"/>
      <c r="K23" s="7"/>
    </row>
    <row r="24" spans="1:59" x14ac:dyDescent="0.25">
      <c r="C24" s="5"/>
      <c r="I24" s="5"/>
      <c r="J24" s="5"/>
    </row>
    <row r="25" spans="1:59" x14ac:dyDescent="0.25">
      <c r="W25" s="42" t="s">
        <v>116</v>
      </c>
      <c r="X25" s="494" t="s">
        <v>118</v>
      </c>
      <c r="Y25" s="494"/>
      <c r="Z25" s="494"/>
      <c r="AA25" s="494"/>
      <c r="AB25" s="494"/>
      <c r="AC25" s="494"/>
      <c r="AD25" s="494"/>
    </row>
    <row r="26" spans="1:59" x14ac:dyDescent="0.25">
      <c r="W26" s="42"/>
      <c r="X26" s="494"/>
      <c r="Y26" s="494"/>
      <c r="Z26" s="494"/>
      <c r="AA26" s="494"/>
      <c r="AB26" s="494"/>
      <c r="AC26" s="494"/>
      <c r="AD26" s="494"/>
    </row>
    <row r="27" spans="1:59" x14ac:dyDescent="0.25">
      <c r="W27" s="42"/>
      <c r="X27" s="23"/>
      <c r="Y27" s="23"/>
      <c r="Z27" s="23"/>
      <c r="AA27" s="23"/>
      <c r="AB27" s="23"/>
      <c r="AC27" s="23"/>
      <c r="AD27" s="23"/>
    </row>
    <row r="28" spans="1:59" x14ac:dyDescent="0.25">
      <c r="W28" s="42" t="s">
        <v>114</v>
      </c>
      <c r="X28" s="494" t="s">
        <v>119</v>
      </c>
      <c r="Y28" s="494"/>
      <c r="Z28" s="494"/>
      <c r="AA28" s="494"/>
      <c r="AB28" s="494"/>
      <c r="AC28" s="494"/>
      <c r="AD28" s="494"/>
    </row>
    <row r="29" spans="1:59" x14ac:dyDescent="0.25">
      <c r="W29" s="23"/>
      <c r="X29" s="494"/>
      <c r="Y29" s="494"/>
      <c r="Z29" s="494"/>
      <c r="AA29" s="494"/>
      <c r="AB29" s="494"/>
      <c r="AC29" s="494"/>
      <c r="AD29" s="494"/>
    </row>
  </sheetData>
  <mergeCells count="8">
    <mergeCell ref="X25:AD26"/>
    <mergeCell ref="X28:AD29"/>
    <mergeCell ref="W5:AE5"/>
    <mergeCell ref="I1:K1"/>
    <mergeCell ref="A5:K5"/>
    <mergeCell ref="N5:U5"/>
    <mergeCell ref="A4:K4"/>
    <mergeCell ref="N4:U4"/>
  </mergeCells>
  <conditionalFormatting sqref="A20:U1048576 D18:M18 Q18:U18 A1:U17">
    <cfRule type="expression" dxfId="1134" priority="132">
      <formula>ROW()=CELL("FILA")</formula>
    </cfRule>
  </conditionalFormatting>
  <conditionalFormatting sqref="A19:C19">
    <cfRule type="expression" dxfId="1133" priority="131">
      <formula>ROW()=CELL("FILA")</formula>
    </cfRule>
  </conditionalFormatting>
  <conditionalFormatting sqref="D19:U19">
    <cfRule type="expression" dxfId="1132" priority="130">
      <formula>ROW()=CELL("FILA")</formula>
    </cfRule>
  </conditionalFormatting>
  <conditionalFormatting sqref="A18:C18">
    <cfRule type="expression" dxfId="1131" priority="129">
      <formula>ROW()=CELL("FILA")</formula>
    </cfRule>
  </conditionalFormatting>
  <conditionalFormatting sqref="A17:C17">
    <cfRule type="expression" dxfId="1130" priority="127">
      <formula>ROW()=CELL("FILA")</formula>
    </cfRule>
  </conditionalFormatting>
  <conditionalFormatting sqref="N17:P17">
    <cfRule type="expression" dxfId="1129" priority="126">
      <formula>ROW()=CELL("FILA")</formula>
    </cfRule>
  </conditionalFormatting>
  <conditionalFormatting sqref="A17:C17">
    <cfRule type="expression" dxfId="1128" priority="125">
      <formula>ROW()=CELL("FILA")</formula>
    </cfRule>
  </conditionalFormatting>
  <conditionalFormatting sqref="A16:C16">
    <cfRule type="expression" dxfId="1127" priority="124">
      <formula>ROW()=CELL("FILA")</formula>
    </cfRule>
  </conditionalFormatting>
  <conditionalFormatting sqref="N17:P17">
    <cfRule type="expression" dxfId="1126" priority="123">
      <formula>ROW()=CELL("FILA")</formula>
    </cfRule>
  </conditionalFormatting>
  <conditionalFormatting sqref="N16:P16">
    <cfRule type="expression" dxfId="1125" priority="122">
      <formula>ROW()=CELL("FILA")</formula>
    </cfRule>
  </conditionalFormatting>
  <conditionalFormatting sqref="A17:C17">
    <cfRule type="expression" dxfId="1124" priority="121">
      <formula>ROW()=CELL("FILA")</formula>
    </cfRule>
  </conditionalFormatting>
  <conditionalFormatting sqref="N17:P17">
    <cfRule type="expression" dxfId="1123" priority="120">
      <formula>ROW()=CELL("FILA")</formula>
    </cfRule>
  </conditionalFormatting>
  <conditionalFormatting sqref="A16:C16">
    <cfRule type="expression" dxfId="1122" priority="119">
      <formula>ROW()=CELL("FILA")</formula>
    </cfRule>
  </conditionalFormatting>
  <conditionalFormatting sqref="N16:P16">
    <cfRule type="expression" dxfId="1121" priority="118">
      <formula>ROW()=CELL("FILA")</formula>
    </cfRule>
  </conditionalFormatting>
  <conditionalFormatting sqref="A16:C16">
    <cfRule type="expression" dxfId="1120" priority="117">
      <formula>ROW()=CELL("FILA")</formula>
    </cfRule>
  </conditionalFormatting>
  <conditionalFormatting sqref="A15:C15">
    <cfRule type="expression" dxfId="1119" priority="116">
      <formula>ROW()=CELL("FILA")</formula>
    </cfRule>
  </conditionalFormatting>
  <conditionalFormatting sqref="N16:P16">
    <cfRule type="expression" dxfId="1118" priority="115">
      <formula>ROW()=CELL("FILA")</formula>
    </cfRule>
  </conditionalFormatting>
  <conditionalFormatting sqref="N15:P15">
    <cfRule type="expression" dxfId="1117" priority="114">
      <formula>ROW()=CELL("FILA")</formula>
    </cfRule>
  </conditionalFormatting>
  <conditionalFormatting sqref="A17:C17">
    <cfRule type="expression" dxfId="1116" priority="113">
      <formula>ROW()=CELL("FILA")</formula>
    </cfRule>
  </conditionalFormatting>
  <conditionalFormatting sqref="A16:C16">
    <cfRule type="expression" dxfId="1115" priority="112">
      <formula>ROW()=CELL("FILA")</formula>
    </cfRule>
  </conditionalFormatting>
  <conditionalFormatting sqref="A16:C16">
    <cfRule type="expression" dxfId="1114" priority="111">
      <formula>ROW()=CELL("FILA")</formula>
    </cfRule>
  </conditionalFormatting>
  <conditionalFormatting sqref="A15:C15">
    <cfRule type="expression" dxfId="1113" priority="110">
      <formula>ROW()=CELL("FILA")</formula>
    </cfRule>
  </conditionalFormatting>
  <conditionalFormatting sqref="A16:C16">
    <cfRule type="expression" dxfId="1112" priority="109">
      <formula>ROW()=CELL("FILA")</formula>
    </cfRule>
  </conditionalFormatting>
  <conditionalFormatting sqref="A15:C15">
    <cfRule type="expression" dxfId="1111" priority="108">
      <formula>ROW()=CELL("FILA")</formula>
    </cfRule>
  </conditionalFormatting>
  <conditionalFormatting sqref="A15:C15">
    <cfRule type="expression" dxfId="1110" priority="107">
      <formula>ROW()=CELL("FILA")</formula>
    </cfRule>
  </conditionalFormatting>
  <conditionalFormatting sqref="A14:C14">
    <cfRule type="expression" dxfId="1109" priority="106">
      <formula>ROW()=CELL("FILA")</formula>
    </cfRule>
  </conditionalFormatting>
  <conditionalFormatting sqref="N17:P17">
    <cfRule type="expression" dxfId="1108" priority="105">
      <formula>ROW()=CELL("FILA")</formula>
    </cfRule>
  </conditionalFormatting>
  <conditionalFormatting sqref="N16:P16">
    <cfRule type="expression" dxfId="1107" priority="104">
      <formula>ROW()=CELL("FILA")</formula>
    </cfRule>
  </conditionalFormatting>
  <conditionalFormatting sqref="N16:P16">
    <cfRule type="expression" dxfId="1106" priority="103">
      <formula>ROW()=CELL("FILA")</formula>
    </cfRule>
  </conditionalFormatting>
  <conditionalFormatting sqref="N15:P15">
    <cfRule type="expression" dxfId="1105" priority="102">
      <formula>ROW()=CELL("FILA")</formula>
    </cfRule>
  </conditionalFormatting>
  <conditionalFormatting sqref="N16:P16">
    <cfRule type="expression" dxfId="1104" priority="101">
      <formula>ROW()=CELL("FILA")</formula>
    </cfRule>
  </conditionalFormatting>
  <conditionalFormatting sqref="N15:P15">
    <cfRule type="expression" dxfId="1103" priority="100">
      <formula>ROW()=CELL("FILA")</formula>
    </cfRule>
  </conditionalFormatting>
  <conditionalFormatting sqref="N15:P15">
    <cfRule type="expression" dxfId="1102" priority="99">
      <formula>ROW()=CELL("FILA")</formula>
    </cfRule>
  </conditionalFormatting>
  <conditionalFormatting sqref="N14:P14">
    <cfRule type="expression" dxfId="1101" priority="98">
      <formula>ROW()=CELL("FILA")</formula>
    </cfRule>
  </conditionalFormatting>
  <conditionalFormatting sqref="N18:P18">
    <cfRule type="expression" dxfId="1100" priority="97">
      <formula>ROW()=CELL("FILA")</formula>
    </cfRule>
  </conditionalFormatting>
  <conditionalFormatting sqref="A16:C16">
    <cfRule type="expression" dxfId="1099" priority="96">
      <formula>ROW()=CELL("FILA")</formula>
    </cfRule>
  </conditionalFormatting>
  <conditionalFormatting sqref="A15:C15">
    <cfRule type="expression" dxfId="1098" priority="95">
      <formula>ROW()=CELL("FILA")</formula>
    </cfRule>
  </conditionalFormatting>
  <conditionalFormatting sqref="A15:C15">
    <cfRule type="expression" dxfId="1097" priority="94">
      <formula>ROW()=CELL("FILA")</formula>
    </cfRule>
  </conditionalFormatting>
  <conditionalFormatting sqref="A14:C14">
    <cfRule type="expression" dxfId="1096" priority="93">
      <formula>ROW()=CELL("FILA")</formula>
    </cfRule>
  </conditionalFormatting>
  <conditionalFormatting sqref="A15:C15">
    <cfRule type="expression" dxfId="1095" priority="92">
      <formula>ROW()=CELL("FILA")</formula>
    </cfRule>
  </conditionalFormatting>
  <conditionalFormatting sqref="A14:C14">
    <cfRule type="expression" dxfId="1094" priority="91">
      <formula>ROW()=CELL("FILA")</formula>
    </cfRule>
  </conditionalFormatting>
  <conditionalFormatting sqref="A14:C14">
    <cfRule type="expression" dxfId="1093" priority="90">
      <formula>ROW()=CELL("FILA")</formula>
    </cfRule>
  </conditionalFormatting>
  <conditionalFormatting sqref="A13:C13">
    <cfRule type="expression" dxfId="1092" priority="89">
      <formula>ROW()=CELL("FILA")</formula>
    </cfRule>
  </conditionalFormatting>
  <conditionalFormatting sqref="A15:C15">
    <cfRule type="expression" dxfId="1091" priority="88">
      <formula>ROW()=CELL("FILA")</formula>
    </cfRule>
  </conditionalFormatting>
  <conditionalFormatting sqref="A14:C14">
    <cfRule type="expression" dxfId="1090" priority="87">
      <formula>ROW()=CELL("FILA")</formula>
    </cfRule>
  </conditionalFormatting>
  <conditionalFormatting sqref="A14:C14">
    <cfRule type="expression" dxfId="1089" priority="86">
      <formula>ROW()=CELL("FILA")</formula>
    </cfRule>
  </conditionalFormatting>
  <conditionalFormatting sqref="A13:C13">
    <cfRule type="expression" dxfId="1088" priority="85">
      <formula>ROW()=CELL("FILA")</formula>
    </cfRule>
  </conditionalFormatting>
  <conditionalFormatting sqref="A14:C14">
    <cfRule type="expression" dxfId="1087" priority="84">
      <formula>ROW()=CELL("FILA")</formula>
    </cfRule>
  </conditionalFormatting>
  <conditionalFormatting sqref="A13:C13">
    <cfRule type="expression" dxfId="1086" priority="83">
      <formula>ROW()=CELL("FILA")</formula>
    </cfRule>
  </conditionalFormatting>
  <conditionalFormatting sqref="A13:C13">
    <cfRule type="expression" dxfId="1085" priority="82">
      <formula>ROW()=CELL("FILA")</formula>
    </cfRule>
  </conditionalFormatting>
  <conditionalFormatting sqref="A12:C12">
    <cfRule type="expression" dxfId="1084" priority="81">
      <formula>ROW()=CELL("FILA")</formula>
    </cfRule>
  </conditionalFormatting>
  <conditionalFormatting sqref="N15:P15">
    <cfRule type="expression" dxfId="1083" priority="80">
      <formula>ROW()=CELL("FILA")</formula>
    </cfRule>
  </conditionalFormatting>
  <conditionalFormatting sqref="N15:P15">
    <cfRule type="expression" dxfId="1082" priority="79">
      <formula>ROW()=CELL("FILA")</formula>
    </cfRule>
  </conditionalFormatting>
  <conditionalFormatting sqref="N14:P14">
    <cfRule type="expression" dxfId="1081" priority="78">
      <formula>ROW()=CELL("FILA")</formula>
    </cfRule>
  </conditionalFormatting>
  <conditionalFormatting sqref="N15:P15">
    <cfRule type="expression" dxfId="1080" priority="77">
      <formula>ROW()=CELL("FILA")</formula>
    </cfRule>
  </conditionalFormatting>
  <conditionalFormatting sqref="N14:P14">
    <cfRule type="expression" dxfId="1079" priority="76">
      <formula>ROW()=CELL("FILA")</formula>
    </cfRule>
  </conditionalFormatting>
  <conditionalFormatting sqref="N14:P14">
    <cfRule type="expression" dxfId="1078" priority="75">
      <formula>ROW()=CELL("FILA")</formula>
    </cfRule>
  </conditionalFormatting>
  <conditionalFormatting sqref="N13:P13">
    <cfRule type="expression" dxfId="1077" priority="74">
      <formula>ROW()=CELL("FILA")</formula>
    </cfRule>
  </conditionalFormatting>
  <conditionalFormatting sqref="N15:P15">
    <cfRule type="expression" dxfId="1076" priority="73">
      <formula>ROW()=CELL("FILA")</formula>
    </cfRule>
  </conditionalFormatting>
  <conditionalFormatting sqref="N14:P14">
    <cfRule type="expression" dxfId="1075" priority="72">
      <formula>ROW()=CELL("FILA")</formula>
    </cfRule>
  </conditionalFormatting>
  <conditionalFormatting sqref="N14:P14">
    <cfRule type="expression" dxfId="1074" priority="71">
      <formula>ROW()=CELL("FILA")</formula>
    </cfRule>
  </conditionalFormatting>
  <conditionalFormatting sqref="N13:P13">
    <cfRule type="expression" dxfId="1073" priority="70">
      <formula>ROW()=CELL("FILA")</formula>
    </cfRule>
  </conditionalFormatting>
  <conditionalFormatting sqref="N14:P14">
    <cfRule type="expression" dxfId="1072" priority="69">
      <formula>ROW()=CELL("FILA")</formula>
    </cfRule>
  </conditionalFormatting>
  <conditionalFormatting sqref="N13:P13">
    <cfRule type="expression" dxfId="1071" priority="68">
      <formula>ROW()=CELL("FILA")</formula>
    </cfRule>
  </conditionalFormatting>
  <conditionalFormatting sqref="N13:P13">
    <cfRule type="expression" dxfId="1070" priority="67">
      <formula>ROW()=CELL("FILA")</formula>
    </cfRule>
  </conditionalFormatting>
  <conditionalFormatting sqref="N12:P12">
    <cfRule type="expression" dxfId="1069" priority="66">
      <formula>ROW()=CELL("FILA")</formula>
    </cfRule>
  </conditionalFormatting>
  <conditionalFormatting sqref="N16:P16">
    <cfRule type="expression" dxfId="1068" priority="65">
      <formula>ROW()=CELL("FILA")</formula>
    </cfRule>
  </conditionalFormatting>
  <conditionalFormatting sqref="A17:C17">
    <cfRule type="expression" dxfId="1067" priority="64">
      <formula>ROW()=CELL("FILA")</formula>
    </cfRule>
  </conditionalFormatting>
  <conditionalFormatting sqref="A16:C16">
    <cfRule type="expression" dxfId="1066" priority="63">
      <formula>ROW()=CELL("FILA")</formula>
    </cfRule>
  </conditionalFormatting>
  <conditionalFormatting sqref="A16:C16">
    <cfRule type="expression" dxfId="1065" priority="62">
      <formula>ROW()=CELL("FILA")</formula>
    </cfRule>
  </conditionalFormatting>
  <conditionalFormatting sqref="A15:C15">
    <cfRule type="expression" dxfId="1064" priority="61">
      <formula>ROW()=CELL("FILA")</formula>
    </cfRule>
  </conditionalFormatting>
  <conditionalFormatting sqref="A16:C16">
    <cfRule type="expression" dxfId="1063" priority="60">
      <formula>ROW()=CELL("FILA")</formula>
    </cfRule>
  </conditionalFormatting>
  <conditionalFormatting sqref="A15:C15">
    <cfRule type="expression" dxfId="1062" priority="59">
      <formula>ROW()=CELL("FILA")</formula>
    </cfRule>
  </conditionalFormatting>
  <conditionalFormatting sqref="A15:C15">
    <cfRule type="expression" dxfId="1061" priority="58">
      <formula>ROW()=CELL("FILA")</formula>
    </cfRule>
  </conditionalFormatting>
  <conditionalFormatting sqref="A14:C14">
    <cfRule type="expression" dxfId="1060" priority="57">
      <formula>ROW()=CELL("FILA")</formula>
    </cfRule>
  </conditionalFormatting>
  <conditionalFormatting sqref="A16:C16">
    <cfRule type="expression" dxfId="1059" priority="56">
      <formula>ROW()=CELL("FILA")</formula>
    </cfRule>
  </conditionalFormatting>
  <conditionalFormatting sqref="A15:C15">
    <cfRule type="expression" dxfId="1058" priority="55">
      <formula>ROW()=CELL("FILA")</formula>
    </cfRule>
  </conditionalFormatting>
  <conditionalFormatting sqref="A15:C15">
    <cfRule type="expression" dxfId="1057" priority="54">
      <formula>ROW()=CELL("FILA")</formula>
    </cfRule>
  </conditionalFormatting>
  <conditionalFormatting sqref="A14:C14">
    <cfRule type="expression" dxfId="1056" priority="53">
      <formula>ROW()=CELL("FILA")</formula>
    </cfRule>
  </conditionalFormatting>
  <conditionalFormatting sqref="A15:C15">
    <cfRule type="expression" dxfId="1055" priority="52">
      <formula>ROW()=CELL("FILA")</formula>
    </cfRule>
  </conditionalFormatting>
  <conditionalFormatting sqref="A14:C14">
    <cfRule type="expression" dxfId="1054" priority="51">
      <formula>ROW()=CELL("FILA")</formula>
    </cfRule>
  </conditionalFormatting>
  <conditionalFormatting sqref="A14:C14">
    <cfRule type="expression" dxfId="1053" priority="50">
      <formula>ROW()=CELL("FILA")</formula>
    </cfRule>
  </conditionalFormatting>
  <conditionalFormatting sqref="A13:C13">
    <cfRule type="expression" dxfId="1052" priority="49">
      <formula>ROW()=CELL("FILA")</formula>
    </cfRule>
  </conditionalFormatting>
  <conditionalFormatting sqref="A15:C15">
    <cfRule type="expression" dxfId="1051" priority="48">
      <formula>ROW()=CELL("FILA")</formula>
    </cfRule>
  </conditionalFormatting>
  <conditionalFormatting sqref="A14:C14">
    <cfRule type="expression" dxfId="1050" priority="47">
      <formula>ROW()=CELL("FILA")</formula>
    </cfRule>
  </conditionalFormatting>
  <conditionalFormatting sqref="A14:C14">
    <cfRule type="expression" dxfId="1049" priority="46">
      <formula>ROW()=CELL("FILA")</formula>
    </cfRule>
  </conditionalFormatting>
  <conditionalFormatting sqref="A13:C13">
    <cfRule type="expression" dxfId="1048" priority="45">
      <formula>ROW()=CELL("FILA")</formula>
    </cfRule>
  </conditionalFormatting>
  <conditionalFormatting sqref="A14:C14">
    <cfRule type="expression" dxfId="1047" priority="44">
      <formula>ROW()=CELL("FILA")</formula>
    </cfRule>
  </conditionalFormatting>
  <conditionalFormatting sqref="A13:C13">
    <cfRule type="expression" dxfId="1046" priority="43">
      <formula>ROW()=CELL("FILA")</formula>
    </cfRule>
  </conditionalFormatting>
  <conditionalFormatting sqref="A13:C13">
    <cfRule type="expression" dxfId="1045" priority="42">
      <formula>ROW()=CELL("FILA")</formula>
    </cfRule>
  </conditionalFormatting>
  <conditionalFormatting sqref="A12:C12">
    <cfRule type="expression" dxfId="1044" priority="41">
      <formula>ROW()=CELL("FILA")</formula>
    </cfRule>
  </conditionalFormatting>
  <conditionalFormatting sqref="A14:C14">
    <cfRule type="expression" dxfId="1043" priority="40">
      <formula>ROW()=CELL("FILA")</formula>
    </cfRule>
  </conditionalFormatting>
  <conditionalFormatting sqref="A13:C13">
    <cfRule type="expression" dxfId="1042" priority="39">
      <formula>ROW()=CELL("FILA")</formula>
    </cfRule>
  </conditionalFormatting>
  <conditionalFormatting sqref="A13:C13">
    <cfRule type="expression" dxfId="1041" priority="38">
      <formula>ROW()=CELL("FILA")</formula>
    </cfRule>
  </conditionalFormatting>
  <conditionalFormatting sqref="A12:C12">
    <cfRule type="expression" dxfId="1040" priority="37">
      <formula>ROW()=CELL("FILA")</formula>
    </cfRule>
  </conditionalFormatting>
  <conditionalFormatting sqref="A13:C13">
    <cfRule type="expression" dxfId="1039" priority="36">
      <formula>ROW()=CELL("FILA")</formula>
    </cfRule>
  </conditionalFormatting>
  <conditionalFormatting sqref="A12:C12">
    <cfRule type="expression" dxfId="1038" priority="35">
      <formula>ROW()=CELL("FILA")</formula>
    </cfRule>
  </conditionalFormatting>
  <conditionalFormatting sqref="A12:C12">
    <cfRule type="expression" dxfId="1037" priority="34">
      <formula>ROW()=CELL("FILA")</formula>
    </cfRule>
  </conditionalFormatting>
  <conditionalFormatting sqref="A11:C11">
    <cfRule type="expression" dxfId="1036" priority="33">
      <formula>ROW()=CELL("FILA")</formula>
    </cfRule>
  </conditionalFormatting>
  <conditionalFormatting sqref="N16:P16">
    <cfRule type="expression" dxfId="1035" priority="32">
      <formula>ROW()=CELL("FILA")</formula>
    </cfRule>
  </conditionalFormatting>
  <conditionalFormatting sqref="N16:P16">
    <cfRule type="expression" dxfId="1034" priority="31">
      <formula>ROW()=CELL("FILA")</formula>
    </cfRule>
  </conditionalFormatting>
  <conditionalFormatting sqref="N15:P15">
    <cfRule type="expression" dxfId="1033" priority="30">
      <formula>ROW()=CELL("FILA")</formula>
    </cfRule>
  </conditionalFormatting>
  <conditionalFormatting sqref="N16:P16">
    <cfRule type="expression" dxfId="1032" priority="29">
      <formula>ROW()=CELL("FILA")</formula>
    </cfRule>
  </conditionalFormatting>
  <conditionalFormatting sqref="N15:P15">
    <cfRule type="expression" dxfId="1031" priority="28">
      <formula>ROW()=CELL("FILA")</formula>
    </cfRule>
  </conditionalFormatting>
  <conditionalFormatting sqref="N15:P15">
    <cfRule type="expression" dxfId="1030" priority="27">
      <formula>ROW()=CELL("FILA")</formula>
    </cfRule>
  </conditionalFormatting>
  <conditionalFormatting sqref="N14:P14">
    <cfRule type="expression" dxfId="1029" priority="26">
      <formula>ROW()=CELL("FILA")</formula>
    </cfRule>
  </conditionalFormatting>
  <conditionalFormatting sqref="N16:P16">
    <cfRule type="expression" dxfId="1028" priority="25">
      <formula>ROW()=CELL("FILA")</formula>
    </cfRule>
  </conditionalFormatting>
  <conditionalFormatting sqref="N15:P15">
    <cfRule type="expression" dxfId="1027" priority="24">
      <formula>ROW()=CELL("FILA")</formula>
    </cfRule>
  </conditionalFormatting>
  <conditionalFormatting sqref="N15:P15">
    <cfRule type="expression" dxfId="1026" priority="23">
      <formula>ROW()=CELL("FILA")</formula>
    </cfRule>
  </conditionalFormatting>
  <conditionalFormatting sqref="N14:P14">
    <cfRule type="expression" dxfId="1025" priority="22">
      <formula>ROW()=CELL("FILA")</formula>
    </cfRule>
  </conditionalFormatting>
  <conditionalFormatting sqref="N15:P15">
    <cfRule type="expression" dxfId="1024" priority="21">
      <formula>ROW()=CELL("FILA")</formula>
    </cfRule>
  </conditionalFormatting>
  <conditionalFormatting sqref="N14:P14">
    <cfRule type="expression" dxfId="1023" priority="20">
      <formula>ROW()=CELL("FILA")</formula>
    </cfRule>
  </conditionalFormatting>
  <conditionalFormatting sqref="N14:P14">
    <cfRule type="expression" dxfId="1022" priority="19">
      <formula>ROW()=CELL("FILA")</formula>
    </cfRule>
  </conditionalFormatting>
  <conditionalFormatting sqref="N13:P13">
    <cfRule type="expression" dxfId="1021" priority="18">
      <formula>ROW()=CELL("FILA")</formula>
    </cfRule>
  </conditionalFormatting>
  <conditionalFormatting sqref="N17:P17">
    <cfRule type="expression" dxfId="1020" priority="17">
      <formula>ROW()=CELL("FILA")</formula>
    </cfRule>
  </conditionalFormatting>
  <conditionalFormatting sqref="N14:P14">
    <cfRule type="expression" dxfId="1019" priority="16">
      <formula>ROW()=CELL("FILA")</formula>
    </cfRule>
  </conditionalFormatting>
  <conditionalFormatting sqref="N14:P14">
    <cfRule type="expression" dxfId="1018" priority="15">
      <formula>ROW()=CELL("FILA")</formula>
    </cfRule>
  </conditionalFormatting>
  <conditionalFormatting sqref="N13:P13">
    <cfRule type="expression" dxfId="1017" priority="14">
      <formula>ROW()=CELL("FILA")</formula>
    </cfRule>
  </conditionalFormatting>
  <conditionalFormatting sqref="N14:P14">
    <cfRule type="expression" dxfId="1016" priority="13">
      <formula>ROW()=CELL("FILA")</formula>
    </cfRule>
  </conditionalFormatting>
  <conditionalFormatting sqref="N13:P13">
    <cfRule type="expression" dxfId="1015" priority="12">
      <formula>ROW()=CELL("FILA")</formula>
    </cfRule>
  </conditionalFormatting>
  <conditionalFormatting sqref="N13:P13">
    <cfRule type="expression" dxfId="1014" priority="11">
      <formula>ROW()=CELL("FILA")</formula>
    </cfRule>
  </conditionalFormatting>
  <conditionalFormatting sqref="N12:P12">
    <cfRule type="expression" dxfId="1013" priority="10">
      <formula>ROW()=CELL("FILA")</formula>
    </cfRule>
  </conditionalFormatting>
  <conditionalFormatting sqref="N14:P14">
    <cfRule type="expression" dxfId="1012" priority="9">
      <formula>ROW()=CELL("FILA")</formula>
    </cfRule>
  </conditionalFormatting>
  <conditionalFormatting sqref="N13:P13">
    <cfRule type="expression" dxfId="1011" priority="8">
      <formula>ROW()=CELL("FILA")</formula>
    </cfRule>
  </conditionalFormatting>
  <conditionalFormatting sqref="N13:P13">
    <cfRule type="expression" dxfId="1010" priority="7">
      <formula>ROW()=CELL("FILA")</formula>
    </cfRule>
  </conditionalFormatting>
  <conditionalFormatting sqref="N12:P12">
    <cfRule type="expression" dxfId="1009" priority="6">
      <formula>ROW()=CELL("FILA")</formula>
    </cfRule>
  </conditionalFormatting>
  <conditionalFormatting sqref="N13:P13">
    <cfRule type="expression" dxfId="1008" priority="5">
      <formula>ROW()=CELL("FILA")</formula>
    </cfRule>
  </conditionalFormatting>
  <conditionalFormatting sqref="N12:P12">
    <cfRule type="expression" dxfId="1007" priority="4">
      <formula>ROW()=CELL("FILA")</formula>
    </cfRule>
  </conditionalFormatting>
  <conditionalFormatting sqref="N12:P12">
    <cfRule type="expression" dxfId="1006" priority="3">
      <formula>ROW()=CELL("FILA")</formula>
    </cfRule>
  </conditionalFormatting>
  <conditionalFormatting sqref="N11:P11">
    <cfRule type="expression" dxfId="1005" priority="2">
      <formula>ROW()=CELL("FILA")</formula>
    </cfRule>
  </conditionalFormatting>
  <conditionalFormatting sqref="N15:P15">
    <cfRule type="expression" dxfId="1004" priority="1">
      <formula>ROW()=CELL("FILA")</formula>
    </cfRule>
  </conditionalFormatting>
  <hyperlinks>
    <hyperlink ref="I1:K1" location="INDICE!A1" display="REGRESAR"/>
  </hyperlinks>
  <printOptions horizontalCentered="1"/>
  <pageMargins left="0.23622047244094491" right="0.23622047244094491" top="0.74803149606299213" bottom="0.74803149606299213" header="0.31496062992125984" footer="0.31496062992125984"/>
  <pageSetup scale="97" orientation="portrait" r:id="rId1"/>
  <headerFooter>
    <oddHeader>&amp;C&amp;12Información tarifaria del servicio público de energía 
para el comercializador integrado al operador de red</oddHeader>
    <oddFooter>&amp;L&amp;K00B050
&amp;C&amp;K000000PUBLICACIÓN DE EMPRESA DE ENERGÍA DEL VALLE DE SIBUNDOY S.A. E.S.P.</oddFooter>
  </headerFooter>
  <colBreaks count="2" manualBreakCount="2">
    <brk id="12" max="1048575" man="1"/>
    <brk id="21" max="41" man="1"/>
  </colBreaks>
  <drawing r:id="rId2"/>
  <picture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BG28"/>
  <sheetViews>
    <sheetView showGridLines="0" showWhiteSpace="0" view="pageBreakPreview" zoomScale="80" zoomScaleNormal="85" zoomScaleSheetLayoutView="80" zoomScalePageLayoutView="85" workbookViewId="0">
      <selection activeCell="Q19" sqref="Q19:U19"/>
    </sheetView>
  </sheetViews>
  <sheetFormatPr baseColWidth="10" defaultColWidth="9.28515625" defaultRowHeight="15" x14ac:dyDescent="0.25"/>
  <cols>
    <col min="1" max="1" width="10.85546875" customWidth="1"/>
    <col min="2" max="2" width="7.28515625" customWidth="1"/>
    <col min="3" max="3" width="9.140625" customWidth="1"/>
    <col min="4" max="5" width="9.28515625" customWidth="1"/>
    <col min="6" max="6" width="9.140625" customWidth="1"/>
    <col min="7" max="7" width="8.7109375" customWidth="1"/>
    <col min="8" max="8" width="9.28515625" customWidth="1"/>
    <col min="9" max="9" width="7.7109375" customWidth="1"/>
    <col min="10" max="10" width="10.140625" customWidth="1"/>
    <col min="11" max="11" width="10.85546875" customWidth="1"/>
    <col min="12" max="13" width="2.5703125" customWidth="1"/>
    <col min="14" max="14" width="14.85546875" customWidth="1"/>
    <col min="16" max="16" width="9.140625" customWidth="1"/>
    <col min="17" max="20" width="12.140625" customWidth="1"/>
    <col min="21" max="21" width="14.7109375" customWidth="1"/>
    <col min="22" max="22" width="12.42578125" customWidth="1"/>
    <col min="23" max="23" width="14.28515625" customWidth="1"/>
    <col min="24" max="24" width="11.7109375" customWidth="1"/>
    <col min="25" max="25" width="12.140625" customWidth="1"/>
    <col min="26" max="26" width="12.42578125" customWidth="1"/>
    <col min="27" max="27" width="12.7109375" customWidth="1"/>
  </cols>
  <sheetData>
    <row r="1" spans="1:30" ht="23.25" x14ac:dyDescent="0.25">
      <c r="I1" s="503" t="s">
        <v>69</v>
      </c>
      <c r="J1" s="503"/>
      <c r="K1" s="503"/>
    </row>
    <row r="2" spans="1:30" ht="31.5" customHeight="1" x14ac:dyDescent="0.35">
      <c r="A2" s="8" t="s">
        <v>9</v>
      </c>
      <c r="C2" s="17" t="s">
        <v>156</v>
      </c>
      <c r="D2" s="17"/>
      <c r="E2" s="17"/>
      <c r="F2" s="17"/>
      <c r="G2" s="17"/>
      <c r="H2" s="17"/>
      <c r="I2" s="17"/>
      <c r="J2" s="17"/>
      <c r="K2" s="17"/>
    </row>
    <row r="3" spans="1:30" ht="23.25" x14ac:dyDescent="0.35">
      <c r="A3" s="8" t="s">
        <v>15</v>
      </c>
      <c r="C3" s="17" t="s">
        <v>19</v>
      </c>
      <c r="D3" s="17"/>
      <c r="E3" s="17"/>
      <c r="F3" s="17"/>
      <c r="G3" s="17"/>
      <c r="H3" s="17"/>
      <c r="I3" s="17"/>
      <c r="J3" s="17"/>
      <c r="K3" s="17"/>
      <c r="N3" s="10"/>
      <c r="O3" s="10"/>
      <c r="P3" s="10"/>
      <c r="Q3" s="10"/>
      <c r="R3" s="10"/>
      <c r="S3" s="10"/>
      <c r="T3" s="10"/>
      <c r="U3" s="10"/>
    </row>
    <row r="4" spans="1:30" s="20" customFormat="1" ht="17.25" x14ac:dyDescent="0.3">
      <c r="A4" s="498"/>
      <c r="B4" s="498"/>
      <c r="C4" s="498"/>
      <c r="D4" s="498"/>
      <c r="E4" s="498"/>
      <c r="F4" s="498"/>
      <c r="G4" s="498"/>
      <c r="H4" s="498"/>
      <c r="I4" s="498"/>
      <c r="J4" s="498"/>
      <c r="K4" s="498"/>
      <c r="N4" s="501"/>
      <c r="O4" s="501"/>
      <c r="P4" s="501"/>
      <c r="Q4" s="501"/>
      <c r="R4" s="501"/>
      <c r="S4" s="501"/>
      <c r="T4" s="501"/>
      <c r="U4" s="501"/>
    </row>
    <row r="5" spans="1:30" ht="33" customHeight="1" x14ac:dyDescent="0.25">
      <c r="A5" s="496" t="s">
        <v>109</v>
      </c>
      <c r="B5" s="499"/>
      <c r="C5" s="499"/>
      <c r="D5" s="499"/>
      <c r="E5" s="499"/>
      <c r="F5" s="499"/>
      <c r="G5" s="499"/>
      <c r="H5" s="499"/>
      <c r="I5" s="499"/>
      <c r="J5" s="499"/>
      <c r="K5" s="499"/>
      <c r="N5" s="496" t="s">
        <v>111</v>
      </c>
      <c r="O5" s="496"/>
      <c r="P5" s="496"/>
      <c r="Q5" s="496"/>
      <c r="R5" s="496"/>
      <c r="S5" s="496"/>
      <c r="T5" s="496"/>
      <c r="U5" s="496"/>
      <c r="V5" s="496" t="s">
        <v>117</v>
      </c>
      <c r="W5" s="496"/>
      <c r="X5" s="496"/>
      <c r="Y5" s="496"/>
      <c r="Z5" s="496"/>
      <c r="AA5" s="496"/>
      <c r="AB5" s="496"/>
      <c r="AC5" s="496"/>
      <c r="AD5" s="496"/>
    </row>
    <row r="6" spans="1:30" s="19" customFormat="1" ht="30" x14ac:dyDescent="0.25">
      <c r="B6" s="14" t="s">
        <v>0</v>
      </c>
      <c r="C6" s="14" t="s">
        <v>1</v>
      </c>
      <c r="D6" s="12" t="s">
        <v>2</v>
      </c>
      <c r="E6" s="12" t="s">
        <v>3</v>
      </c>
      <c r="F6" s="12" t="s">
        <v>4</v>
      </c>
      <c r="G6" s="12" t="s">
        <v>5</v>
      </c>
      <c r="H6" s="12" t="s">
        <v>6</v>
      </c>
      <c r="I6" s="12" t="s">
        <v>7</v>
      </c>
      <c r="J6" s="12" t="s">
        <v>116</v>
      </c>
      <c r="K6" s="12" t="s">
        <v>114</v>
      </c>
      <c r="L6"/>
      <c r="M6"/>
      <c r="O6" s="14" t="s">
        <v>0</v>
      </c>
      <c r="P6" s="14" t="s">
        <v>1</v>
      </c>
      <c r="Q6" s="12" t="s">
        <v>10</v>
      </c>
      <c r="R6" s="12" t="s">
        <v>11</v>
      </c>
      <c r="S6" s="12" t="s">
        <v>12</v>
      </c>
      <c r="T6" s="12" t="s">
        <v>13</v>
      </c>
      <c r="U6" s="13" t="s">
        <v>14</v>
      </c>
    </row>
    <row r="7" spans="1:30" x14ac:dyDescent="0.25">
      <c r="A7" s="63" t="s">
        <v>313</v>
      </c>
      <c r="B7" s="35">
        <v>2023</v>
      </c>
      <c r="C7" s="35">
        <v>1</v>
      </c>
      <c r="D7" s="4">
        <v>309.97000000000003</v>
      </c>
      <c r="E7" s="4">
        <v>51.97</v>
      </c>
      <c r="F7" s="4">
        <v>62.68</v>
      </c>
      <c r="G7" s="4">
        <v>297.05</v>
      </c>
      <c r="H7" s="4">
        <v>87.59</v>
      </c>
      <c r="I7" s="4">
        <v>23.58</v>
      </c>
      <c r="J7" s="4">
        <v>832.84</v>
      </c>
      <c r="K7" s="4">
        <v>730.2</v>
      </c>
      <c r="N7" s="63" t="s">
        <v>313</v>
      </c>
      <c r="O7" s="35">
        <v>2023</v>
      </c>
      <c r="P7" s="35">
        <v>1</v>
      </c>
      <c r="Q7" s="4">
        <v>292.08</v>
      </c>
      <c r="R7" s="4">
        <v>365.1</v>
      </c>
      <c r="S7" s="4">
        <v>620.66999999999996</v>
      </c>
      <c r="T7" s="4">
        <v>730.2</v>
      </c>
      <c r="U7" s="4">
        <v>876.24</v>
      </c>
    </row>
    <row r="8" spans="1:30" x14ac:dyDescent="0.25">
      <c r="A8" s="63" t="s">
        <v>322</v>
      </c>
      <c r="B8" s="35">
        <v>2023</v>
      </c>
      <c r="C8" s="35">
        <v>2</v>
      </c>
      <c r="D8" s="4">
        <v>317.04000000000002</v>
      </c>
      <c r="E8" s="4">
        <v>48.71</v>
      </c>
      <c r="F8" s="4">
        <v>62.16</v>
      </c>
      <c r="G8" s="4">
        <v>297.05</v>
      </c>
      <c r="H8" s="4">
        <v>90.8</v>
      </c>
      <c r="I8" s="4">
        <v>20.95</v>
      </c>
      <c r="J8" s="4">
        <v>836.71</v>
      </c>
      <c r="K8" s="4">
        <v>743.18</v>
      </c>
      <c r="N8" s="63" t="s">
        <v>322</v>
      </c>
      <c r="O8" s="35">
        <v>2023</v>
      </c>
      <c r="P8" s="35">
        <v>2</v>
      </c>
      <c r="Q8" s="4">
        <v>297.27</v>
      </c>
      <c r="R8" s="4">
        <v>371.59</v>
      </c>
      <c r="S8" s="4">
        <v>631.70000000000005</v>
      </c>
      <c r="T8" s="4">
        <v>743.18</v>
      </c>
      <c r="U8" s="4">
        <v>891.82</v>
      </c>
    </row>
    <row r="9" spans="1:30" x14ac:dyDescent="0.25">
      <c r="A9" s="63" t="s">
        <v>343</v>
      </c>
      <c r="B9" s="35">
        <v>2023</v>
      </c>
      <c r="C9" s="35">
        <v>3</v>
      </c>
      <c r="D9" s="4">
        <v>361.11079999999998</v>
      </c>
      <c r="E9" s="4">
        <v>52.366900000000001</v>
      </c>
      <c r="F9" s="4">
        <v>69.050700000000006</v>
      </c>
      <c r="G9" s="4">
        <v>294.52010000000001</v>
      </c>
      <c r="H9" s="4">
        <v>90.934399999999997</v>
      </c>
      <c r="I9" s="4">
        <v>18.250900000000001</v>
      </c>
      <c r="J9" s="4">
        <v>886.23379999999997</v>
      </c>
      <c r="K9" s="4">
        <v>755.52</v>
      </c>
      <c r="N9" s="63" t="s">
        <v>343</v>
      </c>
      <c r="O9" s="35">
        <v>2023</v>
      </c>
      <c r="P9" s="35">
        <v>3</v>
      </c>
      <c r="Q9" s="4">
        <v>302.20800000000003</v>
      </c>
      <c r="R9" s="4">
        <v>377.76049999999998</v>
      </c>
      <c r="S9" s="4">
        <v>642.19200000000001</v>
      </c>
      <c r="T9" s="4">
        <v>755.52</v>
      </c>
      <c r="U9" s="4">
        <v>906.62400000000002</v>
      </c>
    </row>
    <row r="10" spans="1:30" x14ac:dyDescent="0.25">
      <c r="A10" s="63" t="s">
        <v>361</v>
      </c>
      <c r="B10" s="35">
        <v>2023</v>
      </c>
      <c r="C10" s="35">
        <v>4</v>
      </c>
      <c r="D10" s="4">
        <v>302.66359999999997</v>
      </c>
      <c r="E10" s="4">
        <v>53.521000000000001</v>
      </c>
      <c r="F10" s="4">
        <v>60.171399999999998</v>
      </c>
      <c r="G10" s="4">
        <v>287.2636</v>
      </c>
      <c r="H10" s="4">
        <v>94.231200000000001</v>
      </c>
      <c r="I10" s="4">
        <v>40.097900000000003</v>
      </c>
      <c r="J10" s="4">
        <v>837.94870000000003</v>
      </c>
      <c r="K10" s="4">
        <v>763.46</v>
      </c>
      <c r="N10" s="63" t="s">
        <v>354</v>
      </c>
      <c r="O10" s="35">
        <v>2023</v>
      </c>
      <c r="P10" s="35">
        <v>4</v>
      </c>
      <c r="Q10" s="4">
        <v>305.39</v>
      </c>
      <c r="R10" s="4">
        <v>381.73</v>
      </c>
      <c r="S10" s="4">
        <v>648.94000000000005</v>
      </c>
      <c r="T10" s="4">
        <v>763.46</v>
      </c>
      <c r="U10" s="4">
        <v>916.15</v>
      </c>
    </row>
    <row r="11" spans="1:30" x14ac:dyDescent="0.25">
      <c r="A11" s="63" t="s">
        <v>355</v>
      </c>
      <c r="B11" s="35">
        <v>2023</v>
      </c>
      <c r="C11" s="35">
        <v>5</v>
      </c>
      <c r="D11" s="4">
        <v>279.14</v>
      </c>
      <c r="E11" s="4">
        <v>48.53</v>
      </c>
      <c r="F11" s="4">
        <v>55.9</v>
      </c>
      <c r="G11" s="4">
        <v>285.14</v>
      </c>
      <c r="H11" s="4">
        <v>98.58</v>
      </c>
      <c r="I11" s="4">
        <v>36.61</v>
      </c>
      <c r="J11" s="4">
        <v>803.9</v>
      </c>
      <c r="K11" s="4">
        <v>769.43</v>
      </c>
      <c r="N11" s="63" t="s">
        <v>355</v>
      </c>
      <c r="O11" s="35">
        <v>2023</v>
      </c>
      <c r="P11" s="35">
        <v>5</v>
      </c>
      <c r="Q11" s="4">
        <v>307.77999999999997</v>
      </c>
      <c r="R11" s="4">
        <v>384.72</v>
      </c>
      <c r="S11" s="4">
        <v>654.02</v>
      </c>
      <c r="T11" s="4">
        <v>769.43</v>
      </c>
      <c r="U11" s="4">
        <v>923.32</v>
      </c>
    </row>
    <row r="12" spans="1:30" x14ac:dyDescent="0.25">
      <c r="A12" s="63" t="s">
        <v>363</v>
      </c>
      <c r="B12" s="35">
        <v>2023</v>
      </c>
      <c r="C12" s="35">
        <v>6</v>
      </c>
      <c r="D12" s="4">
        <v>349.92110000000002</v>
      </c>
      <c r="E12" s="4">
        <v>50.7029</v>
      </c>
      <c r="F12" s="4">
        <v>65.622900000000001</v>
      </c>
      <c r="G12" s="4">
        <v>242.59780000000001</v>
      </c>
      <c r="H12" s="4">
        <v>90.101299999999995</v>
      </c>
      <c r="I12" s="4">
        <v>16.363800000000001</v>
      </c>
      <c r="J12" s="4">
        <v>815.3098</v>
      </c>
      <c r="K12" s="4">
        <v>771.46</v>
      </c>
      <c r="N12" s="63" t="s">
        <v>363</v>
      </c>
      <c r="O12" s="35">
        <v>2023</v>
      </c>
      <c r="P12" s="35">
        <v>6</v>
      </c>
      <c r="Q12" s="4">
        <v>309.12419999999997</v>
      </c>
      <c r="R12" s="4">
        <v>386.40030000000002</v>
      </c>
      <c r="S12" s="4">
        <v>656.87149999999997</v>
      </c>
      <c r="T12" s="4">
        <v>772.79</v>
      </c>
      <c r="U12" s="4">
        <v>927.34799999999996</v>
      </c>
    </row>
    <row r="13" spans="1:30" x14ac:dyDescent="0.25">
      <c r="A13" s="63" t="s">
        <v>373</v>
      </c>
      <c r="B13" s="35">
        <v>2023</v>
      </c>
      <c r="C13" s="35">
        <v>7</v>
      </c>
      <c r="D13" s="4">
        <v>321.59690000000001</v>
      </c>
      <c r="E13" s="4">
        <v>40.870199999999997</v>
      </c>
      <c r="F13" s="4">
        <v>61.052399999999999</v>
      </c>
      <c r="G13" s="4">
        <v>243.34889999999999</v>
      </c>
      <c r="H13" s="4">
        <v>94.023300000000006</v>
      </c>
      <c r="I13" s="4">
        <v>24.1873</v>
      </c>
      <c r="J13" s="4">
        <v>785.07899999999995</v>
      </c>
      <c r="K13" s="4">
        <v>773.77</v>
      </c>
      <c r="N13" s="63" t="s">
        <v>373</v>
      </c>
      <c r="O13" s="35">
        <v>2023</v>
      </c>
      <c r="P13" s="35">
        <v>7</v>
      </c>
      <c r="Q13" s="4">
        <v>309.50799999999998</v>
      </c>
      <c r="R13" s="4">
        <v>386.88679999999999</v>
      </c>
      <c r="S13" s="4">
        <v>657.70450000000005</v>
      </c>
      <c r="T13" s="4">
        <v>773.77</v>
      </c>
      <c r="U13" s="4">
        <v>928.52399999999989</v>
      </c>
    </row>
    <row r="14" spans="1:30" x14ac:dyDescent="0.25">
      <c r="A14" s="63" t="s">
        <v>377</v>
      </c>
      <c r="B14" s="35">
        <v>2023</v>
      </c>
      <c r="C14" s="35">
        <v>8</v>
      </c>
      <c r="D14" s="4">
        <v>332.73</v>
      </c>
      <c r="E14" s="4">
        <v>46.96</v>
      </c>
      <c r="F14" s="4">
        <v>62.36</v>
      </c>
      <c r="G14" s="4">
        <v>241.36</v>
      </c>
      <c r="H14" s="4">
        <v>92.76</v>
      </c>
      <c r="I14" s="4">
        <v>13.14</v>
      </c>
      <c r="J14" s="4">
        <v>789.31</v>
      </c>
      <c r="K14" s="4">
        <v>777.65</v>
      </c>
      <c r="N14" s="63" t="s">
        <v>377</v>
      </c>
      <c r="O14" s="35">
        <v>2023</v>
      </c>
      <c r="P14" s="35">
        <v>8</v>
      </c>
      <c r="Q14" s="4">
        <v>311.06</v>
      </c>
      <c r="R14" s="4">
        <v>388.83</v>
      </c>
      <c r="S14" s="4">
        <v>661</v>
      </c>
      <c r="T14" s="4">
        <v>777.65</v>
      </c>
      <c r="U14" s="4">
        <v>933.18</v>
      </c>
    </row>
    <row r="15" spans="1:30" x14ac:dyDescent="0.25">
      <c r="A15" s="63" t="s">
        <v>384</v>
      </c>
      <c r="B15" s="35">
        <v>2023</v>
      </c>
      <c r="C15" s="35">
        <v>9</v>
      </c>
      <c r="D15" s="4">
        <v>378.327</v>
      </c>
      <c r="E15" s="4">
        <v>47.019500000000001</v>
      </c>
      <c r="F15" s="4">
        <v>68.215999999999994</v>
      </c>
      <c r="G15" s="4">
        <v>236.10900000000001</v>
      </c>
      <c r="H15" s="4">
        <v>93.426199999999994</v>
      </c>
      <c r="I15" s="4">
        <v>19.500699999999998</v>
      </c>
      <c r="J15" s="4">
        <v>842.59839999999997</v>
      </c>
      <c r="K15" s="4">
        <v>783.09</v>
      </c>
      <c r="N15" s="63" t="s">
        <v>384</v>
      </c>
      <c r="O15" s="35">
        <v>2023</v>
      </c>
      <c r="P15" s="35">
        <v>9</v>
      </c>
      <c r="Q15" s="4">
        <v>313.23599999999999</v>
      </c>
      <c r="R15" s="4">
        <v>391.54849999999999</v>
      </c>
      <c r="S15" s="4">
        <v>665.62649999999996</v>
      </c>
      <c r="T15" s="4">
        <v>783.09</v>
      </c>
      <c r="U15" s="4">
        <v>939.70800000000008</v>
      </c>
    </row>
    <row r="16" spans="1:30" x14ac:dyDescent="0.25">
      <c r="A16" s="63" t="s">
        <v>387</v>
      </c>
      <c r="B16" s="35">
        <v>2023</v>
      </c>
      <c r="C16" s="35">
        <v>10</v>
      </c>
      <c r="D16" s="4">
        <v>381.74</v>
      </c>
      <c r="E16" s="4">
        <v>48.6</v>
      </c>
      <c r="F16" s="4">
        <v>68.959999999999994</v>
      </c>
      <c r="G16" s="4">
        <v>238.79</v>
      </c>
      <c r="H16" s="4">
        <v>97.67</v>
      </c>
      <c r="I16" s="4">
        <v>-2.58</v>
      </c>
      <c r="J16" s="4">
        <v>833.18</v>
      </c>
      <c r="K16" s="4">
        <v>806.5</v>
      </c>
      <c r="N16" s="63" t="s">
        <v>387</v>
      </c>
      <c r="O16" s="35">
        <v>2023</v>
      </c>
      <c r="P16" s="35">
        <v>10</v>
      </c>
      <c r="Q16" s="4">
        <v>322.61</v>
      </c>
      <c r="R16" s="4">
        <v>403.26</v>
      </c>
      <c r="S16" s="4">
        <v>685.53</v>
      </c>
      <c r="T16" s="4">
        <v>806.5</v>
      </c>
      <c r="U16" s="4">
        <f>+T16*1.2</f>
        <v>967.8</v>
      </c>
    </row>
    <row r="17" spans="1:59" x14ac:dyDescent="0.25">
      <c r="A17" s="63" t="s">
        <v>388</v>
      </c>
      <c r="B17" s="35">
        <v>2023</v>
      </c>
      <c r="C17" s="35">
        <v>11</v>
      </c>
      <c r="D17" s="4">
        <v>380.27</v>
      </c>
      <c r="E17" s="4">
        <v>46.25</v>
      </c>
      <c r="F17" s="4">
        <v>67.739999999999995</v>
      </c>
      <c r="G17" s="4">
        <v>265.02</v>
      </c>
      <c r="H17" s="4">
        <v>96.06</v>
      </c>
      <c r="I17" s="4">
        <v>2.88</v>
      </c>
      <c r="J17" s="4">
        <v>858.22</v>
      </c>
      <c r="K17" s="4">
        <v>887.15</v>
      </c>
      <c r="N17" s="63" t="s">
        <v>388</v>
      </c>
      <c r="O17" s="35">
        <v>2023</v>
      </c>
      <c r="P17" s="35">
        <v>11</v>
      </c>
      <c r="Q17" s="4">
        <v>354.87</v>
      </c>
      <c r="R17" s="4">
        <v>443.59</v>
      </c>
      <c r="S17" s="4">
        <v>754.08</v>
      </c>
      <c r="T17" s="4">
        <v>887.15</v>
      </c>
      <c r="U17" s="4">
        <v>1064.58</v>
      </c>
    </row>
    <row r="18" spans="1:59" x14ac:dyDescent="0.25">
      <c r="A18" s="63" t="s">
        <v>389</v>
      </c>
      <c r="B18" s="35">
        <v>2023</v>
      </c>
      <c r="C18" s="35">
        <v>12</v>
      </c>
      <c r="D18" s="4">
        <v>375.31</v>
      </c>
      <c r="E18" s="4">
        <v>51.24</v>
      </c>
      <c r="F18" s="4">
        <v>69.27</v>
      </c>
      <c r="G18" s="4">
        <v>259.32</v>
      </c>
      <c r="H18" s="4">
        <v>131.19</v>
      </c>
      <c r="I18" s="4">
        <v>20.8</v>
      </c>
      <c r="J18" s="4">
        <v>907.13</v>
      </c>
      <c r="K18" s="4"/>
      <c r="N18" s="63" t="s">
        <v>389</v>
      </c>
      <c r="O18" s="35">
        <v>2023</v>
      </c>
      <c r="P18" s="35">
        <v>12</v>
      </c>
      <c r="Q18" s="4">
        <v>362.85</v>
      </c>
      <c r="R18" s="4">
        <v>453.57</v>
      </c>
      <c r="S18" s="4">
        <v>771.06</v>
      </c>
      <c r="T18" s="4">
        <v>907.13</v>
      </c>
      <c r="U18" s="4">
        <v>1088.56</v>
      </c>
    </row>
    <row r="19" spans="1:59" x14ac:dyDescent="0.25">
      <c r="A19" s="31" t="s">
        <v>108</v>
      </c>
      <c r="B19" s="2"/>
      <c r="C19" s="2"/>
      <c r="D19" s="384">
        <f>+(D18-D17)/D17</f>
        <v>-1.3043363925631735E-2</v>
      </c>
      <c r="E19" s="384">
        <f t="shared" ref="E19:K19" si="0">+(E18-E17)/E17</f>
        <v>0.10789189189189194</v>
      </c>
      <c r="F19" s="384">
        <f t="shared" si="0"/>
        <v>2.2586359610274599E-2</v>
      </c>
      <c r="G19" s="384">
        <f t="shared" si="0"/>
        <v>-2.1507810731265523E-2</v>
      </c>
      <c r="H19" s="384">
        <f t="shared" si="0"/>
        <v>0.36570893191755149</v>
      </c>
      <c r="I19" s="384">
        <f t="shared" si="0"/>
        <v>6.2222222222222232</v>
      </c>
      <c r="J19" s="384">
        <f t="shared" si="0"/>
        <v>5.699004917154106E-2</v>
      </c>
      <c r="K19" s="384">
        <f t="shared" si="0"/>
        <v>-1</v>
      </c>
      <c r="N19" s="31" t="s">
        <v>108</v>
      </c>
      <c r="O19" s="2"/>
      <c r="P19" s="2"/>
      <c r="Q19" s="385">
        <f>+(Q18-Q17)/Q17</f>
        <v>2.2487107955025835E-2</v>
      </c>
      <c r="R19" s="385">
        <f>+(R18-R17)/R17</f>
        <v>2.2498252891183342E-2</v>
      </c>
      <c r="S19" s="385">
        <f>+(S18-S17)/S17</f>
        <v>2.2517504774029154E-2</v>
      </c>
      <c r="T19" s="385">
        <f>+(T18-T17)/T17</f>
        <v>2.2521557797441267E-2</v>
      </c>
      <c r="U19" s="385">
        <f>+(U18-U17)/U17</f>
        <v>2.252531514775782E-2</v>
      </c>
      <c r="V19" s="44"/>
      <c r="W19" s="51"/>
      <c r="X19" s="44"/>
      <c r="Y19" s="44"/>
      <c r="Z19" s="44"/>
      <c r="AA19" s="44"/>
      <c r="AB19" s="44"/>
      <c r="AC19" s="44"/>
      <c r="AD19" s="44"/>
      <c r="AE19" s="44"/>
      <c r="AF19" s="44"/>
      <c r="AG19" s="50"/>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row>
    <row r="20" spans="1:59" x14ac:dyDescent="0.25">
      <c r="A20" s="417" t="s">
        <v>362</v>
      </c>
      <c r="B20" s="2"/>
      <c r="C20" s="2"/>
      <c r="D20" s="2"/>
      <c r="E20" s="6"/>
      <c r="F20" s="6"/>
      <c r="G20" s="6"/>
      <c r="H20" s="6"/>
      <c r="I20" s="6"/>
      <c r="J20" s="6"/>
      <c r="K20" s="6"/>
    </row>
    <row r="21" spans="1:59" x14ac:dyDescent="0.25">
      <c r="A21" s="3"/>
      <c r="B21" s="2"/>
      <c r="C21" s="2"/>
      <c r="D21" s="2"/>
      <c r="E21" s="2"/>
      <c r="F21" s="6"/>
      <c r="G21" s="6"/>
      <c r="H21" s="6"/>
      <c r="I21" s="6"/>
      <c r="J21" s="6"/>
      <c r="K21" s="6"/>
    </row>
    <row r="22" spans="1:59" x14ac:dyDescent="0.25">
      <c r="E22" s="5"/>
      <c r="F22" s="5"/>
      <c r="G22" s="5"/>
      <c r="H22" s="5"/>
      <c r="I22" s="5"/>
      <c r="J22" s="5"/>
      <c r="K22" s="5"/>
    </row>
    <row r="23" spans="1:59" x14ac:dyDescent="0.25">
      <c r="C23" s="5"/>
      <c r="F23" s="7"/>
      <c r="G23" s="7"/>
      <c r="H23" s="7"/>
      <c r="I23" s="7"/>
      <c r="J23" s="7"/>
      <c r="K23" s="7"/>
    </row>
    <row r="24" spans="1:59" x14ac:dyDescent="0.25">
      <c r="C24" s="5"/>
      <c r="I24" s="5"/>
      <c r="J24" s="5"/>
      <c r="V24" s="42" t="s">
        <v>116</v>
      </c>
      <c r="W24" s="494" t="s">
        <v>118</v>
      </c>
      <c r="X24" s="494"/>
      <c r="Y24" s="494"/>
      <c r="Z24" s="494"/>
      <c r="AA24" s="494"/>
      <c r="AB24" s="494"/>
      <c r="AC24" s="494"/>
    </row>
    <row r="25" spans="1:59" x14ac:dyDescent="0.25">
      <c r="V25" s="42"/>
      <c r="W25" s="494"/>
      <c r="X25" s="494"/>
      <c r="Y25" s="494"/>
      <c r="Z25" s="494"/>
      <c r="AA25" s="494"/>
      <c r="AB25" s="494"/>
      <c r="AC25" s="494"/>
    </row>
    <row r="26" spans="1:59" x14ac:dyDescent="0.25">
      <c r="V26" s="42"/>
      <c r="W26" s="23"/>
      <c r="X26" s="23"/>
      <c r="Y26" s="23"/>
      <c r="Z26" s="23"/>
      <c r="AA26" s="23"/>
      <c r="AB26" s="23"/>
      <c r="AC26" s="23"/>
    </row>
    <row r="27" spans="1:59" x14ac:dyDescent="0.25">
      <c r="V27" s="42" t="s">
        <v>114</v>
      </c>
      <c r="W27" s="494" t="s">
        <v>119</v>
      </c>
      <c r="X27" s="494"/>
      <c r="Y27" s="494"/>
      <c r="Z27" s="494"/>
      <c r="AA27" s="494"/>
      <c r="AB27" s="494"/>
      <c r="AC27" s="494"/>
    </row>
    <row r="28" spans="1:59" x14ac:dyDescent="0.25">
      <c r="V28" s="23"/>
      <c r="W28" s="494"/>
      <c r="X28" s="494"/>
      <c r="Y28" s="494"/>
      <c r="Z28" s="494"/>
      <c r="AA28" s="494"/>
      <c r="AB28" s="494"/>
      <c r="AC28" s="494"/>
    </row>
  </sheetData>
  <mergeCells count="8">
    <mergeCell ref="V5:AD5"/>
    <mergeCell ref="W24:AC25"/>
    <mergeCell ref="W27:AC28"/>
    <mergeCell ref="I1:K1"/>
    <mergeCell ref="A5:K5"/>
    <mergeCell ref="N5:U5"/>
    <mergeCell ref="A4:K4"/>
    <mergeCell ref="N4:U4"/>
  </mergeCells>
  <conditionalFormatting sqref="A20:U1048576 D18:M18 Q17:U18 A1:U17">
    <cfRule type="expression" dxfId="1003" priority="100">
      <formula>ROW()=CELL("FILA")</formula>
    </cfRule>
  </conditionalFormatting>
  <conditionalFormatting sqref="A19:C19">
    <cfRule type="expression" dxfId="1002" priority="99">
      <formula>ROW()=CELL("FILA")</formula>
    </cfRule>
  </conditionalFormatting>
  <conditionalFormatting sqref="D19:U19">
    <cfRule type="expression" dxfId="1001" priority="98">
      <formula>ROW()=CELL("FILA")</formula>
    </cfRule>
  </conditionalFormatting>
  <conditionalFormatting sqref="A18:C18">
    <cfRule type="expression" dxfId="1000" priority="97">
      <formula>ROW()=CELL("FILA")</formula>
    </cfRule>
  </conditionalFormatting>
  <conditionalFormatting sqref="N17:P17">
    <cfRule type="expression" dxfId="999" priority="95">
      <formula>ROW()=CELL("FILA")</formula>
    </cfRule>
  </conditionalFormatting>
  <conditionalFormatting sqref="A17:C17">
    <cfRule type="expression" dxfId="998" priority="94">
      <formula>ROW()=CELL("FILA")</formula>
    </cfRule>
  </conditionalFormatting>
  <conditionalFormatting sqref="N17:P17">
    <cfRule type="expression" dxfId="997" priority="93">
      <formula>ROW()=CELL("FILA")</formula>
    </cfRule>
  </conditionalFormatting>
  <conditionalFormatting sqref="N16:P16">
    <cfRule type="expression" dxfId="996" priority="92">
      <formula>ROW()=CELL("FILA")</formula>
    </cfRule>
  </conditionalFormatting>
  <conditionalFormatting sqref="A17:C17">
    <cfRule type="expression" dxfId="995" priority="91">
      <formula>ROW()=CELL("FILA")</formula>
    </cfRule>
  </conditionalFormatting>
  <conditionalFormatting sqref="N17:P17">
    <cfRule type="expression" dxfId="994" priority="90">
      <formula>ROW()=CELL("FILA")</formula>
    </cfRule>
  </conditionalFormatting>
  <conditionalFormatting sqref="N16:P16">
    <cfRule type="expression" dxfId="993" priority="89">
      <formula>ROW()=CELL("FILA")</formula>
    </cfRule>
  </conditionalFormatting>
  <conditionalFormatting sqref="A16:C16">
    <cfRule type="expression" dxfId="992" priority="88">
      <formula>ROW()=CELL("FILA")</formula>
    </cfRule>
  </conditionalFormatting>
  <conditionalFormatting sqref="N16:P16">
    <cfRule type="expression" dxfId="991" priority="87">
      <formula>ROW()=CELL("FILA")</formula>
    </cfRule>
  </conditionalFormatting>
  <conditionalFormatting sqref="N15:P15">
    <cfRule type="expression" dxfId="990" priority="86">
      <formula>ROW()=CELL("FILA")</formula>
    </cfRule>
  </conditionalFormatting>
  <conditionalFormatting sqref="A17:C17">
    <cfRule type="expression" dxfId="989" priority="85">
      <formula>ROW()=CELL("FILA")</formula>
    </cfRule>
  </conditionalFormatting>
  <conditionalFormatting sqref="A16:C16">
    <cfRule type="expression" dxfId="988" priority="84">
      <formula>ROW()=CELL("FILA")</formula>
    </cfRule>
  </conditionalFormatting>
  <conditionalFormatting sqref="A16:C16">
    <cfRule type="expression" dxfId="987" priority="83">
      <formula>ROW()=CELL("FILA")</formula>
    </cfRule>
  </conditionalFormatting>
  <conditionalFormatting sqref="A15:C15">
    <cfRule type="expression" dxfId="986" priority="82">
      <formula>ROW()=CELL("FILA")</formula>
    </cfRule>
  </conditionalFormatting>
  <conditionalFormatting sqref="N17:P17">
    <cfRule type="expression" dxfId="985" priority="81">
      <formula>ROW()=CELL("FILA")</formula>
    </cfRule>
  </conditionalFormatting>
  <conditionalFormatting sqref="N16:P16">
    <cfRule type="expression" dxfId="984" priority="80">
      <formula>ROW()=CELL("FILA")</formula>
    </cfRule>
  </conditionalFormatting>
  <conditionalFormatting sqref="N16:P16">
    <cfRule type="expression" dxfId="983" priority="79">
      <formula>ROW()=CELL("FILA")</formula>
    </cfRule>
  </conditionalFormatting>
  <conditionalFormatting sqref="N15:P15">
    <cfRule type="expression" dxfId="982" priority="78">
      <formula>ROW()=CELL("FILA")</formula>
    </cfRule>
  </conditionalFormatting>
  <conditionalFormatting sqref="N16:P16">
    <cfRule type="expression" dxfId="981" priority="77">
      <formula>ROW()=CELL("FILA")</formula>
    </cfRule>
  </conditionalFormatting>
  <conditionalFormatting sqref="N15:P15">
    <cfRule type="expression" dxfId="980" priority="76">
      <formula>ROW()=CELL("FILA")</formula>
    </cfRule>
  </conditionalFormatting>
  <conditionalFormatting sqref="N15:P15">
    <cfRule type="expression" dxfId="979" priority="75">
      <formula>ROW()=CELL("FILA")</formula>
    </cfRule>
  </conditionalFormatting>
  <conditionalFormatting sqref="N14:P14">
    <cfRule type="expression" dxfId="978" priority="74">
      <formula>ROW()=CELL("FILA")</formula>
    </cfRule>
  </conditionalFormatting>
  <conditionalFormatting sqref="N18:P18">
    <cfRule type="expression" dxfId="977" priority="73">
      <formula>ROW()=CELL("FILA")</formula>
    </cfRule>
  </conditionalFormatting>
  <conditionalFormatting sqref="A16:C16">
    <cfRule type="expression" dxfId="976" priority="72">
      <formula>ROW()=CELL("FILA")</formula>
    </cfRule>
  </conditionalFormatting>
  <conditionalFormatting sqref="A15:C15">
    <cfRule type="expression" dxfId="975" priority="71">
      <formula>ROW()=CELL("FILA")</formula>
    </cfRule>
  </conditionalFormatting>
  <conditionalFormatting sqref="A15:C15">
    <cfRule type="expression" dxfId="974" priority="70">
      <formula>ROW()=CELL("FILA")</formula>
    </cfRule>
  </conditionalFormatting>
  <conditionalFormatting sqref="A14:C14">
    <cfRule type="expression" dxfId="973" priority="69">
      <formula>ROW()=CELL("FILA")</formula>
    </cfRule>
  </conditionalFormatting>
  <conditionalFormatting sqref="A15:C15">
    <cfRule type="expression" dxfId="972" priority="68">
      <formula>ROW()=CELL("FILA")</formula>
    </cfRule>
  </conditionalFormatting>
  <conditionalFormatting sqref="A14:C14">
    <cfRule type="expression" dxfId="971" priority="67">
      <formula>ROW()=CELL("FILA")</formula>
    </cfRule>
  </conditionalFormatting>
  <conditionalFormatting sqref="A14:C14">
    <cfRule type="expression" dxfId="970" priority="66">
      <formula>ROW()=CELL("FILA")</formula>
    </cfRule>
  </conditionalFormatting>
  <conditionalFormatting sqref="A13:C13">
    <cfRule type="expression" dxfId="969" priority="65">
      <formula>ROW()=CELL("FILA")</formula>
    </cfRule>
  </conditionalFormatting>
  <conditionalFormatting sqref="N15:P15">
    <cfRule type="expression" dxfId="968" priority="64">
      <formula>ROW()=CELL("FILA")</formula>
    </cfRule>
  </conditionalFormatting>
  <conditionalFormatting sqref="N15:P15">
    <cfRule type="expression" dxfId="967" priority="63">
      <formula>ROW()=CELL("FILA")</formula>
    </cfRule>
  </conditionalFormatting>
  <conditionalFormatting sqref="N14:P14">
    <cfRule type="expression" dxfId="966" priority="62">
      <formula>ROW()=CELL("FILA")</formula>
    </cfRule>
  </conditionalFormatting>
  <conditionalFormatting sqref="N15:P15">
    <cfRule type="expression" dxfId="965" priority="61">
      <formula>ROW()=CELL("FILA")</formula>
    </cfRule>
  </conditionalFormatting>
  <conditionalFormatting sqref="N14:P14">
    <cfRule type="expression" dxfId="964" priority="60">
      <formula>ROW()=CELL("FILA")</formula>
    </cfRule>
  </conditionalFormatting>
  <conditionalFormatting sqref="N14:P14">
    <cfRule type="expression" dxfId="963" priority="59">
      <formula>ROW()=CELL("FILA")</formula>
    </cfRule>
  </conditionalFormatting>
  <conditionalFormatting sqref="N13:P13">
    <cfRule type="expression" dxfId="962" priority="58">
      <formula>ROW()=CELL("FILA")</formula>
    </cfRule>
  </conditionalFormatting>
  <conditionalFormatting sqref="N15:P15">
    <cfRule type="expression" dxfId="961" priority="57">
      <formula>ROW()=CELL("FILA")</formula>
    </cfRule>
  </conditionalFormatting>
  <conditionalFormatting sqref="N14:P14">
    <cfRule type="expression" dxfId="960" priority="56">
      <formula>ROW()=CELL("FILA")</formula>
    </cfRule>
  </conditionalFormatting>
  <conditionalFormatting sqref="N14:P14">
    <cfRule type="expression" dxfId="959" priority="55">
      <formula>ROW()=CELL("FILA")</formula>
    </cfRule>
  </conditionalFormatting>
  <conditionalFormatting sqref="N13:P13">
    <cfRule type="expression" dxfId="958" priority="54">
      <formula>ROW()=CELL("FILA")</formula>
    </cfRule>
  </conditionalFormatting>
  <conditionalFormatting sqref="N14:P14">
    <cfRule type="expression" dxfId="957" priority="53">
      <formula>ROW()=CELL("FILA")</formula>
    </cfRule>
  </conditionalFormatting>
  <conditionalFormatting sqref="N13:P13">
    <cfRule type="expression" dxfId="956" priority="52">
      <formula>ROW()=CELL("FILA")</formula>
    </cfRule>
  </conditionalFormatting>
  <conditionalFormatting sqref="N13:P13">
    <cfRule type="expression" dxfId="955" priority="51">
      <formula>ROW()=CELL("FILA")</formula>
    </cfRule>
  </conditionalFormatting>
  <conditionalFormatting sqref="N12:P12">
    <cfRule type="expression" dxfId="954" priority="50">
      <formula>ROW()=CELL("FILA")</formula>
    </cfRule>
  </conditionalFormatting>
  <conditionalFormatting sqref="N16:P16">
    <cfRule type="expression" dxfId="953" priority="49">
      <formula>ROW()=CELL("FILA")</formula>
    </cfRule>
  </conditionalFormatting>
  <conditionalFormatting sqref="A17:C17">
    <cfRule type="expression" dxfId="952" priority="48">
      <formula>ROW()=CELL("FILA")</formula>
    </cfRule>
  </conditionalFormatting>
  <conditionalFormatting sqref="A16:C16">
    <cfRule type="expression" dxfId="951" priority="47">
      <formula>ROW()=CELL("FILA")</formula>
    </cfRule>
  </conditionalFormatting>
  <conditionalFormatting sqref="A16:C16">
    <cfRule type="expression" dxfId="950" priority="46">
      <formula>ROW()=CELL("FILA")</formula>
    </cfRule>
  </conditionalFormatting>
  <conditionalFormatting sqref="A15:C15">
    <cfRule type="expression" dxfId="949" priority="45">
      <formula>ROW()=CELL("FILA")</formula>
    </cfRule>
  </conditionalFormatting>
  <conditionalFormatting sqref="A16:C16">
    <cfRule type="expression" dxfId="948" priority="44">
      <formula>ROW()=CELL("FILA")</formula>
    </cfRule>
  </conditionalFormatting>
  <conditionalFormatting sqref="A15:C15">
    <cfRule type="expression" dxfId="947" priority="43">
      <formula>ROW()=CELL("FILA")</formula>
    </cfRule>
  </conditionalFormatting>
  <conditionalFormatting sqref="A15:C15">
    <cfRule type="expression" dxfId="946" priority="42">
      <formula>ROW()=CELL("FILA")</formula>
    </cfRule>
  </conditionalFormatting>
  <conditionalFormatting sqref="A14:C14">
    <cfRule type="expression" dxfId="945" priority="41">
      <formula>ROW()=CELL("FILA")</formula>
    </cfRule>
  </conditionalFormatting>
  <conditionalFormatting sqref="A15:C15">
    <cfRule type="expression" dxfId="944" priority="40">
      <formula>ROW()=CELL("FILA")</formula>
    </cfRule>
  </conditionalFormatting>
  <conditionalFormatting sqref="A14:C14">
    <cfRule type="expression" dxfId="943" priority="39">
      <formula>ROW()=CELL("FILA")</formula>
    </cfRule>
  </conditionalFormatting>
  <conditionalFormatting sqref="A14:C14">
    <cfRule type="expression" dxfId="942" priority="38">
      <formula>ROW()=CELL("FILA")</formula>
    </cfRule>
  </conditionalFormatting>
  <conditionalFormatting sqref="A13:C13">
    <cfRule type="expression" dxfId="941" priority="37">
      <formula>ROW()=CELL("FILA")</formula>
    </cfRule>
  </conditionalFormatting>
  <conditionalFormatting sqref="A14:C14">
    <cfRule type="expression" dxfId="940" priority="36">
      <formula>ROW()=CELL("FILA")</formula>
    </cfRule>
  </conditionalFormatting>
  <conditionalFormatting sqref="A13:C13">
    <cfRule type="expression" dxfId="939" priority="35">
      <formula>ROW()=CELL("FILA")</formula>
    </cfRule>
  </conditionalFormatting>
  <conditionalFormatting sqref="A13:C13">
    <cfRule type="expression" dxfId="938" priority="34">
      <formula>ROW()=CELL("FILA")</formula>
    </cfRule>
  </conditionalFormatting>
  <conditionalFormatting sqref="A12:C12">
    <cfRule type="expression" dxfId="937" priority="33">
      <formula>ROW()=CELL("FILA")</formula>
    </cfRule>
  </conditionalFormatting>
  <conditionalFormatting sqref="N16:P16">
    <cfRule type="expression" dxfId="936" priority="32">
      <formula>ROW()=CELL("FILA")</formula>
    </cfRule>
  </conditionalFormatting>
  <conditionalFormatting sqref="N16:P16">
    <cfRule type="expression" dxfId="935" priority="31">
      <formula>ROW()=CELL("FILA")</formula>
    </cfRule>
  </conditionalFormatting>
  <conditionalFormatting sqref="N15:P15">
    <cfRule type="expression" dxfId="934" priority="30">
      <formula>ROW()=CELL("FILA")</formula>
    </cfRule>
  </conditionalFormatting>
  <conditionalFormatting sqref="N16:P16">
    <cfRule type="expression" dxfId="933" priority="29">
      <formula>ROW()=CELL("FILA")</formula>
    </cfRule>
  </conditionalFormatting>
  <conditionalFormatting sqref="N15:P15">
    <cfRule type="expression" dxfId="932" priority="28">
      <formula>ROW()=CELL("FILA")</formula>
    </cfRule>
  </conditionalFormatting>
  <conditionalFormatting sqref="N15:P15">
    <cfRule type="expression" dxfId="931" priority="27">
      <formula>ROW()=CELL("FILA")</formula>
    </cfRule>
  </conditionalFormatting>
  <conditionalFormatting sqref="N14:P14">
    <cfRule type="expression" dxfId="930" priority="26">
      <formula>ROW()=CELL("FILA")</formula>
    </cfRule>
  </conditionalFormatting>
  <conditionalFormatting sqref="N16:P16">
    <cfRule type="expression" dxfId="929" priority="25">
      <formula>ROW()=CELL("FILA")</formula>
    </cfRule>
  </conditionalFormatting>
  <conditionalFormatting sqref="N15:P15">
    <cfRule type="expression" dxfId="928" priority="24">
      <formula>ROW()=CELL("FILA")</formula>
    </cfRule>
  </conditionalFormatting>
  <conditionalFormatting sqref="N15:P15">
    <cfRule type="expression" dxfId="927" priority="23">
      <formula>ROW()=CELL("FILA")</formula>
    </cfRule>
  </conditionalFormatting>
  <conditionalFormatting sqref="N14:P14">
    <cfRule type="expression" dxfId="926" priority="22">
      <formula>ROW()=CELL("FILA")</formula>
    </cfRule>
  </conditionalFormatting>
  <conditionalFormatting sqref="N15:P15">
    <cfRule type="expression" dxfId="925" priority="21">
      <formula>ROW()=CELL("FILA")</formula>
    </cfRule>
  </conditionalFormatting>
  <conditionalFormatting sqref="N14:P14">
    <cfRule type="expression" dxfId="924" priority="20">
      <formula>ROW()=CELL("FILA")</formula>
    </cfRule>
  </conditionalFormatting>
  <conditionalFormatting sqref="N14:P14">
    <cfRule type="expression" dxfId="923" priority="19">
      <formula>ROW()=CELL("FILA")</formula>
    </cfRule>
  </conditionalFormatting>
  <conditionalFormatting sqref="N13:P13">
    <cfRule type="expression" dxfId="922" priority="18">
      <formula>ROW()=CELL("FILA")</formula>
    </cfRule>
  </conditionalFormatting>
  <conditionalFormatting sqref="N17:P17">
    <cfRule type="expression" dxfId="921" priority="17">
      <formula>ROW()=CELL("FILA")</formula>
    </cfRule>
  </conditionalFormatting>
  <conditionalFormatting sqref="N14:P14">
    <cfRule type="expression" dxfId="920" priority="16">
      <formula>ROW()=CELL("FILA")</formula>
    </cfRule>
  </conditionalFormatting>
  <conditionalFormatting sqref="N14:P14">
    <cfRule type="expression" dxfId="919" priority="15">
      <formula>ROW()=CELL("FILA")</formula>
    </cfRule>
  </conditionalFormatting>
  <conditionalFormatting sqref="N13:P13">
    <cfRule type="expression" dxfId="918" priority="14">
      <formula>ROW()=CELL("FILA")</formula>
    </cfRule>
  </conditionalFormatting>
  <conditionalFormatting sqref="N14:P14">
    <cfRule type="expression" dxfId="917" priority="13">
      <formula>ROW()=CELL("FILA")</formula>
    </cfRule>
  </conditionalFormatting>
  <conditionalFormatting sqref="N13:P13">
    <cfRule type="expression" dxfId="916" priority="12">
      <formula>ROW()=CELL("FILA")</formula>
    </cfRule>
  </conditionalFormatting>
  <conditionalFormatting sqref="N13:P13">
    <cfRule type="expression" dxfId="915" priority="11">
      <formula>ROW()=CELL("FILA")</formula>
    </cfRule>
  </conditionalFormatting>
  <conditionalFormatting sqref="N12:P12">
    <cfRule type="expression" dxfId="914" priority="10">
      <formula>ROW()=CELL("FILA")</formula>
    </cfRule>
  </conditionalFormatting>
  <conditionalFormatting sqref="N14:P14">
    <cfRule type="expression" dxfId="913" priority="9">
      <formula>ROW()=CELL("FILA")</formula>
    </cfRule>
  </conditionalFormatting>
  <conditionalFormatting sqref="N13:P13">
    <cfRule type="expression" dxfId="912" priority="8">
      <formula>ROW()=CELL("FILA")</formula>
    </cfRule>
  </conditionalFormatting>
  <conditionalFormatting sqref="N13:P13">
    <cfRule type="expression" dxfId="911" priority="7">
      <formula>ROW()=CELL("FILA")</formula>
    </cfRule>
  </conditionalFormatting>
  <conditionalFormatting sqref="N12:P12">
    <cfRule type="expression" dxfId="910" priority="6">
      <formula>ROW()=CELL("FILA")</formula>
    </cfRule>
  </conditionalFormatting>
  <conditionalFormatting sqref="N13:P13">
    <cfRule type="expression" dxfId="909" priority="5">
      <formula>ROW()=CELL("FILA")</formula>
    </cfRule>
  </conditionalFormatting>
  <conditionalFormatting sqref="N12:P12">
    <cfRule type="expression" dxfId="908" priority="4">
      <formula>ROW()=CELL("FILA")</formula>
    </cfRule>
  </conditionalFormatting>
  <conditionalFormatting sqref="N12:P12">
    <cfRule type="expression" dxfId="907" priority="3">
      <formula>ROW()=CELL("FILA")</formula>
    </cfRule>
  </conditionalFormatting>
  <conditionalFormatting sqref="N11:P11">
    <cfRule type="expression" dxfId="906" priority="2">
      <formula>ROW()=CELL("FILA")</formula>
    </cfRule>
  </conditionalFormatting>
  <conditionalFormatting sqref="N15:P15">
    <cfRule type="expression" dxfId="905" priority="1">
      <formula>ROW()=CELL("FILA")</formula>
    </cfRule>
  </conditionalFormatting>
  <hyperlinks>
    <hyperlink ref="I1:K1" location="INDICE!A1" display="REGRESAR"/>
  </hyperlinks>
  <printOptions horizontalCentered="1"/>
  <pageMargins left="0.23622047244094491" right="0.23622047244094491" top="0.74803149606299213" bottom="0.74803149606299213" header="0.31496062992125984" footer="0.31496062992125984"/>
  <pageSetup scale="97" orientation="portrait" r:id="rId1"/>
  <headerFooter>
    <oddHeader>&amp;C&amp;12Información tarifaria del servicio público de energía 
para el comercializador integrado al operador de red</oddHeader>
    <oddFooter>&amp;L&amp;K00B050
&amp;C&amp;K000000PUBLICACIÓN DE ELECTRIFICADORA DEL META S.A. E.S.P.</oddFooter>
  </headerFooter>
  <colBreaks count="2" manualBreakCount="2">
    <brk id="12" max="1048575" man="1"/>
    <brk id="21" max="41" man="1"/>
  </colBreaks>
  <drawing r:id="rId2"/>
  <picture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dimension ref="A1:BG27"/>
  <sheetViews>
    <sheetView showGridLines="0" view="pageBreakPreview" zoomScale="80" zoomScaleNormal="85" zoomScaleSheetLayoutView="80" zoomScalePageLayoutView="85" workbookViewId="0">
      <selection activeCell="Q19" sqref="Q19:U19"/>
    </sheetView>
  </sheetViews>
  <sheetFormatPr baseColWidth="10" defaultColWidth="9.28515625" defaultRowHeight="15" x14ac:dyDescent="0.25"/>
  <cols>
    <col min="1" max="1" width="13.5703125" customWidth="1"/>
    <col min="2" max="2" width="7.5703125" customWidth="1"/>
    <col min="3" max="3" width="7.28515625" customWidth="1"/>
    <col min="4" max="4" width="9.28515625" customWidth="1"/>
    <col min="5" max="5" width="8.85546875" customWidth="1"/>
    <col min="6" max="6" width="9.140625" customWidth="1"/>
    <col min="7" max="7" width="9.28515625" customWidth="1"/>
    <col min="8" max="8" width="8.85546875" customWidth="1"/>
    <col min="9" max="10" width="9.140625" customWidth="1"/>
    <col min="11" max="11" width="10.5703125" customWidth="1"/>
    <col min="12" max="13" width="2.5703125" customWidth="1"/>
    <col min="14" max="14" width="14.85546875" customWidth="1"/>
    <col min="16" max="16" width="9.140625" customWidth="1"/>
    <col min="17" max="20" width="11.85546875" customWidth="1"/>
    <col min="21" max="21" width="14.42578125" customWidth="1"/>
    <col min="24" max="24" width="13.42578125" customWidth="1"/>
    <col min="25" max="25" width="12.5703125" customWidth="1"/>
    <col min="26" max="26" width="10.42578125" customWidth="1"/>
    <col min="27" max="27" width="12.85546875" customWidth="1"/>
    <col min="28" max="28" width="13.140625" customWidth="1"/>
  </cols>
  <sheetData>
    <row r="1" spans="1:31" ht="23.25" x14ac:dyDescent="0.25">
      <c r="I1" s="503" t="s">
        <v>69</v>
      </c>
      <c r="J1" s="503"/>
      <c r="K1" s="503"/>
    </row>
    <row r="2" spans="1:31" ht="28.5" customHeight="1" x14ac:dyDescent="0.35">
      <c r="A2" s="8" t="s">
        <v>9</v>
      </c>
      <c r="C2" s="17" t="s">
        <v>157</v>
      </c>
      <c r="D2" s="17"/>
      <c r="E2" s="17"/>
      <c r="F2" s="17"/>
      <c r="G2" s="17"/>
      <c r="H2" s="17"/>
      <c r="I2" s="17"/>
      <c r="J2" s="17"/>
      <c r="K2" s="17"/>
    </row>
    <row r="3" spans="1:31" ht="23.25" x14ac:dyDescent="0.35">
      <c r="A3" s="8" t="s">
        <v>15</v>
      </c>
      <c r="C3" s="17" t="s">
        <v>58</v>
      </c>
      <c r="D3" s="17"/>
      <c r="E3" s="17"/>
      <c r="F3" s="17"/>
      <c r="G3" s="17"/>
      <c r="H3" s="17"/>
      <c r="I3" s="17"/>
      <c r="J3" s="17"/>
      <c r="K3" s="17"/>
      <c r="N3" s="10"/>
      <c r="O3" s="10"/>
      <c r="P3" s="10"/>
      <c r="Q3" s="10"/>
      <c r="R3" s="10"/>
      <c r="S3" s="10"/>
      <c r="T3" s="10"/>
      <c r="U3" s="10"/>
    </row>
    <row r="4" spans="1:31" s="20" customFormat="1" ht="17.25" x14ac:dyDescent="0.3">
      <c r="A4" s="498"/>
      <c r="B4" s="498"/>
      <c r="C4" s="498"/>
      <c r="D4" s="498"/>
      <c r="E4" s="498"/>
      <c r="F4" s="498"/>
      <c r="G4" s="498"/>
      <c r="H4" s="498"/>
      <c r="I4" s="498"/>
      <c r="J4" s="498"/>
      <c r="K4" s="498"/>
      <c r="N4" s="501"/>
      <c r="O4" s="501"/>
      <c r="P4" s="501"/>
      <c r="Q4" s="501"/>
      <c r="R4" s="501"/>
      <c r="S4" s="501"/>
      <c r="T4" s="501"/>
      <c r="U4" s="501"/>
    </row>
    <row r="5" spans="1:31" ht="33" customHeight="1" x14ac:dyDescent="0.25">
      <c r="A5" s="496" t="s">
        <v>109</v>
      </c>
      <c r="B5" s="499"/>
      <c r="C5" s="499"/>
      <c r="D5" s="499"/>
      <c r="E5" s="499"/>
      <c r="F5" s="499"/>
      <c r="G5" s="499"/>
      <c r="H5" s="499"/>
      <c r="I5" s="499"/>
      <c r="J5" s="499"/>
      <c r="K5" s="499"/>
      <c r="N5" s="496" t="s">
        <v>111</v>
      </c>
      <c r="O5" s="496"/>
      <c r="P5" s="496"/>
      <c r="Q5" s="496"/>
      <c r="R5" s="496"/>
      <c r="S5" s="496"/>
      <c r="T5" s="496"/>
      <c r="U5" s="496"/>
      <c r="V5" s="30"/>
      <c r="W5" s="496" t="s">
        <v>117</v>
      </c>
      <c r="X5" s="496"/>
      <c r="Y5" s="496"/>
      <c r="Z5" s="496"/>
      <c r="AA5" s="496"/>
      <c r="AB5" s="496"/>
      <c r="AC5" s="496"/>
      <c r="AD5" s="496"/>
      <c r="AE5" s="496"/>
    </row>
    <row r="6" spans="1:31" s="19" customFormat="1" ht="30" x14ac:dyDescent="0.25">
      <c r="B6" s="14" t="s">
        <v>0</v>
      </c>
      <c r="C6" s="14" t="s">
        <v>1</v>
      </c>
      <c r="D6" s="12" t="s">
        <v>2</v>
      </c>
      <c r="E6" s="12" t="s">
        <v>3</v>
      </c>
      <c r="F6" s="12" t="s">
        <v>4</v>
      </c>
      <c r="G6" s="12" t="s">
        <v>5</v>
      </c>
      <c r="H6" s="12" t="s">
        <v>6</v>
      </c>
      <c r="I6" s="12" t="s">
        <v>7</v>
      </c>
      <c r="J6" s="12" t="s">
        <v>116</v>
      </c>
      <c r="K6" s="12" t="s">
        <v>114</v>
      </c>
      <c r="L6"/>
      <c r="M6"/>
      <c r="O6" s="14" t="s">
        <v>0</v>
      </c>
      <c r="P6" s="14" t="s">
        <v>1</v>
      </c>
      <c r="Q6" s="12" t="s">
        <v>10</v>
      </c>
      <c r="R6" s="12" t="s">
        <v>11</v>
      </c>
      <c r="S6" s="12" t="s">
        <v>12</v>
      </c>
      <c r="T6" s="12" t="s">
        <v>13</v>
      </c>
      <c r="U6" s="13" t="s">
        <v>14</v>
      </c>
    </row>
    <row r="7" spans="1:31" x14ac:dyDescent="0.25">
      <c r="A7" s="63" t="s">
        <v>313</v>
      </c>
      <c r="B7" s="35">
        <v>2023</v>
      </c>
      <c r="C7" s="35">
        <v>1</v>
      </c>
      <c r="D7" s="4">
        <v>298.37130000000002</v>
      </c>
      <c r="E7" s="4">
        <v>51.973199999999999</v>
      </c>
      <c r="F7" s="4">
        <v>47.290900000000001</v>
      </c>
      <c r="G7" s="4">
        <v>244.90430000000001</v>
      </c>
      <c r="H7" s="4">
        <v>144.5445</v>
      </c>
      <c r="I7" s="4">
        <v>28.3705</v>
      </c>
      <c r="J7" s="4">
        <v>815.4547</v>
      </c>
      <c r="K7" s="4">
        <v>773.22360000000003</v>
      </c>
      <c r="N7" s="63" t="s">
        <v>313</v>
      </c>
      <c r="O7" s="35">
        <v>2023</v>
      </c>
      <c r="P7" s="35">
        <v>1</v>
      </c>
      <c r="Q7" s="4">
        <v>309.2894</v>
      </c>
      <c r="R7" s="4">
        <v>386.61180000000002</v>
      </c>
      <c r="S7" s="4">
        <v>657.24</v>
      </c>
      <c r="T7" s="4">
        <v>773.22360000000003</v>
      </c>
      <c r="U7" s="4">
        <v>927.86829999999998</v>
      </c>
    </row>
    <row r="8" spans="1:31" x14ac:dyDescent="0.25">
      <c r="A8" s="63" t="s">
        <v>322</v>
      </c>
      <c r="B8" s="35">
        <v>2023</v>
      </c>
      <c r="C8" s="35">
        <v>2</v>
      </c>
      <c r="D8" s="4">
        <v>325.6216</v>
      </c>
      <c r="E8" s="4">
        <v>48.708100000000002</v>
      </c>
      <c r="F8" s="4">
        <v>50.740299999999998</v>
      </c>
      <c r="G8" s="4">
        <v>248.75579999999999</v>
      </c>
      <c r="H8" s="4">
        <v>150.85550000000001</v>
      </c>
      <c r="I8" s="4">
        <v>25.384699999999999</v>
      </c>
      <c r="J8" s="4">
        <v>850.06600000000003</v>
      </c>
      <c r="K8" s="4">
        <v>789.46130000000005</v>
      </c>
      <c r="N8" s="63" t="s">
        <v>322</v>
      </c>
      <c r="O8" s="35">
        <v>2023</v>
      </c>
      <c r="P8" s="35">
        <v>2</v>
      </c>
      <c r="Q8" s="4">
        <v>315.78449999999998</v>
      </c>
      <c r="R8" s="4">
        <v>394.73059999999998</v>
      </c>
      <c r="S8" s="4">
        <v>671.0421</v>
      </c>
      <c r="T8" s="4">
        <v>789.46130000000005</v>
      </c>
      <c r="U8" s="4">
        <v>947.35350000000005</v>
      </c>
    </row>
    <row r="9" spans="1:31" x14ac:dyDescent="0.25">
      <c r="A9" s="63" t="s">
        <v>343</v>
      </c>
      <c r="B9" s="35">
        <v>2023</v>
      </c>
      <c r="C9" s="35">
        <v>3</v>
      </c>
      <c r="D9" s="4">
        <v>383.41379999999998</v>
      </c>
      <c r="E9" s="4">
        <v>52.366900000000001</v>
      </c>
      <c r="F9" s="4">
        <v>58.702800000000003</v>
      </c>
      <c r="G9" s="4">
        <v>265.99419999999998</v>
      </c>
      <c r="H9" s="4">
        <v>162.11689999999999</v>
      </c>
      <c r="I9" s="4">
        <v>22.696400000000001</v>
      </c>
      <c r="J9" s="4">
        <v>945.29100000000005</v>
      </c>
      <c r="K9" s="4">
        <v>778.72019999999998</v>
      </c>
      <c r="N9" s="63" t="s">
        <v>343</v>
      </c>
      <c r="O9" s="35">
        <v>2023</v>
      </c>
      <c r="P9" s="35">
        <v>3</v>
      </c>
      <c r="Q9" s="4">
        <v>311.48809999999997</v>
      </c>
      <c r="R9" s="4">
        <v>389.36009999999999</v>
      </c>
      <c r="S9" s="4">
        <v>661.91210000000001</v>
      </c>
      <c r="T9" s="4">
        <v>778.72019999999998</v>
      </c>
      <c r="U9" s="4">
        <v>934.46420000000001</v>
      </c>
    </row>
    <row r="10" spans="1:31" x14ac:dyDescent="0.25">
      <c r="A10" s="63" t="s">
        <v>354</v>
      </c>
      <c r="B10" s="35">
        <v>2023</v>
      </c>
      <c r="C10" s="35">
        <v>4</v>
      </c>
      <c r="D10" s="4">
        <v>302.13099999999997</v>
      </c>
      <c r="E10" s="4">
        <v>53.521000000000001</v>
      </c>
      <c r="F10" s="4">
        <v>47.651600000000002</v>
      </c>
      <c r="G10" s="4">
        <v>263.17770000000002</v>
      </c>
      <c r="H10" s="4">
        <v>169.17140000000001</v>
      </c>
      <c r="I10" s="4">
        <v>50.0809</v>
      </c>
      <c r="J10" s="4">
        <v>885.73360000000002</v>
      </c>
      <c r="K10" s="4">
        <v>793.98310000000004</v>
      </c>
      <c r="N10" s="63" t="s">
        <v>354</v>
      </c>
      <c r="O10" s="35">
        <v>2023</v>
      </c>
      <c r="P10" s="35">
        <v>4</v>
      </c>
      <c r="Q10" s="4">
        <v>317.59320000000002</v>
      </c>
      <c r="R10" s="4">
        <v>396.99149999999997</v>
      </c>
      <c r="S10" s="4">
        <v>674.88559999999995</v>
      </c>
      <c r="T10" s="4">
        <v>793.98310000000004</v>
      </c>
      <c r="U10" s="4">
        <v>952.77970000000005</v>
      </c>
    </row>
    <row r="11" spans="1:31" x14ac:dyDescent="0.25">
      <c r="A11" s="63" t="s">
        <v>355</v>
      </c>
      <c r="B11" s="35">
        <v>2023</v>
      </c>
      <c r="C11" s="35">
        <v>5</v>
      </c>
      <c r="D11" s="4">
        <v>276.70170000000002</v>
      </c>
      <c r="E11" s="4">
        <v>48.531399999999998</v>
      </c>
      <c r="F11" s="4">
        <v>43.540100000000002</v>
      </c>
      <c r="G11" s="4">
        <v>253.40090000000001</v>
      </c>
      <c r="H11" s="4">
        <v>162.49770000000001</v>
      </c>
      <c r="I11" s="4">
        <v>49.123100000000001</v>
      </c>
      <c r="J11" s="4">
        <v>833.79499999999996</v>
      </c>
      <c r="K11" s="4">
        <v>809.69410000000005</v>
      </c>
      <c r="N11" s="63" t="s">
        <v>355</v>
      </c>
      <c r="O11" s="35">
        <v>2023</v>
      </c>
      <c r="P11" s="35">
        <v>5</v>
      </c>
      <c r="Q11" s="4">
        <v>323.87759999999997</v>
      </c>
      <c r="R11" s="4">
        <v>404.84710000000001</v>
      </c>
      <c r="S11" s="4">
        <v>688.24</v>
      </c>
      <c r="T11" s="4">
        <v>809.69410000000005</v>
      </c>
      <c r="U11" s="4">
        <v>971.63289999999995</v>
      </c>
    </row>
    <row r="12" spans="1:31" x14ac:dyDescent="0.25">
      <c r="A12" s="63" t="s">
        <v>363</v>
      </c>
      <c r="B12" s="35">
        <v>2023</v>
      </c>
      <c r="C12" s="35">
        <v>6</v>
      </c>
      <c r="D12" s="4">
        <v>389.08069999999998</v>
      </c>
      <c r="E12" s="4">
        <v>50.7029</v>
      </c>
      <c r="F12" s="4">
        <v>57.706499999999998</v>
      </c>
      <c r="G12" s="4">
        <v>254.3305</v>
      </c>
      <c r="H12" s="4">
        <v>162.49770000000001</v>
      </c>
      <c r="I12" s="4">
        <v>20.271100000000001</v>
      </c>
      <c r="J12" s="4">
        <v>937.36360000000002</v>
      </c>
      <c r="K12" s="4">
        <v>815.65949999999998</v>
      </c>
      <c r="N12" s="63" t="s">
        <v>363</v>
      </c>
      <c r="O12" s="35">
        <v>2023</v>
      </c>
      <c r="P12" s="35">
        <v>6</v>
      </c>
      <c r="Q12" s="4">
        <v>326.2638</v>
      </c>
      <c r="R12" s="4">
        <v>407.82974999999999</v>
      </c>
      <c r="S12" s="4">
        <v>693.31057999999996</v>
      </c>
      <c r="T12" s="4">
        <v>815.65949999999998</v>
      </c>
      <c r="U12" s="4">
        <v>978.79139999999995</v>
      </c>
    </row>
    <row r="13" spans="1:31" x14ac:dyDescent="0.25">
      <c r="A13" s="63" t="s">
        <v>373</v>
      </c>
      <c r="B13" s="35">
        <v>2023</v>
      </c>
      <c r="C13" s="35">
        <v>7</v>
      </c>
      <c r="D13" s="4">
        <v>346.82749999999999</v>
      </c>
      <c r="E13" s="4">
        <v>40.870199999999997</v>
      </c>
      <c r="F13" s="4">
        <v>52.036999999999999</v>
      </c>
      <c r="G13" s="4">
        <v>258.28019999999998</v>
      </c>
      <c r="H13" s="4">
        <v>163.74189999999999</v>
      </c>
      <c r="I13" s="4">
        <v>29.351199999999999</v>
      </c>
      <c r="J13" s="4">
        <v>891.10810000000004</v>
      </c>
      <c r="K13" s="4">
        <v>820.55259999999998</v>
      </c>
      <c r="N13" s="63" t="s">
        <v>373</v>
      </c>
      <c r="O13" s="35">
        <v>2023</v>
      </c>
      <c r="P13" s="35">
        <v>7</v>
      </c>
      <c r="Q13" s="4">
        <v>328.221</v>
      </c>
      <c r="R13" s="4">
        <v>410.27629999999999</v>
      </c>
      <c r="S13" s="4">
        <v>697.46969999999999</v>
      </c>
      <c r="T13" s="4">
        <v>820.55259999999998</v>
      </c>
      <c r="U13" s="4">
        <v>984.66309999999999</v>
      </c>
    </row>
    <row r="14" spans="1:31" x14ac:dyDescent="0.25">
      <c r="A14" s="63" t="s">
        <v>377</v>
      </c>
      <c r="B14" s="35">
        <v>2023</v>
      </c>
      <c r="C14" s="35">
        <v>8</v>
      </c>
      <c r="D14" s="4">
        <v>357.9436</v>
      </c>
      <c r="E14" s="4">
        <v>46.962400000000002</v>
      </c>
      <c r="F14" s="4">
        <v>54.405900000000003</v>
      </c>
      <c r="G14" s="4">
        <v>252.14279999999999</v>
      </c>
      <c r="H14" s="4">
        <v>168.54050000000001</v>
      </c>
      <c r="I14" s="4">
        <v>19.0014</v>
      </c>
      <c r="J14" s="4">
        <v>898.99670000000003</v>
      </c>
      <c r="K14" s="4">
        <v>827.12379999999996</v>
      </c>
      <c r="N14" s="63" t="s">
        <v>377</v>
      </c>
      <c r="O14" s="35">
        <v>2023</v>
      </c>
      <c r="P14" s="35">
        <v>8</v>
      </c>
      <c r="Q14" s="4">
        <v>330.84949999999998</v>
      </c>
      <c r="R14" s="4">
        <v>413.56189999999998</v>
      </c>
      <c r="S14" s="4">
        <v>703.05520000000001</v>
      </c>
      <c r="T14" s="4">
        <v>827.12379999999996</v>
      </c>
      <c r="U14" s="4">
        <v>992.54849999999999</v>
      </c>
    </row>
    <row r="15" spans="1:31" x14ac:dyDescent="0.25">
      <c r="A15" s="63" t="s">
        <v>384</v>
      </c>
      <c r="B15" s="35">
        <v>2023</v>
      </c>
      <c r="C15" s="35">
        <v>9</v>
      </c>
      <c r="D15" s="4">
        <v>382.54930000000002</v>
      </c>
      <c r="E15" s="4">
        <v>47.019500000000001</v>
      </c>
      <c r="F15" s="4">
        <v>56.674300000000002</v>
      </c>
      <c r="G15" s="4">
        <v>250.00710000000001</v>
      </c>
      <c r="H15" s="4">
        <v>171.52080000000001</v>
      </c>
      <c r="I15" s="4">
        <v>24.639500000000002</v>
      </c>
      <c r="J15" s="4">
        <v>931.41049999999996</v>
      </c>
      <c r="K15" s="4">
        <v>835.38789999999995</v>
      </c>
      <c r="N15" s="63" t="s">
        <v>384</v>
      </c>
      <c r="O15" s="35">
        <v>2023</v>
      </c>
      <c r="P15" s="35">
        <v>9</v>
      </c>
      <c r="Q15" s="4">
        <v>334.15519999999998</v>
      </c>
      <c r="R15" s="4">
        <v>417.69400000000002</v>
      </c>
      <c r="S15" s="4">
        <v>710.0797</v>
      </c>
      <c r="T15" s="4">
        <v>835.38789999999995</v>
      </c>
      <c r="U15" s="4">
        <v>1002.4655</v>
      </c>
    </row>
    <row r="16" spans="1:31" x14ac:dyDescent="0.25">
      <c r="A16" s="63" t="s">
        <v>387</v>
      </c>
      <c r="B16" s="35">
        <v>2023</v>
      </c>
      <c r="C16" s="35">
        <v>10</v>
      </c>
      <c r="D16" s="4">
        <v>385.65460000000002</v>
      </c>
      <c r="E16" s="4">
        <v>48.599899999999998</v>
      </c>
      <c r="F16" s="4">
        <v>57.241399999999999</v>
      </c>
      <c r="G16" s="4">
        <v>263.0548</v>
      </c>
      <c r="H16" s="4">
        <v>170.1438</v>
      </c>
      <c r="I16" s="4">
        <v>0.61699999999999999</v>
      </c>
      <c r="J16" s="4">
        <v>925.31150000000002</v>
      </c>
      <c r="K16" s="4">
        <v>925.60990000000004</v>
      </c>
      <c r="N16" s="63" t="s">
        <v>387</v>
      </c>
      <c r="O16" s="35">
        <v>2023</v>
      </c>
      <c r="P16" s="35">
        <v>10</v>
      </c>
      <c r="Q16" s="4">
        <v>370.24400000000003</v>
      </c>
      <c r="R16" s="4">
        <v>462.80500000000001</v>
      </c>
      <c r="S16" s="4">
        <v>786.76840000000004</v>
      </c>
      <c r="T16" s="4">
        <v>925.60990000000004</v>
      </c>
      <c r="U16" s="4">
        <f>+T16*1.2</f>
        <v>1110.73188</v>
      </c>
    </row>
    <row r="17" spans="1:59" x14ac:dyDescent="0.25">
      <c r="A17" s="63" t="s">
        <v>388</v>
      </c>
      <c r="B17" s="35">
        <v>2023</v>
      </c>
      <c r="C17" s="35">
        <v>11</v>
      </c>
      <c r="D17" s="4">
        <v>386.92520000000002</v>
      </c>
      <c r="E17" s="4">
        <v>46.250999999999998</v>
      </c>
      <c r="F17" s="4">
        <v>56.5</v>
      </c>
      <c r="G17" s="4">
        <v>261.68180000000001</v>
      </c>
      <c r="H17" s="4">
        <v>166.64930000000001</v>
      </c>
      <c r="I17" s="4">
        <v>3.6827999999999999</v>
      </c>
      <c r="J17" s="4">
        <v>921.69010000000003</v>
      </c>
      <c r="K17" s="4">
        <v>931.16359999999997</v>
      </c>
      <c r="N17" s="63" t="s">
        <v>388</v>
      </c>
      <c r="O17" s="35">
        <v>2023</v>
      </c>
      <c r="P17" s="35">
        <v>11</v>
      </c>
      <c r="Q17" s="4">
        <v>372.46539999999999</v>
      </c>
      <c r="R17" s="4">
        <v>465.58179999999999</v>
      </c>
      <c r="S17" s="4">
        <v>791.48910000000001</v>
      </c>
      <c r="T17" s="4">
        <v>931.16359999999997</v>
      </c>
      <c r="U17" s="4">
        <v>1117.3963000000001</v>
      </c>
    </row>
    <row r="18" spans="1:59" x14ac:dyDescent="0.25">
      <c r="A18" s="63" t="s">
        <v>389</v>
      </c>
      <c r="B18" s="35">
        <v>2023</v>
      </c>
      <c r="C18" s="35">
        <v>12</v>
      </c>
      <c r="D18" s="4">
        <v>381.47590000000002</v>
      </c>
      <c r="E18" s="4">
        <v>51.235199999999999</v>
      </c>
      <c r="F18" s="4">
        <v>57.9114</v>
      </c>
      <c r="G18" s="4">
        <v>266.43009999999998</v>
      </c>
      <c r="H18" s="4">
        <v>167.59350000000001</v>
      </c>
      <c r="I18" s="4">
        <v>25.6158</v>
      </c>
      <c r="J18" s="4">
        <v>950.26189999999997</v>
      </c>
      <c r="K18" s="4">
        <v>936.75059999999996</v>
      </c>
      <c r="N18" s="63" t="s">
        <v>389</v>
      </c>
      <c r="O18" s="35">
        <v>2023</v>
      </c>
      <c r="P18" s="35">
        <v>12</v>
      </c>
      <c r="Q18" s="4">
        <v>374.7002</v>
      </c>
      <c r="R18" s="4">
        <v>468.37529999999998</v>
      </c>
      <c r="S18" s="4">
        <v>796.23800000000006</v>
      </c>
      <c r="T18" s="4">
        <v>936.75059999999996</v>
      </c>
      <c r="U18" s="4">
        <v>1124.1007</v>
      </c>
    </row>
    <row r="19" spans="1:59" x14ac:dyDescent="0.25">
      <c r="A19" s="31" t="s">
        <v>108</v>
      </c>
      <c r="B19" s="2"/>
      <c r="C19" s="2"/>
      <c r="D19" s="384">
        <f>+(D18-D17)/D17</f>
        <v>-1.408360065459679E-2</v>
      </c>
      <c r="E19" s="384">
        <f t="shared" ref="E19:J19" si="0">+(E18-E17)/E17</f>
        <v>0.10776415645067138</v>
      </c>
      <c r="F19" s="384">
        <f t="shared" si="0"/>
        <v>2.4980530973451334E-2</v>
      </c>
      <c r="G19" s="384">
        <f t="shared" si="0"/>
        <v>1.8145320003148755E-2</v>
      </c>
      <c r="H19" s="384">
        <f t="shared" si="0"/>
        <v>5.6657903753570818E-3</v>
      </c>
      <c r="I19" s="384">
        <f t="shared" si="0"/>
        <v>5.9555229716520044</v>
      </c>
      <c r="J19" s="384">
        <f t="shared" si="0"/>
        <v>3.099935650822325E-2</v>
      </c>
      <c r="K19" s="384">
        <f>+(K18-K17)/K17</f>
        <v>6.0000197602225747E-3</v>
      </c>
      <c r="N19" s="31" t="s">
        <v>108</v>
      </c>
      <c r="O19" s="2"/>
      <c r="P19" s="2"/>
      <c r="Q19" s="385">
        <f>+(Q18-Q17)/Q17</f>
        <v>6.0000204045798809E-3</v>
      </c>
      <c r="R19" s="385">
        <f>+(R18-R17)/R17</f>
        <v>6.0000197602225747E-3</v>
      </c>
      <c r="S19" s="385">
        <f>+(S18-S17)/S17</f>
        <v>5.9999562849318436E-3</v>
      </c>
      <c r="T19" s="385">
        <f>+(T18-T17)/T17</f>
        <v>6.0000197602225747E-3</v>
      </c>
      <c r="U19" s="385">
        <f>+(U18-U17)/U17</f>
        <v>6.0000198676153213E-3</v>
      </c>
      <c r="V19" s="44"/>
      <c r="W19" s="51"/>
      <c r="X19" s="44"/>
      <c r="Y19" s="44"/>
      <c r="Z19" s="44"/>
      <c r="AA19" s="44"/>
      <c r="AB19" s="44"/>
      <c r="AC19" s="44"/>
      <c r="AD19" s="44"/>
      <c r="AE19" s="44"/>
      <c r="AF19" s="44"/>
      <c r="AG19" s="50"/>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row>
    <row r="20" spans="1:59" x14ac:dyDescent="0.25">
      <c r="A20" s="3"/>
      <c r="B20" s="2"/>
      <c r="C20" s="2"/>
      <c r="D20" s="2"/>
      <c r="E20" s="2"/>
      <c r="F20" s="6"/>
      <c r="G20" s="6"/>
      <c r="H20" s="6"/>
      <c r="I20" s="6"/>
      <c r="J20" s="6"/>
      <c r="K20" s="6"/>
    </row>
    <row r="21" spans="1:59" x14ac:dyDescent="0.25">
      <c r="A21" s="3"/>
      <c r="B21" s="2"/>
      <c r="C21" s="2"/>
      <c r="D21" s="2"/>
      <c r="E21" s="2"/>
      <c r="F21" s="6"/>
      <c r="G21" s="6"/>
      <c r="H21" s="6"/>
      <c r="I21" s="6"/>
      <c r="J21" s="6"/>
      <c r="K21" s="6"/>
    </row>
    <row r="22" spans="1:59" x14ac:dyDescent="0.25">
      <c r="E22" s="5"/>
      <c r="F22" s="5"/>
      <c r="G22" s="5"/>
      <c r="H22" s="5"/>
      <c r="I22" s="5"/>
      <c r="J22" s="5"/>
      <c r="K22" s="5"/>
    </row>
    <row r="23" spans="1:59" x14ac:dyDescent="0.25">
      <c r="C23" s="5"/>
      <c r="F23" s="7"/>
      <c r="G23" s="7"/>
      <c r="H23" s="7"/>
      <c r="I23" s="7"/>
      <c r="J23" s="7"/>
      <c r="K23" s="7"/>
      <c r="W23" s="42" t="s">
        <v>116</v>
      </c>
      <c r="X23" s="494" t="s">
        <v>118</v>
      </c>
      <c r="Y23" s="494"/>
      <c r="Z23" s="494"/>
      <c r="AA23" s="494"/>
      <c r="AB23" s="494"/>
      <c r="AC23" s="494"/>
      <c r="AD23" s="494"/>
    </row>
    <row r="24" spans="1:59" x14ac:dyDescent="0.25">
      <c r="C24" s="5"/>
      <c r="I24" s="5"/>
      <c r="J24" s="5"/>
      <c r="W24" s="42"/>
      <c r="X24" s="494"/>
      <c r="Y24" s="494"/>
      <c r="Z24" s="494"/>
      <c r="AA24" s="494"/>
      <c r="AB24" s="494"/>
      <c r="AC24" s="494"/>
      <c r="AD24" s="494"/>
    </row>
    <row r="25" spans="1:59" x14ac:dyDescent="0.25">
      <c r="W25" s="42"/>
      <c r="X25" s="23"/>
      <c r="Y25" s="23"/>
      <c r="Z25" s="23"/>
      <c r="AA25" s="23"/>
      <c r="AB25" s="23"/>
      <c r="AC25" s="23"/>
      <c r="AD25" s="23"/>
    </row>
    <row r="26" spans="1:59" x14ac:dyDescent="0.25">
      <c r="W26" s="42" t="s">
        <v>114</v>
      </c>
      <c r="X26" s="494" t="s">
        <v>119</v>
      </c>
      <c r="Y26" s="494"/>
      <c r="Z26" s="494"/>
      <c r="AA26" s="494"/>
      <c r="AB26" s="494"/>
      <c r="AC26" s="494"/>
      <c r="AD26" s="494"/>
    </row>
    <row r="27" spans="1:59" x14ac:dyDescent="0.25">
      <c r="W27" s="23"/>
      <c r="X27" s="494"/>
      <c r="Y27" s="494"/>
      <c r="Z27" s="494"/>
      <c r="AA27" s="494"/>
      <c r="AB27" s="494"/>
      <c r="AC27" s="494"/>
      <c r="AD27" s="494"/>
    </row>
  </sheetData>
  <mergeCells count="8">
    <mergeCell ref="W5:AE5"/>
    <mergeCell ref="X23:AD24"/>
    <mergeCell ref="X26:AD27"/>
    <mergeCell ref="I1:K1"/>
    <mergeCell ref="A5:K5"/>
    <mergeCell ref="N5:U5"/>
    <mergeCell ref="A4:K4"/>
    <mergeCell ref="N4:U4"/>
  </mergeCells>
  <conditionalFormatting sqref="A20:U1048576 A1:U18">
    <cfRule type="expression" dxfId="904" priority="3">
      <formula>ROW()=CELL("FILA")</formula>
    </cfRule>
  </conditionalFormatting>
  <conditionalFormatting sqref="A19:C19">
    <cfRule type="expression" dxfId="903" priority="2">
      <formula>ROW()=CELL("FILA")</formula>
    </cfRule>
  </conditionalFormatting>
  <conditionalFormatting sqref="D19:U19">
    <cfRule type="expression" dxfId="902" priority="1">
      <formula>ROW()=CELL("FILA")</formula>
    </cfRule>
  </conditionalFormatting>
  <hyperlinks>
    <hyperlink ref="I1:K1" location="INDICE!A1" display="REGRESAR"/>
  </hyperlinks>
  <printOptions horizontalCentered="1"/>
  <pageMargins left="0.23622047244094491" right="0.23622047244094491" top="0.74803149606299213" bottom="0.74803149606299213" header="0.31496062992125984" footer="0.31496062992125984"/>
  <pageSetup scale="97" orientation="portrait" r:id="rId1"/>
  <headerFooter>
    <oddHeader>&amp;C&amp;12Información tarifaria del servicio público de energía 
para el comercializador integrado al operador de red</oddHeader>
    <oddFooter>&amp;L&amp;K00B050
&amp;C&amp;K000000PUBLICACIÓN DE EMPRESA DE ENERGÍA DE ARAUCA E.S.P.</oddFooter>
  </headerFooter>
  <colBreaks count="2" manualBreakCount="2">
    <brk id="12" max="1048575" man="1"/>
    <brk id="21" max="42" man="1"/>
  </colBreaks>
  <drawing r:id="rId2"/>
  <picture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G27"/>
  <sheetViews>
    <sheetView showGridLines="0" view="pageBreakPreview" zoomScale="80" zoomScaleNormal="85" zoomScaleSheetLayoutView="80" zoomScalePageLayoutView="85" workbookViewId="0">
      <selection activeCell="Q19" sqref="Q19:U19"/>
    </sheetView>
  </sheetViews>
  <sheetFormatPr baseColWidth="10" defaultColWidth="9.28515625" defaultRowHeight="15" x14ac:dyDescent="0.25"/>
  <cols>
    <col min="1" max="1" width="9.42578125" customWidth="1"/>
    <col min="2" max="2" width="6.7109375" customWidth="1"/>
    <col min="3" max="3" width="9.140625" customWidth="1"/>
    <col min="4" max="4" width="11.5703125" customWidth="1"/>
    <col min="5" max="5" width="10" customWidth="1"/>
    <col min="6" max="6" width="9.140625" customWidth="1"/>
    <col min="7" max="7" width="9.7109375" customWidth="1"/>
    <col min="8" max="8" width="8" customWidth="1"/>
    <col min="9" max="10" width="9.140625" customWidth="1"/>
    <col min="11" max="11" width="10" customWidth="1"/>
    <col min="12" max="13" width="2.5703125" customWidth="1"/>
    <col min="14" max="14" width="14.85546875" customWidth="1"/>
    <col min="16" max="16" width="9.140625" customWidth="1"/>
    <col min="17" max="20" width="10.5703125" customWidth="1"/>
    <col min="21" max="21" width="15.7109375" customWidth="1"/>
    <col min="23" max="23" width="10.7109375" customWidth="1"/>
    <col min="24" max="24" width="11.42578125" customWidth="1"/>
    <col min="25" max="25" width="12.5703125" customWidth="1"/>
    <col min="26" max="26" width="10.5703125" customWidth="1"/>
    <col min="27" max="27" width="12.5703125" customWidth="1"/>
    <col min="28" max="29" width="11.42578125" customWidth="1"/>
    <col min="30" max="30" width="10.85546875" customWidth="1"/>
    <col min="32" max="32" width="3.5703125" customWidth="1"/>
  </cols>
  <sheetData>
    <row r="1" spans="1:31" ht="23.25" x14ac:dyDescent="0.25">
      <c r="I1" s="503" t="s">
        <v>69</v>
      </c>
      <c r="J1" s="503"/>
      <c r="K1" s="503"/>
    </row>
    <row r="2" spans="1:31" ht="27" customHeight="1" x14ac:dyDescent="0.35">
      <c r="A2" s="8" t="s">
        <v>9</v>
      </c>
      <c r="C2" s="17" t="s">
        <v>158</v>
      </c>
      <c r="D2" s="17"/>
      <c r="E2" s="17"/>
      <c r="F2" s="17"/>
      <c r="G2" s="17"/>
      <c r="H2" s="17"/>
      <c r="I2" s="17"/>
      <c r="J2" s="17"/>
      <c r="K2" s="17"/>
    </row>
    <row r="3" spans="1:31" ht="23.25" x14ac:dyDescent="0.35">
      <c r="A3" s="8" t="s">
        <v>15</v>
      </c>
      <c r="C3" s="17" t="s">
        <v>63</v>
      </c>
      <c r="D3" s="17"/>
      <c r="E3" s="17"/>
      <c r="F3" s="17"/>
      <c r="G3" s="17"/>
      <c r="H3" s="17"/>
      <c r="I3" s="17"/>
      <c r="J3" s="17"/>
      <c r="K3" s="17"/>
      <c r="N3" s="10"/>
      <c r="O3" s="10"/>
      <c r="P3" s="10"/>
      <c r="Q3" s="10"/>
      <c r="R3" s="10"/>
      <c r="S3" s="10"/>
      <c r="T3" s="10"/>
      <c r="U3" s="10"/>
    </row>
    <row r="4" spans="1:31" s="20" customFormat="1" ht="17.25" x14ac:dyDescent="0.3">
      <c r="A4" s="498"/>
      <c r="B4" s="498"/>
      <c r="C4" s="498"/>
      <c r="D4" s="498"/>
      <c r="E4" s="498"/>
      <c r="F4" s="498"/>
      <c r="G4" s="498"/>
      <c r="H4" s="498"/>
      <c r="I4" s="498"/>
      <c r="J4" s="498"/>
      <c r="K4" s="498"/>
      <c r="N4" s="501"/>
      <c r="O4" s="501"/>
      <c r="P4" s="501"/>
      <c r="Q4" s="501"/>
      <c r="R4" s="501"/>
      <c r="S4" s="501"/>
      <c r="T4" s="501"/>
      <c r="U4" s="501"/>
    </row>
    <row r="5" spans="1:31" ht="33" customHeight="1" x14ac:dyDescent="0.25">
      <c r="A5" s="496" t="s">
        <v>109</v>
      </c>
      <c r="B5" s="499"/>
      <c r="C5" s="499"/>
      <c r="D5" s="499"/>
      <c r="E5" s="499"/>
      <c r="F5" s="499"/>
      <c r="G5" s="499"/>
      <c r="H5" s="499"/>
      <c r="I5" s="499"/>
      <c r="J5" s="499"/>
      <c r="K5" s="499"/>
      <c r="N5" s="496" t="s">
        <v>111</v>
      </c>
      <c r="O5" s="496"/>
      <c r="P5" s="496"/>
      <c r="Q5" s="496"/>
      <c r="R5" s="496"/>
      <c r="S5" s="496"/>
      <c r="T5" s="496"/>
      <c r="U5" s="496"/>
      <c r="V5" s="30"/>
      <c r="W5" s="496" t="s">
        <v>117</v>
      </c>
      <c r="X5" s="496"/>
      <c r="Y5" s="496"/>
      <c r="Z5" s="496"/>
      <c r="AA5" s="496"/>
      <c r="AB5" s="496"/>
      <c r="AC5" s="496"/>
      <c r="AD5" s="496"/>
      <c r="AE5" s="496"/>
    </row>
    <row r="6" spans="1:31" s="19" customFormat="1" ht="30" x14ac:dyDescent="0.25">
      <c r="B6" s="14" t="s">
        <v>0</v>
      </c>
      <c r="C6" s="14" t="s">
        <v>1</v>
      </c>
      <c r="D6" s="12" t="s">
        <v>2</v>
      </c>
      <c r="E6" s="12" t="s">
        <v>3</v>
      </c>
      <c r="F6" s="12" t="s">
        <v>4</v>
      </c>
      <c r="G6" s="12" t="s">
        <v>5</v>
      </c>
      <c r="H6" s="12" t="s">
        <v>6</v>
      </c>
      <c r="I6" s="12" t="s">
        <v>7</v>
      </c>
      <c r="J6" s="12" t="s">
        <v>116</v>
      </c>
      <c r="K6" s="12" t="s">
        <v>114</v>
      </c>
      <c r="L6"/>
      <c r="M6"/>
      <c r="O6" s="14" t="s">
        <v>0</v>
      </c>
      <c r="P6" s="14" t="s">
        <v>1</v>
      </c>
      <c r="Q6" s="12" t="s">
        <v>10</v>
      </c>
      <c r="R6" s="12" t="s">
        <v>11</v>
      </c>
      <c r="S6" s="12" t="s">
        <v>12</v>
      </c>
      <c r="T6" s="12" t="s">
        <v>13</v>
      </c>
      <c r="U6" s="13" t="s">
        <v>14</v>
      </c>
    </row>
    <row r="7" spans="1:31" x14ac:dyDescent="0.25">
      <c r="A7" s="63" t="s">
        <v>313</v>
      </c>
      <c r="B7" s="35">
        <v>2023</v>
      </c>
      <c r="C7" s="35">
        <v>1</v>
      </c>
      <c r="D7" s="4">
        <v>282.84469999999999</v>
      </c>
      <c r="E7" s="4">
        <v>51.973199999999999</v>
      </c>
      <c r="F7" s="4">
        <v>114.3994</v>
      </c>
      <c r="G7" s="4">
        <v>297.05290000000002</v>
      </c>
      <c r="H7" s="4">
        <v>73.879599999999996</v>
      </c>
      <c r="I7" s="4">
        <v>25.781700000000001</v>
      </c>
      <c r="J7" s="4">
        <v>845.93150000000003</v>
      </c>
      <c r="K7" s="4">
        <v>723.85299999999995</v>
      </c>
      <c r="N7" s="63" t="s">
        <v>313</v>
      </c>
      <c r="O7" s="35">
        <v>2023</v>
      </c>
      <c r="P7" s="35">
        <v>1</v>
      </c>
      <c r="Q7" s="4">
        <v>289.5412</v>
      </c>
      <c r="R7" s="4">
        <v>361.92649999999998</v>
      </c>
      <c r="S7" s="4">
        <v>615.27509999999995</v>
      </c>
      <c r="T7" s="4">
        <v>723.85299999999995</v>
      </c>
      <c r="U7" s="4">
        <v>868.6235999999999</v>
      </c>
    </row>
    <row r="8" spans="1:31" x14ac:dyDescent="0.25">
      <c r="A8" s="63" t="s">
        <v>322</v>
      </c>
      <c r="B8" s="35">
        <v>2023</v>
      </c>
      <c r="C8" s="35">
        <v>2</v>
      </c>
      <c r="D8" s="4">
        <v>298.57560000000001</v>
      </c>
      <c r="E8" s="4">
        <v>48.708100000000002</v>
      </c>
      <c r="F8" s="4">
        <v>116.28660000000001</v>
      </c>
      <c r="G8" s="4">
        <v>297.04939999999999</v>
      </c>
      <c r="H8" s="4">
        <v>75.435199999999995</v>
      </c>
      <c r="I8" s="4">
        <v>24.0182</v>
      </c>
      <c r="J8" s="4">
        <v>860.07309999999995</v>
      </c>
      <c r="K8" s="4">
        <v>736.71839999999997</v>
      </c>
      <c r="N8" s="63" t="s">
        <v>322</v>
      </c>
      <c r="O8" s="35">
        <v>2023</v>
      </c>
      <c r="P8" s="35">
        <v>2</v>
      </c>
      <c r="Q8" s="4">
        <v>294.68740000000003</v>
      </c>
      <c r="R8" s="4">
        <v>368.35919999999999</v>
      </c>
      <c r="S8" s="4">
        <v>626.2106</v>
      </c>
      <c r="T8" s="4">
        <v>736.71839999999997</v>
      </c>
      <c r="U8" s="4">
        <v>884.06209999999999</v>
      </c>
    </row>
    <row r="9" spans="1:31" x14ac:dyDescent="0.25">
      <c r="A9" s="63" t="s">
        <v>343</v>
      </c>
      <c r="B9" s="35">
        <v>2023</v>
      </c>
      <c r="C9" s="35">
        <v>3</v>
      </c>
      <c r="D9" s="4">
        <v>339.37369999999999</v>
      </c>
      <c r="E9" s="4">
        <v>52.366900000000001</v>
      </c>
      <c r="F9" s="4">
        <v>124.7244</v>
      </c>
      <c r="G9" s="4">
        <v>294.52010000000001</v>
      </c>
      <c r="H9" s="4">
        <v>73.961500000000001</v>
      </c>
      <c r="I9" s="4">
        <v>23.320699999999999</v>
      </c>
      <c r="J9" s="4">
        <v>908.26729999999998</v>
      </c>
      <c r="K9" s="4">
        <v>748.952</v>
      </c>
      <c r="N9" s="63" t="s">
        <v>343</v>
      </c>
      <c r="O9" s="35">
        <v>2023</v>
      </c>
      <c r="P9" s="35">
        <v>3</v>
      </c>
      <c r="Q9" s="4">
        <v>299.58089999999999</v>
      </c>
      <c r="R9" s="4">
        <v>374.476</v>
      </c>
      <c r="S9" s="4">
        <v>636.60919999999999</v>
      </c>
      <c r="T9" s="4">
        <v>748.952</v>
      </c>
      <c r="U9" s="4">
        <v>898.74239999999998</v>
      </c>
    </row>
    <row r="10" spans="1:31" x14ac:dyDescent="0.25">
      <c r="A10" s="63" t="s">
        <v>354</v>
      </c>
      <c r="B10" s="35">
        <v>2023</v>
      </c>
      <c r="C10" s="35">
        <v>4</v>
      </c>
      <c r="D10" s="4">
        <v>289.67349999999999</v>
      </c>
      <c r="E10" s="4">
        <v>53.521000000000001</v>
      </c>
      <c r="F10" s="4">
        <v>117.1</v>
      </c>
      <c r="G10" s="4">
        <v>287.2636</v>
      </c>
      <c r="H10" s="4">
        <v>76.524199999999993</v>
      </c>
      <c r="I10" s="4">
        <v>46.272399999999998</v>
      </c>
      <c r="J10" s="4">
        <v>870.35469999999998</v>
      </c>
      <c r="K10" s="4">
        <v>756.82060000000001</v>
      </c>
      <c r="N10" s="63" t="s">
        <v>354</v>
      </c>
      <c r="O10" s="35">
        <v>2023</v>
      </c>
      <c r="P10" s="35">
        <v>4</v>
      </c>
      <c r="Q10" s="4">
        <v>302.72829999999999</v>
      </c>
      <c r="R10" s="4">
        <v>378.41030000000001</v>
      </c>
      <c r="S10" s="4">
        <v>643.29750000000001</v>
      </c>
      <c r="T10" s="4">
        <v>756.82060000000001</v>
      </c>
      <c r="U10" s="4">
        <v>908.18470000000002</v>
      </c>
    </row>
    <row r="11" spans="1:31" x14ac:dyDescent="0.25">
      <c r="A11" s="63" t="s">
        <v>355</v>
      </c>
      <c r="B11" s="35">
        <v>2023</v>
      </c>
      <c r="C11" s="35">
        <v>5</v>
      </c>
      <c r="D11" s="4">
        <v>278.00549999999998</v>
      </c>
      <c r="E11" s="4">
        <v>48.531399999999998</v>
      </c>
      <c r="F11" s="4">
        <v>114.4451</v>
      </c>
      <c r="G11" s="4">
        <v>285.1431</v>
      </c>
      <c r="H11" s="4">
        <v>76.874899999999997</v>
      </c>
      <c r="I11" s="4">
        <v>44.965899999999998</v>
      </c>
      <c r="J11" s="4">
        <v>847.96590000000003</v>
      </c>
      <c r="K11" s="4">
        <v>762.7364</v>
      </c>
      <c r="N11" s="63" t="s">
        <v>355</v>
      </c>
      <c r="O11" s="35">
        <v>2023</v>
      </c>
      <c r="P11" s="35">
        <v>5</v>
      </c>
      <c r="Q11" s="4">
        <v>305.09460000000001</v>
      </c>
      <c r="R11" s="4">
        <v>381.3682</v>
      </c>
      <c r="S11" s="4">
        <v>648.32590000000005</v>
      </c>
      <c r="T11" s="4">
        <v>762.7364</v>
      </c>
      <c r="U11" s="4">
        <v>915.28369999999995</v>
      </c>
    </row>
    <row r="12" spans="1:31" x14ac:dyDescent="0.25">
      <c r="A12" s="63" t="s">
        <v>363</v>
      </c>
      <c r="B12" s="35">
        <v>2023</v>
      </c>
      <c r="C12" s="35">
        <v>6</v>
      </c>
      <c r="D12" s="4">
        <v>338.09730000000002</v>
      </c>
      <c r="E12" s="4">
        <v>50.7029</v>
      </c>
      <c r="F12" s="4">
        <v>123.1388</v>
      </c>
      <c r="G12" s="4">
        <v>242.59780000000001</v>
      </c>
      <c r="H12" s="4">
        <v>74.8262</v>
      </c>
      <c r="I12" s="4">
        <v>19.456299999999999</v>
      </c>
      <c r="J12" s="4">
        <v>848.8193</v>
      </c>
      <c r="K12" s="4">
        <v>766.06759999999997</v>
      </c>
      <c r="N12" s="63" t="s">
        <v>363</v>
      </c>
      <c r="O12" s="35">
        <v>2023</v>
      </c>
      <c r="P12" s="35">
        <v>6</v>
      </c>
      <c r="Q12" s="4">
        <v>306.4271</v>
      </c>
      <c r="R12" s="4">
        <v>383.03379999999999</v>
      </c>
      <c r="S12" s="4">
        <v>651.15750000000003</v>
      </c>
      <c r="T12" s="4">
        <v>766.06759999999997</v>
      </c>
      <c r="U12" s="4">
        <v>919.28110000000004</v>
      </c>
    </row>
    <row r="13" spans="1:31" x14ac:dyDescent="0.25">
      <c r="A13" s="63" t="s">
        <v>373</v>
      </c>
      <c r="B13" s="35">
        <v>2023</v>
      </c>
      <c r="C13" s="35">
        <v>7</v>
      </c>
      <c r="D13" s="4">
        <v>307.52910000000003</v>
      </c>
      <c r="E13" s="4">
        <v>40.870199999999997</v>
      </c>
      <c r="F13" s="4">
        <v>73.3536</v>
      </c>
      <c r="G13" s="4">
        <v>243.34889999999999</v>
      </c>
      <c r="H13" s="4">
        <v>76.1023</v>
      </c>
      <c r="I13" s="4">
        <v>27.424600000000002</v>
      </c>
      <c r="J13" s="4">
        <v>768.62869999999998</v>
      </c>
      <c r="K13" s="4">
        <v>768.36500000000001</v>
      </c>
      <c r="N13" s="63" t="s">
        <v>373</v>
      </c>
      <c r="O13" s="35">
        <v>2023</v>
      </c>
      <c r="P13" s="35">
        <v>7</v>
      </c>
      <c r="Q13" s="4">
        <v>307.34609999999998</v>
      </c>
      <c r="R13" s="4">
        <v>384.1825</v>
      </c>
      <c r="S13" s="4">
        <v>653.11019999999996</v>
      </c>
      <c r="T13" s="4">
        <v>768.36500000000001</v>
      </c>
      <c r="U13" s="4">
        <v>922.03800000000001</v>
      </c>
    </row>
    <row r="14" spans="1:31" x14ac:dyDescent="0.25">
      <c r="A14" s="63" t="s">
        <v>377</v>
      </c>
      <c r="B14" s="35">
        <v>2023</v>
      </c>
      <c r="C14" s="35">
        <v>8</v>
      </c>
      <c r="D14" s="4">
        <v>324.31270000000001</v>
      </c>
      <c r="E14" s="4">
        <v>46.962400000000002</v>
      </c>
      <c r="F14" s="4">
        <v>77.056200000000004</v>
      </c>
      <c r="G14" s="4">
        <v>241.36490000000001</v>
      </c>
      <c r="H14" s="4">
        <v>72.694400000000002</v>
      </c>
      <c r="I14" s="4">
        <v>16.6417</v>
      </c>
      <c r="J14" s="4">
        <v>779.03229999999996</v>
      </c>
      <c r="K14" s="4">
        <v>772.21310000000005</v>
      </c>
      <c r="N14" s="63" t="s">
        <v>377</v>
      </c>
      <c r="O14" s="35">
        <v>2023</v>
      </c>
      <c r="P14" s="35">
        <v>8</v>
      </c>
      <c r="Q14" s="4">
        <v>308.8854</v>
      </c>
      <c r="R14" s="4">
        <v>386.10660000000001</v>
      </c>
      <c r="S14" s="4">
        <v>656.38109999999995</v>
      </c>
      <c r="T14" s="4">
        <v>779.03229999999996</v>
      </c>
      <c r="U14" s="4">
        <v>934.83879999999999</v>
      </c>
    </row>
    <row r="15" spans="1:31" x14ac:dyDescent="0.25">
      <c r="A15" s="63" t="s">
        <v>384</v>
      </c>
      <c r="B15" s="35">
        <v>2023</v>
      </c>
      <c r="C15" s="35">
        <v>9</v>
      </c>
      <c r="D15" s="4">
        <v>342.93099999999998</v>
      </c>
      <c r="E15" s="4">
        <v>47.019500000000001</v>
      </c>
      <c r="F15" s="4">
        <v>79.6584</v>
      </c>
      <c r="G15" s="4">
        <v>236.10900000000001</v>
      </c>
      <c r="H15" s="4">
        <v>78.735200000000006</v>
      </c>
      <c r="I15" s="4">
        <v>23.488399999999999</v>
      </c>
      <c r="J15" s="4">
        <v>807.94150000000002</v>
      </c>
      <c r="K15" s="4">
        <v>777.61199999999997</v>
      </c>
      <c r="N15" s="63" t="s">
        <v>384</v>
      </c>
      <c r="O15" s="35">
        <v>2023</v>
      </c>
      <c r="P15" s="35">
        <v>9</v>
      </c>
      <c r="Q15" s="4">
        <v>311.04500000000002</v>
      </c>
      <c r="R15" s="4">
        <v>388.80599999999998</v>
      </c>
      <c r="S15" s="4">
        <v>660.97019999999998</v>
      </c>
      <c r="T15" s="4">
        <v>777.61199999999997</v>
      </c>
      <c r="U15" s="4">
        <v>933.13440000000003</v>
      </c>
    </row>
    <row r="16" spans="1:31" x14ac:dyDescent="0.25">
      <c r="A16" s="63" t="s">
        <v>387</v>
      </c>
      <c r="B16" s="35">
        <v>2023</v>
      </c>
      <c r="C16" s="35">
        <v>10</v>
      </c>
      <c r="D16" s="4">
        <v>371.79219999999998</v>
      </c>
      <c r="E16" s="4">
        <v>48.599899999999998</v>
      </c>
      <c r="F16" s="4">
        <v>85.833600000000004</v>
      </c>
      <c r="G16" s="4">
        <v>238.78880000000001</v>
      </c>
      <c r="H16" s="4">
        <v>75.604399999999998</v>
      </c>
      <c r="I16" s="4">
        <v>0.58130000000000004</v>
      </c>
      <c r="J16" s="4">
        <v>821.2002</v>
      </c>
      <c r="K16" s="4">
        <v>793.16200000000003</v>
      </c>
      <c r="N16" s="63" t="s">
        <v>387</v>
      </c>
      <c r="O16" s="35">
        <v>2023</v>
      </c>
      <c r="P16" s="35">
        <v>10</v>
      </c>
      <c r="Q16" s="4">
        <v>317.26569999999998</v>
      </c>
      <c r="R16" s="4">
        <v>396.58210000000003</v>
      </c>
      <c r="S16" s="4">
        <v>674.18960000000004</v>
      </c>
      <c r="T16" s="4">
        <v>793.16420000000005</v>
      </c>
      <c r="U16" s="4">
        <v>951.79700000000003</v>
      </c>
    </row>
    <row r="17" spans="1:59" x14ac:dyDescent="0.25">
      <c r="A17" s="63" t="s">
        <v>388</v>
      </c>
      <c r="B17" s="35">
        <v>2023</v>
      </c>
      <c r="C17" s="35">
        <v>11</v>
      </c>
      <c r="D17" s="4">
        <v>374.28519999999997</v>
      </c>
      <c r="E17" s="4">
        <v>46.250999999999998</v>
      </c>
      <c r="F17" s="4">
        <v>86.833299999999994</v>
      </c>
      <c r="G17" s="4">
        <v>265.0179</v>
      </c>
      <c r="H17" s="4">
        <v>73.520899999999997</v>
      </c>
      <c r="I17" s="4">
        <v>3.6434000000000002</v>
      </c>
      <c r="J17" s="4">
        <v>849.55169999999998</v>
      </c>
      <c r="K17" s="4">
        <v>864.54899999999998</v>
      </c>
      <c r="N17" s="63" t="s">
        <v>388</v>
      </c>
      <c r="O17" s="35">
        <v>2023</v>
      </c>
      <c r="P17" s="35">
        <v>11</v>
      </c>
      <c r="Q17" s="4">
        <v>345.81959999999998</v>
      </c>
      <c r="R17" s="4">
        <v>432.27449999999999</v>
      </c>
      <c r="S17" s="4">
        <v>734.86670000000004</v>
      </c>
      <c r="T17" s="4">
        <v>864.54899999999998</v>
      </c>
      <c r="U17" s="4">
        <v>1037.4588000000001</v>
      </c>
    </row>
    <row r="18" spans="1:59" x14ac:dyDescent="0.25">
      <c r="A18" s="63" t="s">
        <v>389</v>
      </c>
      <c r="B18" s="35">
        <v>2023</v>
      </c>
      <c r="C18" s="35">
        <v>12</v>
      </c>
      <c r="D18" s="4">
        <v>368.05369999999999</v>
      </c>
      <c r="E18" s="4">
        <v>51.235199999999999</v>
      </c>
      <c r="F18" s="4">
        <v>87.968900000000005</v>
      </c>
      <c r="G18" s="4">
        <v>259.31900000000002</v>
      </c>
      <c r="H18" s="4">
        <v>76.380600000000001</v>
      </c>
      <c r="I18" s="4">
        <v>23.2668</v>
      </c>
      <c r="J18" s="4">
        <v>866.2242</v>
      </c>
      <c r="K18" s="4">
        <v>869.73630000000003</v>
      </c>
      <c r="N18" s="63" t="s">
        <v>389</v>
      </c>
      <c r="O18" s="35">
        <v>2023</v>
      </c>
      <c r="P18" s="35">
        <v>12</v>
      </c>
      <c r="Q18" s="4">
        <v>347.89449999999999</v>
      </c>
      <c r="R18" s="4">
        <v>434.86810000000003</v>
      </c>
      <c r="S18" s="4">
        <v>739.27589999999998</v>
      </c>
      <c r="T18" s="4">
        <v>869.73630000000003</v>
      </c>
      <c r="U18" s="4">
        <f>+T18*1.2</f>
        <v>1043.6835599999999</v>
      </c>
    </row>
    <row r="19" spans="1:59" x14ac:dyDescent="0.25">
      <c r="A19" s="31" t="s">
        <v>108</v>
      </c>
      <c r="B19" s="2"/>
      <c r="C19" s="2"/>
      <c r="D19" s="384">
        <f>+(D18-D17)/D17</f>
        <v>-1.6649068678109589E-2</v>
      </c>
      <c r="E19" s="384">
        <f t="shared" ref="E19:K19" si="0">+(E18-E17)/E17</f>
        <v>0.10776415645067138</v>
      </c>
      <c r="F19" s="384">
        <f t="shared" si="0"/>
        <v>1.3077932083659274E-2</v>
      </c>
      <c r="G19" s="384">
        <f t="shared" si="0"/>
        <v>-2.1503830495977747E-2</v>
      </c>
      <c r="H19" s="384">
        <f t="shared" si="0"/>
        <v>3.8896422649885999E-2</v>
      </c>
      <c r="I19" s="384">
        <f t="shared" si="0"/>
        <v>5.3860130647197666</v>
      </c>
      <c r="J19" s="384">
        <f t="shared" si="0"/>
        <v>1.9625056367964439E-2</v>
      </c>
      <c r="K19" s="384">
        <f t="shared" si="0"/>
        <v>6.0000069400346894E-3</v>
      </c>
      <c r="N19" s="31" t="s">
        <v>108</v>
      </c>
      <c r="O19" s="2"/>
      <c r="P19" s="2"/>
      <c r="Q19" s="385">
        <f>+(Q18-Q17)/Q17</f>
        <v>5.9999491064127476E-3</v>
      </c>
      <c r="R19" s="385">
        <f>+(R18-R17)/R17</f>
        <v>5.9998912727908717E-3</v>
      </c>
      <c r="S19" s="385">
        <f>+(S18-S17)/S17</f>
        <v>5.9999997278417181E-3</v>
      </c>
      <c r="T19" s="385">
        <f>+(T18-T17)/T17</f>
        <v>6.0000069400346894E-3</v>
      </c>
      <c r="U19" s="385">
        <f>+(U18-U17)/U17</f>
        <v>6.0000069400344691E-3</v>
      </c>
      <c r="V19" s="44"/>
      <c r="W19" s="51"/>
      <c r="X19" s="44"/>
      <c r="Y19" s="44"/>
      <c r="Z19" s="44"/>
      <c r="AA19" s="44"/>
      <c r="AB19" s="44"/>
      <c r="AC19" s="44"/>
      <c r="AD19" s="44"/>
      <c r="AE19" s="44"/>
      <c r="AF19" s="44"/>
      <c r="AG19" s="50"/>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row>
    <row r="20" spans="1:59" x14ac:dyDescent="0.25">
      <c r="A20" s="3"/>
      <c r="B20" s="2"/>
      <c r="C20" s="2"/>
      <c r="D20" s="6"/>
      <c r="E20" s="2"/>
      <c r="F20" s="6"/>
      <c r="G20" s="6"/>
      <c r="H20" s="6"/>
      <c r="I20" s="6"/>
      <c r="J20" s="6"/>
      <c r="K20" s="6"/>
    </row>
    <row r="21" spans="1:59" x14ac:dyDescent="0.25">
      <c r="A21" s="3"/>
      <c r="B21" s="2"/>
      <c r="C21" s="2"/>
      <c r="D21" s="2"/>
      <c r="E21" s="2"/>
      <c r="F21" s="6"/>
      <c r="G21" s="6"/>
      <c r="H21" s="6"/>
      <c r="I21" s="6"/>
      <c r="J21" s="6"/>
      <c r="K21" s="6"/>
    </row>
    <row r="22" spans="1:59" x14ac:dyDescent="0.25">
      <c r="E22" s="5"/>
      <c r="F22" s="5"/>
      <c r="G22" s="5"/>
      <c r="H22" s="5"/>
      <c r="I22" s="5"/>
      <c r="J22" s="5"/>
      <c r="K22" s="5"/>
    </row>
    <row r="23" spans="1:59" x14ac:dyDescent="0.25">
      <c r="C23" s="5"/>
      <c r="F23" s="7"/>
      <c r="G23" s="7"/>
      <c r="H23" s="7"/>
      <c r="I23" s="7"/>
      <c r="J23" s="7"/>
      <c r="K23" s="7"/>
      <c r="W23" s="42" t="s">
        <v>116</v>
      </c>
      <c r="X23" s="494" t="s">
        <v>118</v>
      </c>
      <c r="Y23" s="494"/>
      <c r="Z23" s="494"/>
      <c r="AA23" s="494"/>
      <c r="AB23" s="494"/>
      <c r="AC23" s="494"/>
      <c r="AD23" s="494"/>
    </row>
    <row r="24" spans="1:59" x14ac:dyDescent="0.25">
      <c r="C24" s="5"/>
      <c r="I24" s="5"/>
      <c r="J24" s="5"/>
      <c r="W24" s="42"/>
      <c r="X24" s="494"/>
      <c r="Y24" s="494"/>
      <c r="Z24" s="494"/>
      <c r="AA24" s="494"/>
      <c r="AB24" s="494"/>
      <c r="AC24" s="494"/>
      <c r="AD24" s="494"/>
    </row>
    <row r="25" spans="1:59" x14ac:dyDescent="0.25">
      <c r="W25" s="42"/>
      <c r="X25" s="23"/>
      <c r="Y25" s="23"/>
      <c r="Z25" s="23"/>
      <c r="AA25" s="23"/>
      <c r="AB25" s="23"/>
      <c r="AC25" s="23"/>
      <c r="AD25" s="23"/>
    </row>
    <row r="26" spans="1:59" x14ac:dyDescent="0.25">
      <c r="W26" s="42" t="s">
        <v>114</v>
      </c>
      <c r="X26" s="494" t="s">
        <v>119</v>
      </c>
      <c r="Y26" s="494"/>
      <c r="Z26" s="494"/>
      <c r="AA26" s="494"/>
      <c r="AB26" s="494"/>
      <c r="AC26" s="494"/>
      <c r="AD26" s="494"/>
    </row>
    <row r="27" spans="1:59" x14ac:dyDescent="0.25">
      <c r="W27" s="23"/>
      <c r="X27" s="494"/>
      <c r="Y27" s="494"/>
      <c r="Z27" s="494"/>
      <c r="AA27" s="494"/>
      <c r="AB27" s="494"/>
      <c r="AC27" s="494"/>
      <c r="AD27" s="494"/>
    </row>
  </sheetData>
  <mergeCells count="8">
    <mergeCell ref="W5:AE5"/>
    <mergeCell ref="X23:AD24"/>
    <mergeCell ref="X26:AD27"/>
    <mergeCell ref="I1:K1"/>
    <mergeCell ref="A5:K5"/>
    <mergeCell ref="N5:U5"/>
    <mergeCell ref="A4:K4"/>
    <mergeCell ref="N4:U4"/>
  </mergeCells>
  <conditionalFormatting sqref="A20:U1048576 D18:M18 Q18:U18 A1:U17">
    <cfRule type="expression" dxfId="901" priority="132">
      <formula>ROW()=CELL("FILA")</formula>
    </cfRule>
  </conditionalFormatting>
  <conditionalFormatting sqref="A19:C19">
    <cfRule type="expression" dxfId="900" priority="131">
      <formula>ROW()=CELL("FILA")</formula>
    </cfRule>
  </conditionalFormatting>
  <conditionalFormatting sqref="D19:U19">
    <cfRule type="expression" dxfId="899" priority="130">
      <formula>ROW()=CELL("FILA")</formula>
    </cfRule>
  </conditionalFormatting>
  <conditionalFormatting sqref="A18:C18">
    <cfRule type="expression" dxfId="898" priority="129">
      <formula>ROW()=CELL("FILA")</formula>
    </cfRule>
  </conditionalFormatting>
  <conditionalFormatting sqref="A17:C17">
    <cfRule type="expression" dxfId="897" priority="127">
      <formula>ROW()=CELL("FILA")</formula>
    </cfRule>
  </conditionalFormatting>
  <conditionalFormatting sqref="N17:P17">
    <cfRule type="expression" dxfId="896" priority="126">
      <formula>ROW()=CELL("FILA")</formula>
    </cfRule>
  </conditionalFormatting>
  <conditionalFormatting sqref="A17:C17">
    <cfRule type="expression" dxfId="895" priority="125">
      <formula>ROW()=CELL("FILA")</formula>
    </cfRule>
  </conditionalFormatting>
  <conditionalFormatting sqref="A16:C16">
    <cfRule type="expression" dxfId="894" priority="124">
      <formula>ROW()=CELL("FILA")</formula>
    </cfRule>
  </conditionalFormatting>
  <conditionalFormatting sqref="N17:P17">
    <cfRule type="expression" dxfId="893" priority="123">
      <formula>ROW()=CELL("FILA")</formula>
    </cfRule>
  </conditionalFormatting>
  <conditionalFormatting sqref="N16:P16">
    <cfRule type="expression" dxfId="892" priority="122">
      <formula>ROW()=CELL("FILA")</formula>
    </cfRule>
  </conditionalFormatting>
  <conditionalFormatting sqref="A17:C17">
    <cfRule type="expression" dxfId="891" priority="121">
      <formula>ROW()=CELL("FILA")</formula>
    </cfRule>
  </conditionalFormatting>
  <conditionalFormatting sqref="N17:P17">
    <cfRule type="expression" dxfId="890" priority="120">
      <formula>ROW()=CELL("FILA")</formula>
    </cfRule>
  </conditionalFormatting>
  <conditionalFormatting sqref="A16:C16">
    <cfRule type="expression" dxfId="889" priority="119">
      <formula>ROW()=CELL("FILA")</formula>
    </cfRule>
  </conditionalFormatting>
  <conditionalFormatting sqref="N16:P16">
    <cfRule type="expression" dxfId="888" priority="118">
      <formula>ROW()=CELL("FILA")</formula>
    </cfRule>
  </conditionalFormatting>
  <conditionalFormatting sqref="A16:C16">
    <cfRule type="expression" dxfId="887" priority="117">
      <formula>ROW()=CELL("FILA")</formula>
    </cfRule>
  </conditionalFormatting>
  <conditionalFormatting sqref="A15:C15">
    <cfRule type="expression" dxfId="886" priority="116">
      <formula>ROW()=CELL("FILA")</formula>
    </cfRule>
  </conditionalFormatting>
  <conditionalFormatting sqref="N16:P16">
    <cfRule type="expression" dxfId="885" priority="115">
      <formula>ROW()=CELL("FILA")</formula>
    </cfRule>
  </conditionalFormatting>
  <conditionalFormatting sqref="N15:P15">
    <cfRule type="expression" dxfId="884" priority="114">
      <formula>ROW()=CELL("FILA")</formula>
    </cfRule>
  </conditionalFormatting>
  <conditionalFormatting sqref="A17:C17">
    <cfRule type="expression" dxfId="883" priority="113">
      <formula>ROW()=CELL("FILA")</formula>
    </cfRule>
  </conditionalFormatting>
  <conditionalFormatting sqref="A16:C16">
    <cfRule type="expression" dxfId="882" priority="112">
      <formula>ROW()=CELL("FILA")</formula>
    </cfRule>
  </conditionalFormatting>
  <conditionalFormatting sqref="A16:C16">
    <cfRule type="expression" dxfId="881" priority="111">
      <formula>ROW()=CELL("FILA")</formula>
    </cfRule>
  </conditionalFormatting>
  <conditionalFormatting sqref="A15:C15">
    <cfRule type="expression" dxfId="880" priority="110">
      <formula>ROW()=CELL("FILA")</formula>
    </cfRule>
  </conditionalFormatting>
  <conditionalFormatting sqref="A16:C16">
    <cfRule type="expression" dxfId="879" priority="109">
      <formula>ROW()=CELL("FILA")</formula>
    </cfRule>
  </conditionalFormatting>
  <conditionalFormatting sqref="A15:C15">
    <cfRule type="expression" dxfId="878" priority="108">
      <formula>ROW()=CELL("FILA")</formula>
    </cfRule>
  </conditionalFormatting>
  <conditionalFormatting sqref="A15:C15">
    <cfRule type="expression" dxfId="877" priority="107">
      <formula>ROW()=CELL("FILA")</formula>
    </cfRule>
  </conditionalFormatting>
  <conditionalFormatting sqref="A14:C14">
    <cfRule type="expression" dxfId="876" priority="106">
      <formula>ROW()=CELL("FILA")</formula>
    </cfRule>
  </conditionalFormatting>
  <conditionalFormatting sqref="N17:P17">
    <cfRule type="expression" dxfId="875" priority="105">
      <formula>ROW()=CELL("FILA")</formula>
    </cfRule>
  </conditionalFormatting>
  <conditionalFormatting sqref="N16:P16">
    <cfRule type="expression" dxfId="874" priority="104">
      <formula>ROW()=CELL("FILA")</formula>
    </cfRule>
  </conditionalFormatting>
  <conditionalFormatting sqref="N16:P16">
    <cfRule type="expression" dxfId="873" priority="103">
      <formula>ROW()=CELL("FILA")</formula>
    </cfRule>
  </conditionalFormatting>
  <conditionalFormatting sqref="N15:P15">
    <cfRule type="expression" dxfId="872" priority="102">
      <formula>ROW()=CELL("FILA")</formula>
    </cfRule>
  </conditionalFormatting>
  <conditionalFormatting sqref="N16:P16">
    <cfRule type="expression" dxfId="871" priority="101">
      <formula>ROW()=CELL("FILA")</formula>
    </cfRule>
  </conditionalFormatting>
  <conditionalFormatting sqref="N15:P15">
    <cfRule type="expression" dxfId="870" priority="100">
      <formula>ROW()=CELL("FILA")</formula>
    </cfRule>
  </conditionalFormatting>
  <conditionalFormatting sqref="N15:P15">
    <cfRule type="expression" dxfId="869" priority="99">
      <formula>ROW()=CELL("FILA")</formula>
    </cfRule>
  </conditionalFormatting>
  <conditionalFormatting sqref="N14:P14">
    <cfRule type="expression" dxfId="868" priority="98">
      <formula>ROW()=CELL("FILA")</formula>
    </cfRule>
  </conditionalFormatting>
  <conditionalFormatting sqref="N18:P18">
    <cfRule type="expression" dxfId="867" priority="97">
      <formula>ROW()=CELL("FILA")</formula>
    </cfRule>
  </conditionalFormatting>
  <conditionalFormatting sqref="A16:C16">
    <cfRule type="expression" dxfId="866" priority="96">
      <formula>ROW()=CELL("FILA")</formula>
    </cfRule>
  </conditionalFormatting>
  <conditionalFormatting sqref="A15:C15">
    <cfRule type="expression" dxfId="865" priority="95">
      <formula>ROW()=CELL("FILA")</formula>
    </cfRule>
  </conditionalFormatting>
  <conditionalFormatting sqref="A15:C15">
    <cfRule type="expression" dxfId="864" priority="94">
      <formula>ROW()=CELL("FILA")</formula>
    </cfRule>
  </conditionalFormatting>
  <conditionalFormatting sqref="A14:C14">
    <cfRule type="expression" dxfId="863" priority="93">
      <formula>ROW()=CELL("FILA")</formula>
    </cfRule>
  </conditionalFormatting>
  <conditionalFormatting sqref="A15:C15">
    <cfRule type="expression" dxfId="862" priority="92">
      <formula>ROW()=CELL("FILA")</formula>
    </cfRule>
  </conditionalFormatting>
  <conditionalFormatting sqref="A14:C14">
    <cfRule type="expression" dxfId="861" priority="91">
      <formula>ROW()=CELL("FILA")</formula>
    </cfRule>
  </conditionalFormatting>
  <conditionalFormatting sqref="A14:C14">
    <cfRule type="expression" dxfId="860" priority="90">
      <formula>ROW()=CELL("FILA")</formula>
    </cfRule>
  </conditionalFormatting>
  <conditionalFormatting sqref="A13:C13">
    <cfRule type="expression" dxfId="859" priority="89">
      <formula>ROW()=CELL("FILA")</formula>
    </cfRule>
  </conditionalFormatting>
  <conditionalFormatting sqref="A15:C15">
    <cfRule type="expression" dxfId="858" priority="88">
      <formula>ROW()=CELL("FILA")</formula>
    </cfRule>
  </conditionalFormatting>
  <conditionalFormatting sqref="A14:C14">
    <cfRule type="expression" dxfId="857" priority="87">
      <formula>ROW()=CELL("FILA")</formula>
    </cfRule>
  </conditionalFormatting>
  <conditionalFormatting sqref="A14:C14">
    <cfRule type="expression" dxfId="856" priority="86">
      <formula>ROW()=CELL("FILA")</formula>
    </cfRule>
  </conditionalFormatting>
  <conditionalFormatting sqref="A13:C13">
    <cfRule type="expression" dxfId="855" priority="85">
      <formula>ROW()=CELL("FILA")</formula>
    </cfRule>
  </conditionalFormatting>
  <conditionalFormatting sqref="A14:C14">
    <cfRule type="expression" dxfId="854" priority="84">
      <formula>ROW()=CELL("FILA")</formula>
    </cfRule>
  </conditionalFormatting>
  <conditionalFormatting sqref="A13:C13">
    <cfRule type="expression" dxfId="853" priority="83">
      <formula>ROW()=CELL("FILA")</formula>
    </cfRule>
  </conditionalFormatting>
  <conditionalFormatting sqref="A13:C13">
    <cfRule type="expression" dxfId="852" priority="82">
      <formula>ROW()=CELL("FILA")</formula>
    </cfRule>
  </conditionalFormatting>
  <conditionalFormatting sqref="A12:C12">
    <cfRule type="expression" dxfId="851" priority="81">
      <formula>ROW()=CELL("FILA")</formula>
    </cfRule>
  </conditionalFormatting>
  <conditionalFormatting sqref="N15:P15">
    <cfRule type="expression" dxfId="850" priority="80">
      <formula>ROW()=CELL("FILA")</formula>
    </cfRule>
  </conditionalFormatting>
  <conditionalFormatting sqref="N15:P15">
    <cfRule type="expression" dxfId="849" priority="79">
      <formula>ROW()=CELL("FILA")</formula>
    </cfRule>
  </conditionalFormatting>
  <conditionalFormatting sqref="N14:P14">
    <cfRule type="expression" dxfId="848" priority="78">
      <formula>ROW()=CELL("FILA")</formula>
    </cfRule>
  </conditionalFormatting>
  <conditionalFormatting sqref="N15:P15">
    <cfRule type="expression" dxfId="847" priority="77">
      <formula>ROW()=CELL("FILA")</formula>
    </cfRule>
  </conditionalFormatting>
  <conditionalFormatting sqref="N14:P14">
    <cfRule type="expression" dxfId="846" priority="76">
      <formula>ROW()=CELL("FILA")</formula>
    </cfRule>
  </conditionalFormatting>
  <conditionalFormatting sqref="N14:P14">
    <cfRule type="expression" dxfId="845" priority="75">
      <formula>ROW()=CELL("FILA")</formula>
    </cfRule>
  </conditionalFormatting>
  <conditionalFormatting sqref="N13:P13">
    <cfRule type="expression" dxfId="844" priority="74">
      <formula>ROW()=CELL("FILA")</formula>
    </cfRule>
  </conditionalFormatting>
  <conditionalFormatting sqref="N15:P15">
    <cfRule type="expression" dxfId="843" priority="73">
      <formula>ROW()=CELL("FILA")</formula>
    </cfRule>
  </conditionalFormatting>
  <conditionalFormatting sqref="N14:P14">
    <cfRule type="expression" dxfId="842" priority="72">
      <formula>ROW()=CELL("FILA")</formula>
    </cfRule>
  </conditionalFormatting>
  <conditionalFormatting sqref="N14:P14">
    <cfRule type="expression" dxfId="841" priority="71">
      <formula>ROW()=CELL("FILA")</formula>
    </cfRule>
  </conditionalFormatting>
  <conditionalFormatting sqref="N13:P13">
    <cfRule type="expression" dxfId="840" priority="70">
      <formula>ROW()=CELL("FILA")</formula>
    </cfRule>
  </conditionalFormatting>
  <conditionalFormatting sqref="N14:P14">
    <cfRule type="expression" dxfId="839" priority="69">
      <formula>ROW()=CELL("FILA")</formula>
    </cfRule>
  </conditionalFormatting>
  <conditionalFormatting sqref="N13:P13">
    <cfRule type="expression" dxfId="838" priority="68">
      <formula>ROW()=CELL("FILA")</formula>
    </cfRule>
  </conditionalFormatting>
  <conditionalFormatting sqref="N13:P13">
    <cfRule type="expression" dxfId="837" priority="67">
      <formula>ROW()=CELL("FILA")</formula>
    </cfRule>
  </conditionalFormatting>
  <conditionalFormatting sqref="N12:P12">
    <cfRule type="expression" dxfId="836" priority="66">
      <formula>ROW()=CELL("FILA")</formula>
    </cfRule>
  </conditionalFormatting>
  <conditionalFormatting sqref="N16:P16">
    <cfRule type="expression" dxfId="835" priority="65">
      <formula>ROW()=CELL("FILA")</formula>
    </cfRule>
  </conditionalFormatting>
  <conditionalFormatting sqref="A17:C17">
    <cfRule type="expression" dxfId="834" priority="64">
      <formula>ROW()=CELL("FILA")</formula>
    </cfRule>
  </conditionalFormatting>
  <conditionalFormatting sqref="A16:C16">
    <cfRule type="expression" dxfId="833" priority="63">
      <formula>ROW()=CELL("FILA")</formula>
    </cfRule>
  </conditionalFormatting>
  <conditionalFormatting sqref="A16:C16">
    <cfRule type="expression" dxfId="832" priority="62">
      <formula>ROW()=CELL("FILA")</formula>
    </cfRule>
  </conditionalFormatting>
  <conditionalFormatting sqref="A15:C15">
    <cfRule type="expression" dxfId="831" priority="61">
      <formula>ROW()=CELL("FILA")</formula>
    </cfRule>
  </conditionalFormatting>
  <conditionalFormatting sqref="A16:C16">
    <cfRule type="expression" dxfId="830" priority="60">
      <formula>ROW()=CELL("FILA")</formula>
    </cfRule>
  </conditionalFormatting>
  <conditionalFormatting sqref="A15:C15">
    <cfRule type="expression" dxfId="829" priority="59">
      <formula>ROW()=CELL("FILA")</formula>
    </cfRule>
  </conditionalFormatting>
  <conditionalFormatting sqref="A15:C15">
    <cfRule type="expression" dxfId="828" priority="58">
      <formula>ROW()=CELL("FILA")</formula>
    </cfRule>
  </conditionalFormatting>
  <conditionalFormatting sqref="A14:C14">
    <cfRule type="expression" dxfId="827" priority="57">
      <formula>ROW()=CELL("FILA")</formula>
    </cfRule>
  </conditionalFormatting>
  <conditionalFormatting sqref="A16:C16">
    <cfRule type="expression" dxfId="826" priority="56">
      <formula>ROW()=CELL("FILA")</formula>
    </cfRule>
  </conditionalFormatting>
  <conditionalFormatting sqref="A15:C15">
    <cfRule type="expression" dxfId="825" priority="55">
      <formula>ROW()=CELL("FILA")</formula>
    </cfRule>
  </conditionalFormatting>
  <conditionalFormatting sqref="A15:C15">
    <cfRule type="expression" dxfId="824" priority="54">
      <formula>ROW()=CELL("FILA")</formula>
    </cfRule>
  </conditionalFormatting>
  <conditionalFormatting sqref="A14:C14">
    <cfRule type="expression" dxfId="823" priority="53">
      <formula>ROW()=CELL("FILA")</formula>
    </cfRule>
  </conditionalFormatting>
  <conditionalFormatting sqref="A15:C15">
    <cfRule type="expression" dxfId="822" priority="52">
      <formula>ROW()=CELL("FILA")</formula>
    </cfRule>
  </conditionalFormatting>
  <conditionalFormatting sqref="A14:C14">
    <cfRule type="expression" dxfId="821" priority="51">
      <formula>ROW()=CELL("FILA")</formula>
    </cfRule>
  </conditionalFormatting>
  <conditionalFormatting sqref="A14:C14">
    <cfRule type="expression" dxfId="820" priority="50">
      <formula>ROW()=CELL("FILA")</formula>
    </cfRule>
  </conditionalFormatting>
  <conditionalFormatting sqref="A13:C13">
    <cfRule type="expression" dxfId="819" priority="49">
      <formula>ROW()=CELL("FILA")</formula>
    </cfRule>
  </conditionalFormatting>
  <conditionalFormatting sqref="A15:C15">
    <cfRule type="expression" dxfId="818" priority="48">
      <formula>ROW()=CELL("FILA")</formula>
    </cfRule>
  </conditionalFormatting>
  <conditionalFormatting sqref="A14:C14">
    <cfRule type="expression" dxfId="817" priority="47">
      <formula>ROW()=CELL("FILA")</formula>
    </cfRule>
  </conditionalFormatting>
  <conditionalFormatting sqref="A14:C14">
    <cfRule type="expression" dxfId="816" priority="46">
      <formula>ROW()=CELL("FILA")</formula>
    </cfRule>
  </conditionalFormatting>
  <conditionalFormatting sqref="A13:C13">
    <cfRule type="expression" dxfId="815" priority="45">
      <formula>ROW()=CELL("FILA")</formula>
    </cfRule>
  </conditionalFormatting>
  <conditionalFormatting sqref="A14:C14">
    <cfRule type="expression" dxfId="814" priority="44">
      <formula>ROW()=CELL("FILA")</formula>
    </cfRule>
  </conditionalFormatting>
  <conditionalFormatting sqref="A13:C13">
    <cfRule type="expression" dxfId="813" priority="43">
      <formula>ROW()=CELL("FILA")</formula>
    </cfRule>
  </conditionalFormatting>
  <conditionalFormatting sqref="A13:C13">
    <cfRule type="expression" dxfId="812" priority="42">
      <formula>ROW()=CELL("FILA")</formula>
    </cfRule>
  </conditionalFormatting>
  <conditionalFormatting sqref="A12:C12">
    <cfRule type="expression" dxfId="811" priority="41">
      <formula>ROW()=CELL("FILA")</formula>
    </cfRule>
  </conditionalFormatting>
  <conditionalFormatting sqref="A14:C14">
    <cfRule type="expression" dxfId="810" priority="40">
      <formula>ROW()=CELL("FILA")</formula>
    </cfRule>
  </conditionalFormatting>
  <conditionalFormatting sqref="A13:C13">
    <cfRule type="expression" dxfId="809" priority="39">
      <formula>ROW()=CELL("FILA")</formula>
    </cfRule>
  </conditionalFormatting>
  <conditionalFormatting sqref="A13:C13">
    <cfRule type="expression" dxfId="808" priority="38">
      <formula>ROW()=CELL("FILA")</formula>
    </cfRule>
  </conditionalFormatting>
  <conditionalFormatting sqref="A12:C12">
    <cfRule type="expression" dxfId="807" priority="37">
      <formula>ROW()=CELL("FILA")</formula>
    </cfRule>
  </conditionalFormatting>
  <conditionalFormatting sqref="A13:C13">
    <cfRule type="expression" dxfId="806" priority="36">
      <formula>ROW()=CELL("FILA")</formula>
    </cfRule>
  </conditionalFormatting>
  <conditionalFormatting sqref="A12:C12">
    <cfRule type="expression" dxfId="805" priority="35">
      <formula>ROW()=CELL("FILA")</formula>
    </cfRule>
  </conditionalFormatting>
  <conditionalFormatting sqref="A12:C12">
    <cfRule type="expression" dxfId="804" priority="34">
      <formula>ROW()=CELL("FILA")</formula>
    </cfRule>
  </conditionalFormatting>
  <conditionalFormatting sqref="A11:C11">
    <cfRule type="expression" dxfId="803" priority="33">
      <formula>ROW()=CELL("FILA")</formula>
    </cfRule>
  </conditionalFormatting>
  <conditionalFormatting sqref="N16:P16">
    <cfRule type="expression" dxfId="802" priority="32">
      <formula>ROW()=CELL("FILA")</formula>
    </cfRule>
  </conditionalFormatting>
  <conditionalFormatting sqref="N16:P16">
    <cfRule type="expression" dxfId="801" priority="31">
      <formula>ROW()=CELL("FILA")</formula>
    </cfRule>
  </conditionalFormatting>
  <conditionalFormatting sqref="N15:P15">
    <cfRule type="expression" dxfId="800" priority="30">
      <formula>ROW()=CELL("FILA")</formula>
    </cfRule>
  </conditionalFormatting>
  <conditionalFormatting sqref="N16:P16">
    <cfRule type="expression" dxfId="799" priority="29">
      <formula>ROW()=CELL("FILA")</formula>
    </cfRule>
  </conditionalFormatting>
  <conditionalFormatting sqref="N15:P15">
    <cfRule type="expression" dxfId="798" priority="28">
      <formula>ROW()=CELL("FILA")</formula>
    </cfRule>
  </conditionalFormatting>
  <conditionalFormatting sqref="N15:P15">
    <cfRule type="expression" dxfId="797" priority="27">
      <formula>ROW()=CELL("FILA")</formula>
    </cfRule>
  </conditionalFormatting>
  <conditionalFormatting sqref="N14:P14">
    <cfRule type="expression" dxfId="796" priority="26">
      <formula>ROW()=CELL("FILA")</formula>
    </cfRule>
  </conditionalFormatting>
  <conditionalFormatting sqref="N16:P16">
    <cfRule type="expression" dxfId="795" priority="25">
      <formula>ROW()=CELL("FILA")</formula>
    </cfRule>
  </conditionalFormatting>
  <conditionalFormatting sqref="N15:P15">
    <cfRule type="expression" dxfId="794" priority="24">
      <formula>ROW()=CELL("FILA")</formula>
    </cfRule>
  </conditionalFormatting>
  <conditionalFormatting sqref="N15:P15">
    <cfRule type="expression" dxfId="793" priority="23">
      <formula>ROW()=CELL("FILA")</formula>
    </cfRule>
  </conditionalFormatting>
  <conditionalFormatting sqref="N14:P14">
    <cfRule type="expression" dxfId="792" priority="22">
      <formula>ROW()=CELL("FILA")</formula>
    </cfRule>
  </conditionalFormatting>
  <conditionalFormatting sqref="N15:P15">
    <cfRule type="expression" dxfId="791" priority="21">
      <formula>ROW()=CELL("FILA")</formula>
    </cfRule>
  </conditionalFormatting>
  <conditionalFormatting sqref="N14:P14">
    <cfRule type="expression" dxfId="790" priority="20">
      <formula>ROW()=CELL("FILA")</formula>
    </cfRule>
  </conditionalFormatting>
  <conditionalFormatting sqref="N14:P14">
    <cfRule type="expression" dxfId="789" priority="19">
      <formula>ROW()=CELL("FILA")</formula>
    </cfRule>
  </conditionalFormatting>
  <conditionalFormatting sqref="N13:P13">
    <cfRule type="expression" dxfId="788" priority="18">
      <formula>ROW()=CELL("FILA")</formula>
    </cfRule>
  </conditionalFormatting>
  <conditionalFormatting sqref="N17:P17">
    <cfRule type="expression" dxfId="787" priority="17">
      <formula>ROW()=CELL("FILA")</formula>
    </cfRule>
  </conditionalFormatting>
  <conditionalFormatting sqref="N14:P14">
    <cfRule type="expression" dxfId="786" priority="16">
      <formula>ROW()=CELL("FILA")</formula>
    </cfRule>
  </conditionalFormatting>
  <conditionalFormatting sqref="N14:P14">
    <cfRule type="expression" dxfId="785" priority="15">
      <formula>ROW()=CELL("FILA")</formula>
    </cfRule>
  </conditionalFormatting>
  <conditionalFormatting sqref="N13:P13">
    <cfRule type="expression" dxfId="784" priority="14">
      <formula>ROW()=CELL("FILA")</formula>
    </cfRule>
  </conditionalFormatting>
  <conditionalFormatting sqref="N14:P14">
    <cfRule type="expression" dxfId="783" priority="13">
      <formula>ROW()=CELL("FILA")</formula>
    </cfRule>
  </conditionalFormatting>
  <conditionalFormatting sqref="N13:P13">
    <cfRule type="expression" dxfId="782" priority="12">
      <formula>ROW()=CELL("FILA")</formula>
    </cfRule>
  </conditionalFormatting>
  <conditionalFormatting sqref="N13:P13">
    <cfRule type="expression" dxfId="781" priority="11">
      <formula>ROW()=CELL("FILA")</formula>
    </cfRule>
  </conditionalFormatting>
  <conditionalFormatting sqref="N12:P12">
    <cfRule type="expression" dxfId="780" priority="10">
      <formula>ROW()=CELL("FILA")</formula>
    </cfRule>
  </conditionalFormatting>
  <conditionalFormatting sqref="N14:P14">
    <cfRule type="expression" dxfId="779" priority="9">
      <formula>ROW()=CELL("FILA")</formula>
    </cfRule>
  </conditionalFormatting>
  <conditionalFormatting sqref="N13:P13">
    <cfRule type="expression" dxfId="778" priority="8">
      <formula>ROW()=CELL("FILA")</formula>
    </cfRule>
  </conditionalFormatting>
  <conditionalFormatting sqref="N13:P13">
    <cfRule type="expression" dxfId="777" priority="7">
      <formula>ROW()=CELL("FILA")</formula>
    </cfRule>
  </conditionalFormatting>
  <conditionalFormatting sqref="N12:P12">
    <cfRule type="expression" dxfId="776" priority="6">
      <formula>ROW()=CELL("FILA")</formula>
    </cfRule>
  </conditionalFormatting>
  <conditionalFormatting sqref="N13:P13">
    <cfRule type="expression" dxfId="775" priority="5">
      <formula>ROW()=CELL("FILA")</formula>
    </cfRule>
  </conditionalFormatting>
  <conditionalFormatting sqref="N12:P12">
    <cfRule type="expression" dxfId="774" priority="4">
      <formula>ROW()=CELL("FILA")</formula>
    </cfRule>
  </conditionalFormatting>
  <conditionalFormatting sqref="N12:P12">
    <cfRule type="expression" dxfId="773" priority="3">
      <formula>ROW()=CELL("FILA")</formula>
    </cfRule>
  </conditionalFormatting>
  <conditionalFormatting sqref="N11:P11">
    <cfRule type="expression" dxfId="772" priority="2">
      <formula>ROW()=CELL("FILA")</formula>
    </cfRule>
  </conditionalFormatting>
  <conditionalFormatting sqref="N15:P15">
    <cfRule type="expression" dxfId="771" priority="1">
      <formula>ROW()=CELL("FILA")</formula>
    </cfRule>
  </conditionalFormatting>
  <hyperlinks>
    <hyperlink ref="I1:K1" location="INDICE!A1" display="REGRESAR"/>
  </hyperlinks>
  <printOptions horizontalCentered="1"/>
  <pageMargins left="0.23622047244094491" right="0.23622047244094491" top="0.74803149606299213" bottom="0.74803149606299213" header="0.31496062992125984" footer="0.31496062992125984"/>
  <pageSetup scale="92" orientation="portrait" r:id="rId1"/>
  <headerFooter>
    <oddHeader>&amp;C&amp;12Información tarifaria del servicio público de energía 
para el comercializador integrado al operador de red</oddHeader>
    <oddFooter>&amp;L&amp;K00B050
&amp;C&amp;K000000PUBLICACIÓN DE EMPRESA DE ENERGÍA DE CASANARE S.A. E.S.P.</oddFooter>
  </headerFooter>
  <colBreaks count="2" manualBreakCount="2">
    <brk id="12" max="1048575" man="1"/>
    <brk id="22" max="42" man="1"/>
  </colBreaks>
  <drawing r:id="rId2"/>
  <picture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BG29"/>
  <sheetViews>
    <sheetView showGridLines="0" showWhiteSpace="0" view="pageBreakPreview" zoomScale="80" zoomScaleNormal="85" zoomScaleSheetLayoutView="80" zoomScalePageLayoutView="85" workbookViewId="0">
      <selection activeCell="Q19" sqref="Q19:U19"/>
    </sheetView>
  </sheetViews>
  <sheetFormatPr baseColWidth="10" defaultColWidth="9.28515625" defaultRowHeight="15" x14ac:dyDescent="0.25"/>
  <cols>
    <col min="1" max="1" width="13" customWidth="1"/>
    <col min="2" max="2" width="7.28515625" customWidth="1"/>
    <col min="3" max="3" width="9.140625" customWidth="1"/>
    <col min="4" max="4" width="9.7109375" customWidth="1"/>
    <col min="5" max="6" width="9.140625" customWidth="1"/>
    <col min="7" max="7" width="8.7109375" customWidth="1"/>
    <col min="8" max="8" width="9.7109375" customWidth="1"/>
    <col min="9" max="9" width="6.5703125" customWidth="1"/>
    <col min="10" max="10" width="9.140625" customWidth="1"/>
    <col min="11" max="11" width="11.140625" customWidth="1"/>
    <col min="12" max="13" width="2.5703125" customWidth="1"/>
    <col min="14" max="14" width="14.85546875" customWidth="1"/>
    <col min="16" max="16" width="9.140625" customWidth="1"/>
    <col min="17" max="20" width="11.7109375" customWidth="1"/>
    <col min="21" max="21" width="14.85546875" customWidth="1"/>
    <col min="23" max="23" width="15.42578125" customWidth="1"/>
    <col min="24" max="24" width="13.5703125" customWidth="1"/>
    <col min="25" max="25" width="11.85546875" customWidth="1"/>
    <col min="26" max="27" width="12.42578125" customWidth="1"/>
    <col min="28" max="28" width="13.140625" customWidth="1"/>
    <col min="30" max="30" width="5.28515625" customWidth="1"/>
  </cols>
  <sheetData>
    <row r="1" spans="1:31" ht="23.25" x14ac:dyDescent="0.25">
      <c r="I1" s="503" t="s">
        <v>69</v>
      </c>
      <c r="J1" s="503"/>
      <c r="K1" s="503"/>
    </row>
    <row r="2" spans="1:31" ht="54.75" customHeight="1" x14ac:dyDescent="0.35">
      <c r="A2" s="16" t="s">
        <v>9</v>
      </c>
      <c r="C2" s="508" t="s">
        <v>159</v>
      </c>
      <c r="D2" s="508"/>
      <c r="E2" s="508"/>
      <c r="F2" s="508"/>
      <c r="G2" s="508"/>
      <c r="H2" s="508"/>
      <c r="I2" s="508"/>
      <c r="J2" s="508"/>
      <c r="K2" s="508"/>
    </row>
    <row r="3" spans="1:31" ht="23.25" x14ac:dyDescent="0.35">
      <c r="A3" s="8" t="s">
        <v>15</v>
      </c>
      <c r="C3" s="17" t="s">
        <v>25</v>
      </c>
      <c r="D3" s="17"/>
      <c r="E3" s="17"/>
      <c r="F3" s="17"/>
      <c r="G3" s="17"/>
      <c r="H3" s="17"/>
      <c r="I3" s="17"/>
      <c r="J3" s="17"/>
      <c r="K3" s="17"/>
      <c r="N3" s="10"/>
      <c r="O3" s="10"/>
      <c r="P3" s="10"/>
      <c r="Q3" s="10"/>
      <c r="R3" s="10"/>
      <c r="S3" s="10"/>
      <c r="T3" s="10"/>
      <c r="U3" s="10"/>
    </row>
    <row r="4" spans="1:31" s="20" customFormat="1" ht="17.25" x14ac:dyDescent="0.3">
      <c r="A4" s="498"/>
      <c r="B4" s="498"/>
      <c r="C4" s="498"/>
      <c r="D4" s="498"/>
      <c r="E4" s="498"/>
      <c r="F4" s="498"/>
      <c r="G4" s="498"/>
      <c r="H4" s="498"/>
      <c r="I4" s="498"/>
      <c r="J4" s="498"/>
      <c r="K4" s="498"/>
      <c r="N4" s="501"/>
      <c r="O4" s="501"/>
      <c r="P4" s="501"/>
      <c r="Q4" s="501"/>
      <c r="R4" s="501"/>
      <c r="S4" s="501"/>
      <c r="T4" s="501"/>
      <c r="U4" s="501"/>
    </row>
    <row r="5" spans="1:31" ht="33" customHeight="1" x14ac:dyDescent="0.25">
      <c r="A5" s="496" t="s">
        <v>109</v>
      </c>
      <c r="B5" s="499"/>
      <c r="C5" s="499"/>
      <c r="D5" s="499"/>
      <c r="E5" s="499"/>
      <c r="F5" s="499"/>
      <c r="G5" s="499"/>
      <c r="H5" s="499"/>
      <c r="I5" s="499"/>
      <c r="J5" s="499"/>
      <c r="K5" s="499"/>
      <c r="N5" s="496" t="s">
        <v>111</v>
      </c>
      <c r="O5" s="496"/>
      <c r="P5" s="496"/>
      <c r="Q5" s="496"/>
      <c r="R5" s="496"/>
      <c r="S5" s="496"/>
      <c r="T5" s="496"/>
      <c r="U5" s="496"/>
      <c r="V5" s="496"/>
      <c r="W5" s="496" t="s">
        <v>117</v>
      </c>
      <c r="X5" s="496"/>
      <c r="Y5" s="496"/>
      <c r="Z5" s="496"/>
      <c r="AA5" s="496"/>
      <c r="AB5" s="496"/>
      <c r="AC5" s="496"/>
      <c r="AD5" s="496"/>
      <c r="AE5" s="496"/>
    </row>
    <row r="6" spans="1:31" s="19" customFormat="1" ht="30" x14ac:dyDescent="0.25">
      <c r="B6" s="14" t="s">
        <v>0</v>
      </c>
      <c r="C6" s="14" t="s">
        <v>1</v>
      </c>
      <c r="D6" s="12" t="s">
        <v>2</v>
      </c>
      <c r="E6" s="12" t="s">
        <v>3</v>
      </c>
      <c r="F6" s="12" t="s">
        <v>4</v>
      </c>
      <c r="G6" s="12" t="s">
        <v>5</v>
      </c>
      <c r="H6" s="12" t="s">
        <v>6</v>
      </c>
      <c r="I6" s="12" t="s">
        <v>7</v>
      </c>
      <c r="J6" s="12" t="s">
        <v>116</v>
      </c>
      <c r="K6" s="12" t="s">
        <v>114</v>
      </c>
      <c r="L6"/>
      <c r="M6"/>
      <c r="O6" s="14" t="s">
        <v>0</v>
      </c>
      <c r="P6" s="14" t="s">
        <v>1</v>
      </c>
      <c r="Q6" s="12" t="s">
        <v>10</v>
      </c>
      <c r="R6" s="12" t="s">
        <v>11</v>
      </c>
      <c r="S6" s="12" t="s">
        <v>12</v>
      </c>
      <c r="T6" s="12" t="s">
        <v>13</v>
      </c>
      <c r="U6" s="13" t="s">
        <v>14</v>
      </c>
    </row>
    <row r="7" spans="1:31" x14ac:dyDescent="0.25">
      <c r="A7" s="63" t="s">
        <v>313</v>
      </c>
      <c r="B7" s="35">
        <v>2023</v>
      </c>
      <c r="C7" s="35">
        <v>1</v>
      </c>
      <c r="D7" s="4">
        <v>291.66372000000001</v>
      </c>
      <c r="E7" s="4">
        <v>51.973239999999997</v>
      </c>
      <c r="F7" s="4">
        <v>46.711219999999997</v>
      </c>
      <c r="G7" s="4">
        <v>185.70271</v>
      </c>
      <c r="H7" s="4">
        <v>129.36464000000001</v>
      </c>
      <c r="I7" s="4">
        <v>22.417179999999998</v>
      </c>
      <c r="J7" s="4">
        <v>727.83271000000002</v>
      </c>
      <c r="K7" s="4">
        <v>663.33175000000006</v>
      </c>
      <c r="N7" s="63" t="s">
        <v>313</v>
      </c>
      <c r="O7" s="35">
        <v>2023</v>
      </c>
      <c r="P7" s="35">
        <v>1</v>
      </c>
      <c r="Q7" s="4">
        <v>265.33269999999999</v>
      </c>
      <c r="R7" s="4">
        <v>331.66586999999998</v>
      </c>
      <c r="S7" s="4">
        <v>563.83199000000002</v>
      </c>
      <c r="T7" s="4">
        <v>663.33175000000006</v>
      </c>
      <c r="U7" s="4">
        <v>795.99810000000002</v>
      </c>
    </row>
    <row r="8" spans="1:31" x14ac:dyDescent="0.25">
      <c r="A8" s="63" t="s">
        <v>322</v>
      </c>
      <c r="B8" s="35">
        <v>2023</v>
      </c>
      <c r="C8" s="35">
        <v>2</v>
      </c>
      <c r="D8" s="4">
        <v>290.93772000000001</v>
      </c>
      <c r="E8" s="4">
        <v>48.708089999999999</v>
      </c>
      <c r="F8" s="4">
        <v>46.239890000000003</v>
      </c>
      <c r="G8" s="4">
        <v>189.70312999999999</v>
      </c>
      <c r="H8" s="4">
        <v>129.41116</v>
      </c>
      <c r="I8" s="4">
        <v>19.246849999999998</v>
      </c>
      <c r="J8" s="4">
        <v>724.24684000000002</v>
      </c>
      <c r="K8" s="4">
        <v>674.80739000000005</v>
      </c>
      <c r="N8" s="63" t="s">
        <v>322</v>
      </c>
      <c r="O8" s="35">
        <v>2023</v>
      </c>
      <c r="P8" s="35">
        <v>2</v>
      </c>
      <c r="Q8" s="4">
        <v>269.92295999999999</v>
      </c>
      <c r="R8" s="4">
        <v>337.40370000000001</v>
      </c>
      <c r="S8" s="4">
        <v>573.58627999999999</v>
      </c>
      <c r="T8" s="4">
        <v>674.80739000000005</v>
      </c>
      <c r="U8" s="4">
        <v>809.76886999999999</v>
      </c>
    </row>
    <row r="9" spans="1:31" x14ac:dyDescent="0.25">
      <c r="A9" s="63" t="s">
        <v>343</v>
      </c>
      <c r="B9" s="35">
        <v>2023</v>
      </c>
      <c r="C9" s="35">
        <v>3</v>
      </c>
      <c r="D9" s="4">
        <v>296.27796000000001</v>
      </c>
      <c r="E9" s="4">
        <v>52.366930000000004</v>
      </c>
      <c r="F9" s="4">
        <v>46.926310000000001</v>
      </c>
      <c r="G9" s="4">
        <v>193.69923</v>
      </c>
      <c r="H9" s="4">
        <v>130.84300999999999</v>
      </c>
      <c r="I9" s="4">
        <v>17.733450000000001</v>
      </c>
      <c r="J9" s="4">
        <v>737.84689000000003</v>
      </c>
      <c r="K9" s="4">
        <v>686.00918999999999</v>
      </c>
      <c r="N9" s="63" t="s">
        <v>343</v>
      </c>
      <c r="O9" s="35">
        <v>2023</v>
      </c>
      <c r="P9" s="35">
        <v>3</v>
      </c>
      <c r="Q9" s="4">
        <v>274.40368000000001</v>
      </c>
      <c r="R9" s="4">
        <v>343.00459999999998</v>
      </c>
      <c r="S9" s="4">
        <v>583.10780999999997</v>
      </c>
      <c r="T9" s="4">
        <v>686.00918999999999</v>
      </c>
      <c r="U9" s="4">
        <v>823.21103000000005</v>
      </c>
    </row>
    <row r="10" spans="1:31" x14ac:dyDescent="0.25">
      <c r="A10" s="63" t="s">
        <v>354</v>
      </c>
      <c r="B10" s="35">
        <v>2023</v>
      </c>
      <c r="C10" s="35">
        <v>4</v>
      </c>
      <c r="D10" s="4">
        <v>292.79145999999997</v>
      </c>
      <c r="E10" s="4">
        <v>53.524030000000003</v>
      </c>
      <c r="F10" s="4">
        <v>46.635779999999997</v>
      </c>
      <c r="G10" s="4">
        <v>212.06238999999999</v>
      </c>
      <c r="H10" s="4">
        <v>131.74123</v>
      </c>
      <c r="I10" s="4">
        <v>34.672710000000002</v>
      </c>
      <c r="J10" s="4">
        <v>771.42460000000005</v>
      </c>
      <c r="K10" s="4">
        <v>693.21229000000005</v>
      </c>
      <c r="N10" s="63" t="s">
        <v>354</v>
      </c>
      <c r="O10" s="35">
        <v>2023</v>
      </c>
      <c r="P10" s="35">
        <v>4</v>
      </c>
      <c r="Q10" s="4">
        <v>277.28492</v>
      </c>
      <c r="R10" s="4">
        <v>346.60615000000001</v>
      </c>
      <c r="S10" s="4">
        <v>589.23045000000002</v>
      </c>
      <c r="T10" s="4">
        <v>693.21229000000005</v>
      </c>
      <c r="U10" s="4">
        <v>831.85474999999997</v>
      </c>
    </row>
    <row r="11" spans="1:31" x14ac:dyDescent="0.25">
      <c r="A11" s="63" t="s">
        <v>355</v>
      </c>
      <c r="B11" s="35">
        <v>2023</v>
      </c>
      <c r="C11" s="35">
        <v>5</v>
      </c>
      <c r="D11" s="4">
        <v>290.62207000000001</v>
      </c>
      <c r="E11" s="4">
        <v>48.531390000000002</v>
      </c>
      <c r="F11" s="4">
        <v>45.83484</v>
      </c>
      <c r="G11" s="4">
        <v>212.98943</v>
      </c>
      <c r="H11" s="4">
        <v>146.13603000000001</v>
      </c>
      <c r="I11" s="4">
        <v>39.092750000000002</v>
      </c>
      <c r="J11" s="4">
        <v>783.20650999999998</v>
      </c>
      <c r="K11" s="4">
        <v>698.61935000000005</v>
      </c>
      <c r="N11" s="63" t="s">
        <v>355</v>
      </c>
      <c r="O11" s="35">
        <v>2023</v>
      </c>
      <c r="P11" s="35">
        <v>5</v>
      </c>
      <c r="Q11" s="4">
        <v>279.44774000000001</v>
      </c>
      <c r="R11" s="4">
        <v>349.30968000000001</v>
      </c>
      <c r="S11" s="4">
        <v>593.82645000000002</v>
      </c>
      <c r="T11" s="4">
        <v>698.61935000000005</v>
      </c>
      <c r="U11" s="4">
        <v>838.34321999999997</v>
      </c>
    </row>
    <row r="12" spans="1:31" x14ac:dyDescent="0.25">
      <c r="A12" s="63" t="s">
        <v>363</v>
      </c>
      <c r="B12" s="35">
        <v>2023</v>
      </c>
      <c r="C12" s="35">
        <v>6</v>
      </c>
      <c r="D12" s="4">
        <v>288.541</v>
      </c>
      <c r="E12" s="4">
        <v>50.702910000000003</v>
      </c>
      <c r="F12" s="4">
        <v>45.374589999999998</v>
      </c>
      <c r="G12" s="4">
        <v>207.64054999999999</v>
      </c>
      <c r="H12" s="4">
        <v>140.07494</v>
      </c>
      <c r="I12" s="4">
        <v>40.531889999999997</v>
      </c>
      <c r="J12" s="4">
        <v>772.86587999999995</v>
      </c>
      <c r="K12" s="4">
        <v>701.62341000000004</v>
      </c>
      <c r="N12" s="63" t="s">
        <v>363</v>
      </c>
      <c r="O12" s="35">
        <v>2023</v>
      </c>
      <c r="P12" s="35">
        <v>6</v>
      </c>
      <c r="Q12" s="4">
        <v>280.64936</v>
      </c>
      <c r="R12" s="4">
        <v>350.81171000000001</v>
      </c>
      <c r="S12" s="4">
        <v>596.37990000000002</v>
      </c>
      <c r="T12" s="4">
        <v>701.62341000000004</v>
      </c>
      <c r="U12" s="4">
        <v>841.94808999999998</v>
      </c>
    </row>
    <row r="13" spans="1:31" x14ac:dyDescent="0.25">
      <c r="A13" s="63" t="s">
        <v>373</v>
      </c>
      <c r="B13" s="35">
        <v>2023</v>
      </c>
      <c r="C13" s="35">
        <v>7</v>
      </c>
      <c r="D13" s="4">
        <v>288.46051</v>
      </c>
      <c r="E13" s="4">
        <v>40.870220000000003</v>
      </c>
      <c r="F13" s="4">
        <v>44.217120000000001</v>
      </c>
      <c r="G13" s="4">
        <v>205.81074000000001</v>
      </c>
      <c r="H13" s="4">
        <v>144.06433999999999</v>
      </c>
      <c r="I13" s="4">
        <v>27.612939999999998</v>
      </c>
      <c r="J13" s="4">
        <v>751.03587000000005</v>
      </c>
      <c r="K13" s="4">
        <v>703.72828000000004</v>
      </c>
      <c r="N13" s="63" t="s">
        <v>373</v>
      </c>
      <c r="O13" s="35">
        <v>2023</v>
      </c>
      <c r="P13" s="35">
        <v>7</v>
      </c>
      <c r="Q13" s="4">
        <v>281.49131</v>
      </c>
      <c r="R13" s="4">
        <v>351.86414000000002</v>
      </c>
      <c r="S13" s="4">
        <v>598.16904</v>
      </c>
      <c r="T13" s="4">
        <v>703.72828000000004</v>
      </c>
      <c r="U13" s="4">
        <v>844.47</v>
      </c>
    </row>
    <row r="14" spans="1:31" x14ac:dyDescent="0.25">
      <c r="A14" s="63" t="s">
        <v>377</v>
      </c>
      <c r="B14" s="35">
        <v>2023</v>
      </c>
      <c r="C14" s="35">
        <v>8</v>
      </c>
      <c r="D14" s="4">
        <v>287.49333999999999</v>
      </c>
      <c r="E14" s="4">
        <v>46.962449999999997</v>
      </c>
      <c r="F14" s="4">
        <v>44.732900000000001</v>
      </c>
      <c r="G14" s="4">
        <v>202.94596000000001</v>
      </c>
      <c r="H14" s="4">
        <v>150.90186</v>
      </c>
      <c r="I14" s="4">
        <v>14.02988</v>
      </c>
      <c r="J14" s="4">
        <v>747.06638999999996</v>
      </c>
      <c r="K14" s="4">
        <v>707.24692000000005</v>
      </c>
      <c r="N14" s="63" t="s">
        <v>377</v>
      </c>
      <c r="O14" s="35">
        <v>2023</v>
      </c>
      <c r="P14" s="35">
        <v>8</v>
      </c>
      <c r="Q14" s="4">
        <v>282.89877000000001</v>
      </c>
      <c r="R14" s="4">
        <v>353.62346000000002</v>
      </c>
      <c r="S14" s="4">
        <v>601.15988000000004</v>
      </c>
      <c r="T14" s="4">
        <v>707.24692000000005</v>
      </c>
      <c r="U14" s="4">
        <v>848.69629999999995</v>
      </c>
    </row>
    <row r="15" spans="1:31" x14ac:dyDescent="0.25">
      <c r="A15" s="63" t="s">
        <v>384</v>
      </c>
      <c r="B15" s="35">
        <v>2023</v>
      </c>
      <c r="C15" s="35">
        <v>9</v>
      </c>
      <c r="D15" s="4">
        <v>290.80126999999999</v>
      </c>
      <c r="E15" s="4">
        <v>47.019509999999997</v>
      </c>
      <c r="F15" s="4">
        <v>44.29372</v>
      </c>
      <c r="G15" s="4">
        <v>202.81432000000001</v>
      </c>
      <c r="H15" s="4">
        <v>147.86626999999999</v>
      </c>
      <c r="I15" s="4">
        <v>23.401509999999998</v>
      </c>
      <c r="J15" s="4">
        <v>756.19659999999999</v>
      </c>
      <c r="K15" s="4">
        <v>712.19764999999995</v>
      </c>
      <c r="N15" s="63" t="s">
        <v>384</v>
      </c>
      <c r="O15" s="35">
        <v>2023</v>
      </c>
      <c r="P15" s="35">
        <v>9</v>
      </c>
      <c r="Q15" s="4">
        <v>284.87905999999998</v>
      </c>
      <c r="R15" s="4">
        <v>356.09883000000002</v>
      </c>
      <c r="S15" s="4">
        <v>605.36800000000005</v>
      </c>
      <c r="T15" s="4">
        <v>712.19764999999995</v>
      </c>
      <c r="U15" s="4">
        <v>854.63717999999994</v>
      </c>
    </row>
    <row r="16" spans="1:31" x14ac:dyDescent="0.25">
      <c r="A16" s="63" t="s">
        <v>387</v>
      </c>
      <c r="B16" s="35">
        <v>2023</v>
      </c>
      <c r="C16" s="35">
        <v>10</v>
      </c>
      <c r="D16" s="4">
        <v>294.37617999999998</v>
      </c>
      <c r="E16" s="4">
        <v>48.59986</v>
      </c>
      <c r="F16" s="4">
        <v>45.009950000000003</v>
      </c>
      <c r="G16" s="4">
        <v>204.96836999999999</v>
      </c>
      <c r="H16" s="4">
        <v>153.75031000000001</v>
      </c>
      <c r="I16" s="4">
        <v>0.47937000000000002</v>
      </c>
      <c r="J16" s="4">
        <v>747.18304000000001</v>
      </c>
      <c r="K16" s="4">
        <v>716.04351999999994</v>
      </c>
      <c r="N16" s="63" t="s">
        <v>387</v>
      </c>
      <c r="O16" s="35">
        <v>2023</v>
      </c>
      <c r="P16" s="35">
        <v>10</v>
      </c>
      <c r="Q16" s="4">
        <v>286.41741000000002</v>
      </c>
      <c r="R16" s="4">
        <v>358.02175999999997</v>
      </c>
      <c r="S16" s="4">
        <v>608.63698999999997</v>
      </c>
      <c r="T16" s="4">
        <v>716.04351999999994</v>
      </c>
      <c r="U16" s="4">
        <v>859.25221999999997</v>
      </c>
    </row>
    <row r="17" spans="1:59" x14ac:dyDescent="0.25">
      <c r="A17" s="63" t="s">
        <v>388</v>
      </c>
      <c r="B17" s="35">
        <v>2023</v>
      </c>
      <c r="C17" s="35">
        <v>11</v>
      </c>
      <c r="D17" s="4">
        <v>296.17813999999998</v>
      </c>
      <c r="E17" s="4">
        <v>46.250990000000002</v>
      </c>
      <c r="F17" s="4">
        <v>44.475830000000002</v>
      </c>
      <c r="G17" s="4">
        <v>202.79483999999999</v>
      </c>
      <c r="H17" s="4">
        <v>144.85189</v>
      </c>
      <c r="I17" s="4">
        <v>3.1105999999999998</v>
      </c>
      <c r="J17" s="4">
        <v>737.66228999999998</v>
      </c>
      <c r="K17" s="4">
        <v>723.20396000000005</v>
      </c>
      <c r="N17" s="63" t="s">
        <v>388</v>
      </c>
      <c r="O17" s="35">
        <v>2023</v>
      </c>
      <c r="P17" s="35">
        <v>11</v>
      </c>
      <c r="Q17" s="4">
        <v>289.28158000000002</v>
      </c>
      <c r="R17" s="4">
        <v>361.60198000000003</v>
      </c>
      <c r="S17" s="4">
        <v>614.72337000000005</v>
      </c>
      <c r="T17" s="4">
        <v>723.20396000000005</v>
      </c>
      <c r="U17" s="4">
        <v>867.84474999999998</v>
      </c>
    </row>
    <row r="18" spans="1:59" x14ac:dyDescent="0.25">
      <c r="A18" s="63" t="s">
        <v>389</v>
      </c>
      <c r="B18" s="35">
        <v>2023</v>
      </c>
      <c r="C18" s="35">
        <v>12</v>
      </c>
      <c r="D18" s="4">
        <v>290.39254</v>
      </c>
      <c r="E18" s="4">
        <v>51.235199999999999</v>
      </c>
      <c r="F18" s="4">
        <v>45.448210000000003</v>
      </c>
      <c r="G18" s="4">
        <v>200.9298</v>
      </c>
      <c r="H18" s="4">
        <v>139.89108999999999</v>
      </c>
      <c r="I18" s="4">
        <v>19.630310000000001</v>
      </c>
      <c r="J18" s="4">
        <v>747.52715000000001</v>
      </c>
      <c r="K18" s="4">
        <v>726.60302000000001</v>
      </c>
      <c r="N18" s="63" t="s">
        <v>389</v>
      </c>
      <c r="O18" s="35">
        <v>2023</v>
      </c>
      <c r="P18" s="35">
        <v>12</v>
      </c>
      <c r="Q18" s="4">
        <v>290.64121</v>
      </c>
      <c r="R18" s="4">
        <v>363.30151000000001</v>
      </c>
      <c r="S18" s="4">
        <v>617.61257000000001</v>
      </c>
      <c r="T18" s="4">
        <v>726.60302000000001</v>
      </c>
      <c r="U18" s="4">
        <v>871.92362000000003</v>
      </c>
    </row>
    <row r="19" spans="1:59" x14ac:dyDescent="0.25">
      <c r="A19" s="31" t="s">
        <v>108</v>
      </c>
      <c r="B19" s="2"/>
      <c r="C19" s="2"/>
      <c r="D19" s="384">
        <f>+(D18-D17)/D17</f>
        <v>-1.9534189795371085E-2</v>
      </c>
      <c r="E19" s="384">
        <f t="shared" ref="E19:K19" si="0">+(E18-E17)/E17</f>
        <v>0.1077643959621188</v>
      </c>
      <c r="F19" s="384">
        <f t="shared" si="0"/>
        <v>2.1863110817718322E-2</v>
      </c>
      <c r="G19" s="384">
        <f t="shared" si="0"/>
        <v>-9.196683702603051E-3</v>
      </c>
      <c r="H19" s="384">
        <f t="shared" si="0"/>
        <v>-3.4247395736431235E-2</v>
      </c>
      <c r="I19" s="384">
        <f t="shared" si="0"/>
        <v>5.3107792708802171</v>
      </c>
      <c r="J19" s="384">
        <f t="shared" si="0"/>
        <v>1.3373138540130636E-2</v>
      </c>
      <c r="K19" s="384">
        <f t="shared" si="0"/>
        <v>4.7000019192372268E-3</v>
      </c>
      <c r="N19" s="31" t="s">
        <v>108</v>
      </c>
      <c r="O19" s="2"/>
      <c r="P19" s="2"/>
      <c r="Q19" s="385">
        <f>+(Q18-Q17)/Q17</f>
        <v>4.7000227252629824E-3</v>
      </c>
      <c r="R19" s="385">
        <f>+(R18-R17)/R17</f>
        <v>4.7000019192372268E-3</v>
      </c>
      <c r="S19" s="385">
        <f>+(S18-S17)/S17</f>
        <v>4.7000002619063588E-3</v>
      </c>
      <c r="T19" s="385">
        <f>+(T18-T17)/T17</f>
        <v>4.7000019192372268E-3</v>
      </c>
      <c r="U19" s="385">
        <f>+(U18-U17)/U17</f>
        <v>4.6999996255091157E-3</v>
      </c>
      <c r="V19" s="44"/>
      <c r="W19" s="51"/>
      <c r="X19" s="44"/>
      <c r="Y19" s="44"/>
      <c r="Z19" s="44"/>
      <c r="AA19" s="44"/>
      <c r="AB19" s="44"/>
      <c r="AC19" s="44"/>
      <c r="AD19" s="44"/>
      <c r="AE19" s="44"/>
      <c r="AF19" s="44"/>
      <c r="AG19" s="50"/>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row>
    <row r="20" spans="1:59" x14ac:dyDescent="0.25">
      <c r="A20" s="3"/>
      <c r="B20" s="2"/>
      <c r="C20" s="2"/>
      <c r="D20" s="2"/>
      <c r="E20" s="2"/>
      <c r="F20" s="6"/>
      <c r="G20" s="6"/>
      <c r="H20" s="6"/>
      <c r="I20" s="6"/>
      <c r="J20" s="6"/>
      <c r="K20" s="6"/>
    </row>
    <row r="21" spans="1:59" x14ac:dyDescent="0.25">
      <c r="A21" s="3"/>
      <c r="B21" s="2"/>
      <c r="C21" s="2"/>
      <c r="D21" s="2"/>
      <c r="E21" s="2"/>
      <c r="F21" s="6"/>
      <c r="G21" s="6"/>
      <c r="H21" s="6"/>
      <c r="I21" s="6"/>
      <c r="J21" s="6"/>
      <c r="K21" s="6"/>
    </row>
    <row r="22" spans="1:59" x14ac:dyDescent="0.25">
      <c r="E22" s="5"/>
      <c r="F22" s="5"/>
      <c r="G22" s="5"/>
      <c r="H22" s="5"/>
      <c r="I22" s="5"/>
      <c r="J22" s="5"/>
      <c r="K22" s="5"/>
    </row>
    <row r="23" spans="1:59" x14ac:dyDescent="0.25">
      <c r="C23" s="5"/>
      <c r="F23" s="7"/>
      <c r="G23" s="7"/>
      <c r="H23" s="7"/>
      <c r="I23" s="7"/>
      <c r="J23" s="7"/>
      <c r="K23" s="7"/>
    </row>
    <row r="24" spans="1:59" x14ac:dyDescent="0.25">
      <c r="C24" s="5"/>
      <c r="I24" s="5"/>
      <c r="J24" s="5"/>
    </row>
    <row r="25" spans="1:59" x14ac:dyDescent="0.25">
      <c r="W25" s="42" t="s">
        <v>116</v>
      </c>
      <c r="X25" s="494" t="s">
        <v>118</v>
      </c>
      <c r="Y25" s="494"/>
      <c r="Z25" s="494"/>
      <c r="AA25" s="494"/>
      <c r="AB25" s="494"/>
      <c r="AC25" s="494"/>
      <c r="AD25" s="494"/>
    </row>
    <row r="26" spans="1:59" x14ac:dyDescent="0.25">
      <c r="W26" s="42"/>
      <c r="X26" s="494"/>
      <c r="Y26" s="494"/>
      <c r="Z26" s="494"/>
      <c r="AA26" s="494"/>
      <c r="AB26" s="494"/>
      <c r="AC26" s="494"/>
      <c r="AD26" s="494"/>
    </row>
    <row r="27" spans="1:59" x14ac:dyDescent="0.25">
      <c r="W27" s="42"/>
      <c r="X27" s="23"/>
      <c r="Y27" s="23"/>
      <c r="Z27" s="23"/>
      <c r="AA27" s="23"/>
      <c r="AB27" s="23"/>
      <c r="AC27" s="23"/>
      <c r="AD27" s="23"/>
    </row>
    <row r="28" spans="1:59" x14ac:dyDescent="0.25">
      <c r="W28" s="42" t="s">
        <v>114</v>
      </c>
      <c r="X28" s="494" t="s">
        <v>119</v>
      </c>
      <c r="Y28" s="494"/>
      <c r="Z28" s="494"/>
      <c r="AA28" s="494"/>
      <c r="AB28" s="494"/>
      <c r="AC28" s="494"/>
      <c r="AD28" s="494"/>
    </row>
    <row r="29" spans="1:59" x14ac:dyDescent="0.25">
      <c r="W29" s="23"/>
      <c r="X29" s="494"/>
      <c r="Y29" s="494"/>
      <c r="Z29" s="494"/>
      <c r="AA29" s="494"/>
      <c r="AB29" s="494"/>
      <c r="AC29" s="494"/>
      <c r="AD29" s="494"/>
    </row>
  </sheetData>
  <mergeCells count="9">
    <mergeCell ref="W5:AE5"/>
    <mergeCell ref="N5:V5"/>
    <mergeCell ref="X25:AD26"/>
    <mergeCell ref="X28:AD29"/>
    <mergeCell ref="I1:K1"/>
    <mergeCell ref="A5:K5"/>
    <mergeCell ref="A4:K4"/>
    <mergeCell ref="N4:U4"/>
    <mergeCell ref="C2:K2"/>
  </mergeCells>
  <conditionalFormatting sqref="A20:U1048576 A1:U18">
    <cfRule type="expression" dxfId="770" priority="3">
      <formula>ROW()=CELL("FILA")</formula>
    </cfRule>
  </conditionalFormatting>
  <conditionalFormatting sqref="A19:C19">
    <cfRule type="expression" dxfId="769" priority="2">
      <formula>ROW()=CELL("FILA")</formula>
    </cfRule>
  </conditionalFormatting>
  <conditionalFormatting sqref="D19:U19">
    <cfRule type="expression" dxfId="768" priority="1">
      <formula>ROW()=CELL("FILA")</formula>
    </cfRule>
  </conditionalFormatting>
  <hyperlinks>
    <hyperlink ref="I1:K1" location="INDICE!A1" display="REGRESAR"/>
  </hyperlinks>
  <printOptions horizontalCentered="1"/>
  <pageMargins left="0.23622047244094491" right="0.23622047244094491" top="0.74803149606299213" bottom="0.74803149606299213" header="0.31496062992125984" footer="0.31496062992125984"/>
  <pageSetup scale="97" orientation="portrait" r:id="rId1"/>
  <headerFooter>
    <oddHeader>&amp;C&amp;12Información tarifaria del servicio público de energía 
para el comercializador integrado al operador de red</oddHeader>
    <oddFooter>&amp;L&amp;K00B050
&amp;C&amp;K000000PUBLICACIÓN DE EMPRESA DE ENERGÍA ELÉCTRICA DEL DEPARTAMENTO DEL GUAVIARE E.S.P.</oddFooter>
  </headerFooter>
  <colBreaks count="2" manualBreakCount="2">
    <brk id="12" max="1048575" man="1"/>
    <brk id="21" max="39" man="1"/>
  </colBreaks>
  <drawing r:id="rId2"/>
  <picture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G26"/>
  <sheetViews>
    <sheetView showGridLines="0" showWhiteSpace="0" view="pageBreakPreview" zoomScale="80" zoomScaleNormal="85" zoomScaleSheetLayoutView="80" zoomScalePageLayoutView="85" workbookViewId="0">
      <selection activeCell="Q19" sqref="Q19:U19"/>
    </sheetView>
  </sheetViews>
  <sheetFormatPr baseColWidth="10" defaultColWidth="9.28515625" defaultRowHeight="15" x14ac:dyDescent="0.25"/>
  <cols>
    <col min="1" max="1" width="10.7109375" customWidth="1"/>
    <col min="2" max="2" width="7.28515625" customWidth="1"/>
    <col min="3" max="3" width="9.140625" customWidth="1"/>
    <col min="4" max="5" width="10" customWidth="1"/>
    <col min="6" max="6" width="9.140625" customWidth="1"/>
    <col min="7" max="7" width="8.85546875" customWidth="1"/>
    <col min="8" max="8" width="8" customWidth="1"/>
    <col min="9" max="10" width="9.140625" customWidth="1"/>
    <col min="11" max="11" width="10.85546875" customWidth="1"/>
    <col min="12" max="13" width="2.5703125" customWidth="1"/>
    <col min="14" max="14" width="14.85546875" customWidth="1"/>
    <col min="16" max="16" width="9.140625" customWidth="1"/>
    <col min="17" max="20" width="12.42578125" customWidth="1"/>
    <col min="21" max="21" width="15.140625" customWidth="1"/>
    <col min="22" max="22" width="12.5703125" customWidth="1"/>
    <col min="23" max="23" width="14.28515625" customWidth="1"/>
    <col min="24" max="24" width="12.5703125" customWidth="1"/>
    <col min="25" max="25" width="12.7109375" customWidth="1"/>
    <col min="26" max="26" width="11.5703125" customWidth="1"/>
  </cols>
  <sheetData>
    <row r="1" spans="1:30" ht="23.25" x14ac:dyDescent="0.25">
      <c r="I1" s="503" t="s">
        <v>69</v>
      </c>
      <c r="J1" s="503"/>
      <c r="K1" s="503"/>
    </row>
    <row r="2" spans="1:30" ht="27.75" customHeight="1" x14ac:dyDescent="0.35">
      <c r="A2" s="8" t="s">
        <v>9</v>
      </c>
      <c r="C2" s="17" t="s">
        <v>160</v>
      </c>
      <c r="D2" s="17"/>
      <c r="E2" s="17"/>
      <c r="F2" s="17"/>
      <c r="G2" s="17"/>
      <c r="H2" s="17"/>
      <c r="I2" s="17"/>
      <c r="J2" s="17"/>
      <c r="K2" s="17"/>
    </row>
    <row r="3" spans="1:30" ht="23.25" x14ac:dyDescent="0.35">
      <c r="A3" s="8" t="s">
        <v>15</v>
      </c>
      <c r="C3" s="17" t="s">
        <v>121</v>
      </c>
      <c r="D3" s="17"/>
      <c r="E3" s="17"/>
      <c r="F3" s="17"/>
      <c r="G3" s="17"/>
      <c r="H3" s="17"/>
      <c r="I3" s="17"/>
      <c r="J3" s="17"/>
      <c r="K3" s="17"/>
      <c r="N3" s="10"/>
      <c r="O3" s="10"/>
      <c r="P3" s="10"/>
      <c r="Q3" s="10"/>
      <c r="R3" s="10"/>
      <c r="S3" s="10"/>
      <c r="T3" s="10"/>
      <c r="U3" s="10"/>
    </row>
    <row r="4" spans="1:30" s="20" customFormat="1" ht="17.25" x14ac:dyDescent="0.3">
      <c r="A4" s="498"/>
      <c r="B4" s="498"/>
      <c r="C4" s="498"/>
      <c r="D4" s="498"/>
      <c r="E4" s="498"/>
      <c r="F4" s="498"/>
      <c r="G4" s="498"/>
      <c r="H4" s="498"/>
      <c r="I4" s="498"/>
      <c r="J4" s="498"/>
      <c r="K4" s="498"/>
      <c r="N4" s="501"/>
      <c r="O4" s="501"/>
      <c r="P4" s="501"/>
      <c r="Q4" s="501"/>
      <c r="R4" s="501"/>
      <c r="S4" s="501"/>
      <c r="T4" s="501"/>
      <c r="U4" s="501"/>
    </row>
    <row r="5" spans="1:30" ht="33" customHeight="1" x14ac:dyDescent="0.25">
      <c r="A5" s="496" t="s">
        <v>109</v>
      </c>
      <c r="B5" s="499"/>
      <c r="C5" s="499"/>
      <c r="D5" s="499"/>
      <c r="E5" s="499"/>
      <c r="F5" s="499"/>
      <c r="G5" s="499"/>
      <c r="H5" s="499"/>
      <c r="I5" s="499"/>
      <c r="J5" s="499"/>
      <c r="K5" s="499"/>
      <c r="N5" s="496" t="s">
        <v>111</v>
      </c>
      <c r="O5" s="496"/>
      <c r="P5" s="496"/>
      <c r="Q5" s="496"/>
      <c r="R5" s="496"/>
      <c r="S5" s="496"/>
      <c r="T5" s="496"/>
      <c r="U5" s="496"/>
      <c r="V5" s="496" t="s">
        <v>117</v>
      </c>
      <c r="W5" s="496"/>
      <c r="X5" s="496"/>
      <c r="Y5" s="496"/>
      <c r="Z5" s="496"/>
      <c r="AA5" s="496"/>
      <c r="AB5" s="496"/>
      <c r="AC5" s="496"/>
      <c r="AD5" s="496"/>
    </row>
    <row r="6" spans="1:30" s="19" customFormat="1" ht="30" x14ac:dyDescent="0.25">
      <c r="B6" s="14" t="s">
        <v>0</v>
      </c>
      <c r="C6" s="14" t="s">
        <v>1</v>
      </c>
      <c r="D6" s="12" t="s">
        <v>2</v>
      </c>
      <c r="E6" s="12" t="s">
        <v>3</v>
      </c>
      <c r="F6" s="12" t="s">
        <v>4</v>
      </c>
      <c r="G6" s="12" t="s">
        <v>5</v>
      </c>
      <c r="H6" s="12" t="s">
        <v>6</v>
      </c>
      <c r="I6" s="12" t="s">
        <v>7</v>
      </c>
      <c r="J6" s="12" t="s">
        <v>116</v>
      </c>
      <c r="K6" s="12" t="s">
        <v>114</v>
      </c>
      <c r="L6"/>
      <c r="M6"/>
      <c r="O6" s="14" t="s">
        <v>0</v>
      </c>
      <c r="P6" s="14" t="s">
        <v>1</v>
      </c>
      <c r="Q6" s="12" t="s">
        <v>10</v>
      </c>
      <c r="R6" s="12" t="s">
        <v>11</v>
      </c>
      <c r="S6" s="12" t="s">
        <v>12</v>
      </c>
      <c r="T6" s="12" t="s">
        <v>13</v>
      </c>
      <c r="U6" s="13" t="s">
        <v>14</v>
      </c>
    </row>
    <row r="7" spans="1:30" x14ac:dyDescent="0.25">
      <c r="A7" s="63" t="s">
        <v>313</v>
      </c>
      <c r="B7" s="35">
        <v>2023</v>
      </c>
      <c r="C7" s="35">
        <v>1</v>
      </c>
      <c r="D7" s="4">
        <v>290.2</v>
      </c>
      <c r="E7" s="4">
        <v>51.97</v>
      </c>
      <c r="F7" s="4">
        <v>62.49</v>
      </c>
      <c r="G7" s="4">
        <v>289.27</v>
      </c>
      <c r="H7" s="4">
        <v>56.86</v>
      </c>
      <c r="I7" s="4">
        <v>19.7</v>
      </c>
      <c r="J7" s="4">
        <v>770.5</v>
      </c>
      <c r="K7" s="4">
        <v>765.85</v>
      </c>
      <c r="N7" s="63" t="s">
        <v>313</v>
      </c>
      <c r="O7" s="35">
        <v>2023</v>
      </c>
      <c r="P7" s="35">
        <v>1</v>
      </c>
      <c r="Q7" s="4">
        <v>307.63</v>
      </c>
      <c r="R7" s="4">
        <v>384.54</v>
      </c>
      <c r="S7" s="4">
        <v>650.97</v>
      </c>
      <c r="T7" s="4">
        <v>765.85</v>
      </c>
      <c r="U7" s="4">
        <v>919.02</v>
      </c>
    </row>
    <row r="8" spans="1:30" x14ac:dyDescent="0.25">
      <c r="A8" s="63" t="s">
        <v>322</v>
      </c>
      <c r="B8" s="35">
        <v>2023</v>
      </c>
      <c r="C8" s="35">
        <v>2</v>
      </c>
      <c r="D8" s="4">
        <v>296.95999999999998</v>
      </c>
      <c r="E8" s="4">
        <v>48.71</v>
      </c>
      <c r="F8" s="4">
        <v>63.2</v>
      </c>
      <c r="G8" s="4">
        <v>294.99</v>
      </c>
      <c r="H8" s="4">
        <v>62.69</v>
      </c>
      <c r="I8" s="4">
        <v>18.350000000000001</v>
      </c>
      <c r="J8" s="4">
        <v>784.9</v>
      </c>
      <c r="K8" s="4">
        <v>779.48</v>
      </c>
      <c r="N8" s="63" t="s">
        <v>322</v>
      </c>
      <c r="O8" s="35">
        <v>2023</v>
      </c>
      <c r="P8" s="35">
        <v>2</v>
      </c>
      <c r="Q8" s="4">
        <v>313.10000000000002</v>
      </c>
      <c r="R8" s="4">
        <v>391.37</v>
      </c>
      <c r="S8" s="4">
        <v>662.56</v>
      </c>
      <c r="T8" s="4">
        <v>779.48</v>
      </c>
      <c r="U8" s="4">
        <v>935.38</v>
      </c>
    </row>
    <row r="9" spans="1:30" x14ac:dyDescent="0.25">
      <c r="A9" s="63" t="s">
        <v>343</v>
      </c>
      <c r="B9" s="35">
        <v>2023</v>
      </c>
      <c r="C9" s="35">
        <v>3</v>
      </c>
      <c r="D9" s="4">
        <v>333.24</v>
      </c>
      <c r="E9" s="4">
        <v>52.37</v>
      </c>
      <c r="F9" s="4">
        <v>69.56</v>
      </c>
      <c r="G9" s="4">
        <v>315.33999999999997</v>
      </c>
      <c r="H9" s="4">
        <v>64.56</v>
      </c>
      <c r="I9" s="4">
        <v>16.13</v>
      </c>
      <c r="J9" s="4">
        <v>851.19</v>
      </c>
      <c r="K9" s="4">
        <v>792.42</v>
      </c>
      <c r="N9" s="63" t="s">
        <v>343</v>
      </c>
      <c r="O9" s="35">
        <v>2023</v>
      </c>
      <c r="P9" s="35">
        <v>3</v>
      </c>
      <c r="Q9" s="4">
        <v>318.3</v>
      </c>
      <c r="R9" s="4">
        <v>397.87</v>
      </c>
      <c r="S9" s="4">
        <v>673.56</v>
      </c>
      <c r="T9" s="4">
        <v>792.42</v>
      </c>
      <c r="U9" s="4">
        <v>950.91</v>
      </c>
    </row>
    <row r="10" spans="1:30" x14ac:dyDescent="0.25">
      <c r="A10" s="63" t="s">
        <v>354</v>
      </c>
      <c r="B10" s="35">
        <v>2023</v>
      </c>
      <c r="C10" s="35">
        <v>4</v>
      </c>
      <c r="D10" s="4">
        <v>289.88</v>
      </c>
      <c r="E10" s="4">
        <v>53.52</v>
      </c>
      <c r="F10" s="4">
        <v>62.42</v>
      </c>
      <c r="G10" s="4">
        <v>315.26</v>
      </c>
      <c r="H10" s="4">
        <v>67.849999999999994</v>
      </c>
      <c r="I10" s="4">
        <v>34.700000000000003</v>
      </c>
      <c r="J10" s="4">
        <v>823.62</v>
      </c>
      <c r="K10" s="4">
        <v>800.74</v>
      </c>
      <c r="N10" s="63" t="s">
        <v>354</v>
      </c>
      <c r="O10" s="35">
        <v>2023</v>
      </c>
      <c r="P10" s="35">
        <v>4</v>
      </c>
      <c r="Q10" s="4">
        <v>321.64</v>
      </c>
      <c r="R10" s="4">
        <v>402.05</v>
      </c>
      <c r="S10" s="4">
        <v>680.63</v>
      </c>
      <c r="T10" s="4">
        <v>800.74</v>
      </c>
      <c r="U10" s="4">
        <v>960.89</v>
      </c>
    </row>
    <row r="11" spans="1:30" x14ac:dyDescent="0.25">
      <c r="A11" s="63" t="s">
        <v>355</v>
      </c>
      <c r="B11" s="35">
        <v>2023</v>
      </c>
      <c r="C11" s="35">
        <v>5</v>
      </c>
      <c r="D11" s="4">
        <v>280.02999999999997</v>
      </c>
      <c r="E11" s="4">
        <v>48.53</v>
      </c>
      <c r="F11" s="4">
        <v>59.97</v>
      </c>
      <c r="G11" s="4">
        <v>300.58999999999997</v>
      </c>
      <c r="H11" s="4">
        <v>65.41</v>
      </c>
      <c r="I11" s="4">
        <v>33.53</v>
      </c>
      <c r="J11" s="4">
        <v>788.07</v>
      </c>
      <c r="K11" s="4">
        <v>806.99</v>
      </c>
      <c r="N11" s="63" t="s">
        <v>355</v>
      </c>
      <c r="O11" s="35">
        <v>2023</v>
      </c>
      <c r="P11" s="35">
        <v>5</v>
      </c>
      <c r="Q11" s="4">
        <v>324.14999999999998</v>
      </c>
      <c r="R11" s="4">
        <v>405.19</v>
      </c>
      <c r="S11" s="4">
        <v>685.94</v>
      </c>
      <c r="T11" s="4">
        <v>806.99</v>
      </c>
      <c r="U11" s="4">
        <v>968.38799999999992</v>
      </c>
    </row>
    <row r="12" spans="1:30" x14ac:dyDescent="0.25">
      <c r="A12" s="63" t="s">
        <v>363</v>
      </c>
      <c r="B12" s="35">
        <v>2023</v>
      </c>
      <c r="C12" s="35">
        <v>6</v>
      </c>
      <c r="D12" s="4">
        <v>336.51</v>
      </c>
      <c r="E12" s="4">
        <v>50.7</v>
      </c>
      <c r="F12" s="4">
        <v>68.510000000000005</v>
      </c>
      <c r="G12" s="4">
        <v>290.14999999999998</v>
      </c>
      <c r="H12" s="4">
        <v>65.81</v>
      </c>
      <c r="I12" s="4">
        <v>14.82</v>
      </c>
      <c r="J12" s="4">
        <v>826.5</v>
      </c>
      <c r="K12" s="4">
        <v>802.15</v>
      </c>
      <c r="N12" s="63" t="s">
        <v>363</v>
      </c>
      <c r="O12" s="35">
        <v>2023</v>
      </c>
      <c r="P12" s="35">
        <v>6</v>
      </c>
      <c r="Q12" s="4">
        <v>325.57</v>
      </c>
      <c r="R12" s="4">
        <v>406.96</v>
      </c>
      <c r="S12" s="4">
        <v>681.83</v>
      </c>
      <c r="T12" s="4">
        <v>802.15</v>
      </c>
      <c r="U12" s="4">
        <v>962.58</v>
      </c>
    </row>
    <row r="13" spans="1:30" x14ac:dyDescent="0.25">
      <c r="A13" s="63" t="s">
        <v>373</v>
      </c>
      <c r="B13" s="35">
        <v>2023</v>
      </c>
      <c r="C13" s="35">
        <v>7</v>
      </c>
      <c r="D13" s="4">
        <v>324.06330000000003</v>
      </c>
      <c r="E13" s="4">
        <v>40.870199999999997</v>
      </c>
      <c r="F13" s="4">
        <v>65.862799999999993</v>
      </c>
      <c r="G13" s="4">
        <v>300.03829999999999</v>
      </c>
      <c r="H13" s="4">
        <v>68.167900000000003</v>
      </c>
      <c r="I13" s="4">
        <v>22.974</v>
      </c>
      <c r="J13" s="4">
        <v>821.97649999999999</v>
      </c>
      <c r="K13" s="4">
        <v>797.33</v>
      </c>
      <c r="N13" s="63" t="s">
        <v>373</v>
      </c>
      <c r="O13" s="35">
        <v>2023</v>
      </c>
      <c r="P13" s="35">
        <v>7</v>
      </c>
      <c r="Q13" s="4">
        <v>326.55</v>
      </c>
      <c r="R13" s="4">
        <v>408.18</v>
      </c>
      <c r="S13" s="4">
        <v>677.73</v>
      </c>
      <c r="T13" s="4">
        <v>797.33</v>
      </c>
      <c r="U13" s="4">
        <v>956.8</v>
      </c>
    </row>
    <row r="14" spans="1:30" x14ac:dyDescent="0.25">
      <c r="A14" s="63" t="s">
        <v>377</v>
      </c>
      <c r="B14" s="35">
        <v>2023</v>
      </c>
      <c r="C14" s="35">
        <v>8</v>
      </c>
      <c r="D14" s="4">
        <v>313.98</v>
      </c>
      <c r="E14" s="4">
        <v>46.96</v>
      </c>
      <c r="F14" s="4">
        <v>65.34</v>
      </c>
      <c r="G14" s="4">
        <v>299.02</v>
      </c>
      <c r="H14" s="4">
        <v>65.8</v>
      </c>
      <c r="I14" s="4">
        <v>11.19</v>
      </c>
      <c r="J14" s="4">
        <v>802.29</v>
      </c>
      <c r="K14" s="4">
        <v>792.55</v>
      </c>
      <c r="N14" s="63" t="s">
        <v>377</v>
      </c>
      <c r="O14" s="35">
        <v>2023</v>
      </c>
      <c r="P14" s="35">
        <v>8</v>
      </c>
      <c r="Q14" s="4">
        <v>328.18</v>
      </c>
      <c r="R14" s="4">
        <v>410.23</v>
      </c>
      <c r="S14" s="4">
        <v>673.67</v>
      </c>
      <c r="T14" s="4">
        <v>792.55</v>
      </c>
      <c r="U14" s="4">
        <v>951.06</v>
      </c>
    </row>
    <row r="15" spans="1:30" x14ac:dyDescent="0.25">
      <c r="A15" s="63" t="s">
        <v>384</v>
      </c>
      <c r="B15" s="35">
        <v>2023</v>
      </c>
      <c r="C15" s="35">
        <v>9</v>
      </c>
      <c r="D15" s="4">
        <v>343.71949999999998</v>
      </c>
      <c r="E15" s="4">
        <v>47.019500000000001</v>
      </c>
      <c r="F15" s="4">
        <v>70.439700000000002</v>
      </c>
      <c r="G15" s="4">
        <v>287.59989999999999</v>
      </c>
      <c r="H15" s="4">
        <v>65.412099999999995</v>
      </c>
      <c r="I15" s="4">
        <v>16.898199999999999</v>
      </c>
      <c r="J15" s="4">
        <v>831.08889999999997</v>
      </c>
      <c r="K15" s="4">
        <v>798.1</v>
      </c>
      <c r="N15" s="63" t="s">
        <v>384</v>
      </c>
      <c r="O15" s="35">
        <v>2023</v>
      </c>
      <c r="P15" s="35">
        <v>9</v>
      </c>
      <c r="Q15" s="4">
        <v>330.48</v>
      </c>
      <c r="R15" s="4">
        <v>413.1</v>
      </c>
      <c r="S15" s="4">
        <v>678.38</v>
      </c>
      <c r="T15" s="4">
        <v>798.1</v>
      </c>
      <c r="U15" s="4">
        <v>957.72</v>
      </c>
    </row>
    <row r="16" spans="1:30" x14ac:dyDescent="0.25">
      <c r="A16" s="63" t="s">
        <v>387</v>
      </c>
      <c r="B16" s="35">
        <v>2023</v>
      </c>
      <c r="C16" s="35">
        <v>10</v>
      </c>
      <c r="D16" s="4">
        <v>367.67</v>
      </c>
      <c r="E16" s="4">
        <v>48.6</v>
      </c>
      <c r="F16" s="4">
        <v>73.61</v>
      </c>
      <c r="G16" s="4">
        <v>286.79000000000002</v>
      </c>
      <c r="H16" s="4">
        <v>66.05</v>
      </c>
      <c r="I16" s="4">
        <v>0.28999999999999998</v>
      </c>
      <c r="J16" s="4">
        <v>843.01</v>
      </c>
      <c r="K16" s="4">
        <v>842.79</v>
      </c>
      <c r="N16" s="63" t="s">
        <v>387</v>
      </c>
      <c r="O16" s="35">
        <v>2023</v>
      </c>
      <c r="P16" s="35">
        <v>10</v>
      </c>
      <c r="Q16" s="4">
        <v>337.12</v>
      </c>
      <c r="R16" s="4">
        <v>421.4</v>
      </c>
      <c r="S16" s="4">
        <v>716.37</v>
      </c>
      <c r="T16" s="4">
        <v>842.79</v>
      </c>
      <c r="U16" s="4">
        <v>1011.35</v>
      </c>
    </row>
    <row r="17" spans="1:59" x14ac:dyDescent="0.25">
      <c r="A17" s="63" t="s">
        <v>388</v>
      </c>
      <c r="B17" s="35">
        <v>2023</v>
      </c>
      <c r="C17" s="35">
        <v>11</v>
      </c>
      <c r="D17" s="4">
        <v>367.1</v>
      </c>
      <c r="E17" s="4">
        <v>46.25</v>
      </c>
      <c r="F17" s="4">
        <v>72.5</v>
      </c>
      <c r="G17" s="4">
        <v>298.08</v>
      </c>
      <c r="H17" s="4">
        <v>65.459999999999994</v>
      </c>
      <c r="I17" s="4">
        <v>-0.25</v>
      </c>
      <c r="J17" s="4">
        <v>849.14</v>
      </c>
      <c r="K17" s="4">
        <v>884.93</v>
      </c>
      <c r="N17" s="63" t="s">
        <v>388</v>
      </c>
      <c r="O17" s="35">
        <v>2023</v>
      </c>
      <c r="P17" s="35">
        <v>11</v>
      </c>
      <c r="Q17" s="4">
        <v>353.97</v>
      </c>
      <c r="R17" s="4">
        <v>442.47</v>
      </c>
      <c r="S17" s="4">
        <v>752.19</v>
      </c>
      <c r="T17" s="4">
        <v>884.93</v>
      </c>
      <c r="U17" s="4">
        <v>1061.92</v>
      </c>
    </row>
    <row r="18" spans="1:59" x14ac:dyDescent="0.25">
      <c r="A18" s="63" t="s">
        <v>389</v>
      </c>
      <c r="B18" s="35">
        <v>2023</v>
      </c>
      <c r="C18" s="35">
        <v>12</v>
      </c>
      <c r="D18" s="4">
        <v>349.05</v>
      </c>
      <c r="E18" s="4">
        <v>51.24</v>
      </c>
      <c r="F18" s="4">
        <v>72.03</v>
      </c>
      <c r="G18" s="4">
        <v>299.39999999999998</v>
      </c>
      <c r="H18" s="4">
        <v>65.81</v>
      </c>
      <c r="I18" s="4">
        <v>16.96</v>
      </c>
      <c r="J18" s="4">
        <v>854.49</v>
      </c>
      <c r="K18" s="4">
        <v>888.47</v>
      </c>
      <c r="N18" s="63" t="s">
        <v>389</v>
      </c>
      <c r="O18" s="35">
        <v>2023</v>
      </c>
      <c r="P18" s="35">
        <v>12</v>
      </c>
      <c r="Q18" s="4">
        <v>355.63</v>
      </c>
      <c r="R18" s="4">
        <v>444.54</v>
      </c>
      <c r="S18" s="4">
        <v>755.2</v>
      </c>
      <c r="T18" s="4">
        <v>888.47</v>
      </c>
      <c r="U18" s="4">
        <v>1066.17</v>
      </c>
    </row>
    <row r="19" spans="1:59" x14ac:dyDescent="0.25">
      <c r="A19" s="31" t="s">
        <v>108</v>
      </c>
      <c r="B19" s="2"/>
      <c r="C19" s="2"/>
      <c r="D19" s="384">
        <f>+(D18-D17)/D17</f>
        <v>-4.9169163715608852E-2</v>
      </c>
      <c r="E19" s="384">
        <f t="shared" ref="E19:K19" si="0">+(E18-E17)/E17</f>
        <v>0.10789189189189194</v>
      </c>
      <c r="F19" s="384">
        <f t="shared" si="0"/>
        <v>-6.4827586206896394E-3</v>
      </c>
      <c r="G19" s="384">
        <f t="shared" si="0"/>
        <v>4.4283413848631012E-3</v>
      </c>
      <c r="H19" s="384">
        <f t="shared" si="0"/>
        <v>5.346776657500895E-3</v>
      </c>
      <c r="I19" s="384">
        <f t="shared" si="0"/>
        <v>-68.84</v>
      </c>
      <c r="J19" s="384">
        <f t="shared" si="0"/>
        <v>6.3004922627599956E-3</v>
      </c>
      <c r="K19" s="384">
        <f t="shared" si="0"/>
        <v>4.0003164092075952E-3</v>
      </c>
      <c r="N19" s="31" t="s">
        <v>108</v>
      </c>
      <c r="O19" s="2"/>
      <c r="P19" s="2"/>
      <c r="Q19" s="385">
        <f>+(Q18-Q17)/Q17</f>
        <v>4.6896629657879711E-3</v>
      </c>
      <c r="R19" s="385">
        <f>+(R18-R17)/R17</f>
        <v>4.6782832734422516E-3</v>
      </c>
      <c r="S19" s="385">
        <f>+(S18-S17)/S17</f>
        <v>4.0016485196559259E-3</v>
      </c>
      <c r="T19" s="385">
        <f>+(T18-T17)/T17</f>
        <v>4.0003164092075952E-3</v>
      </c>
      <c r="U19" s="385">
        <f>+(U18-U17)/U17</f>
        <v>4.002184722012957E-3</v>
      </c>
      <c r="V19" s="44"/>
      <c r="W19" s="51"/>
      <c r="X19" s="44"/>
      <c r="Y19" s="44"/>
      <c r="Z19" s="44"/>
      <c r="AA19" s="44"/>
      <c r="AB19" s="44"/>
      <c r="AC19" s="44"/>
      <c r="AD19" s="44"/>
      <c r="AE19" s="44"/>
      <c r="AF19" s="44"/>
      <c r="AG19" s="50"/>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row>
    <row r="20" spans="1:59" x14ac:dyDescent="0.25">
      <c r="A20" s="3"/>
      <c r="B20" s="2"/>
      <c r="C20" s="2"/>
      <c r="D20" s="2"/>
      <c r="E20" s="2"/>
      <c r="F20" s="6"/>
      <c r="G20" s="6"/>
      <c r="H20" s="6"/>
      <c r="I20" s="6"/>
      <c r="J20" s="6"/>
      <c r="K20" s="6"/>
    </row>
    <row r="21" spans="1:59" x14ac:dyDescent="0.25">
      <c r="A21" s="3"/>
      <c r="B21" s="2"/>
      <c r="C21" s="2"/>
      <c r="D21" s="2"/>
      <c r="E21" s="2"/>
      <c r="F21" s="6"/>
      <c r="G21" s="6"/>
      <c r="H21" s="6"/>
      <c r="I21" s="6"/>
      <c r="J21" s="6"/>
      <c r="K21" s="6"/>
    </row>
    <row r="22" spans="1:59" x14ac:dyDescent="0.25">
      <c r="E22" s="5"/>
      <c r="F22" s="5"/>
      <c r="G22" s="5"/>
      <c r="H22" s="5"/>
      <c r="I22" s="5"/>
      <c r="J22" s="5"/>
      <c r="K22" s="5"/>
      <c r="V22" s="42" t="s">
        <v>116</v>
      </c>
      <c r="W22" s="494" t="s">
        <v>118</v>
      </c>
      <c r="X22" s="494"/>
      <c r="Y22" s="494"/>
      <c r="Z22" s="494"/>
      <c r="AA22" s="494"/>
      <c r="AB22" s="494"/>
      <c r="AC22" s="494"/>
    </row>
    <row r="23" spans="1:59" x14ac:dyDescent="0.25">
      <c r="C23" s="5"/>
      <c r="F23" s="7"/>
      <c r="G23" s="7"/>
      <c r="H23" s="7"/>
      <c r="I23" s="7"/>
      <c r="J23" s="7"/>
      <c r="K23" s="7"/>
      <c r="V23" s="42"/>
      <c r="W23" s="494"/>
      <c r="X23" s="494"/>
      <c r="Y23" s="494"/>
      <c r="Z23" s="494"/>
      <c r="AA23" s="494"/>
      <c r="AB23" s="494"/>
      <c r="AC23" s="494"/>
    </row>
    <row r="24" spans="1:59" x14ac:dyDescent="0.25">
      <c r="C24" s="5"/>
      <c r="I24" s="5"/>
      <c r="J24" s="5"/>
      <c r="V24" s="42"/>
      <c r="W24" s="23"/>
      <c r="X24" s="23"/>
      <c r="Y24" s="23"/>
      <c r="Z24" s="23"/>
      <c r="AA24" s="23"/>
      <c r="AB24" s="23"/>
      <c r="AC24" s="23"/>
    </row>
    <row r="25" spans="1:59" x14ac:dyDescent="0.25">
      <c r="V25" s="42" t="s">
        <v>114</v>
      </c>
      <c r="W25" s="494" t="s">
        <v>119</v>
      </c>
      <c r="X25" s="494"/>
      <c r="Y25" s="494"/>
      <c r="Z25" s="494"/>
      <c r="AA25" s="494"/>
      <c r="AB25" s="494"/>
      <c r="AC25" s="494"/>
    </row>
    <row r="26" spans="1:59" x14ac:dyDescent="0.25">
      <c r="V26" s="23"/>
      <c r="W26" s="494"/>
      <c r="X26" s="494"/>
      <c r="Y26" s="494"/>
      <c r="Z26" s="494"/>
      <c r="AA26" s="494"/>
      <c r="AB26" s="494"/>
      <c r="AC26" s="494"/>
    </row>
  </sheetData>
  <mergeCells count="8">
    <mergeCell ref="V5:AD5"/>
    <mergeCell ref="W22:AC23"/>
    <mergeCell ref="W25:AC26"/>
    <mergeCell ref="I1:K1"/>
    <mergeCell ref="A5:K5"/>
    <mergeCell ref="N5:U5"/>
    <mergeCell ref="A4:K4"/>
    <mergeCell ref="N4:U4"/>
  </mergeCells>
  <conditionalFormatting sqref="A20:U1048576 A1:U18">
    <cfRule type="expression" dxfId="767" priority="3">
      <formula>ROW()=CELL("FILA")</formula>
    </cfRule>
  </conditionalFormatting>
  <conditionalFormatting sqref="A19:C19">
    <cfRule type="expression" dxfId="766" priority="2">
      <formula>ROW()=CELL("FILA")</formula>
    </cfRule>
  </conditionalFormatting>
  <conditionalFormatting sqref="D19:U19">
    <cfRule type="expression" dxfId="765" priority="1">
      <formula>ROW()=CELL("FILA")</formula>
    </cfRule>
  </conditionalFormatting>
  <hyperlinks>
    <hyperlink ref="I1:K1" location="INDICE!A1" display="REGRESAR"/>
  </hyperlinks>
  <printOptions horizontalCentered="1"/>
  <pageMargins left="0.23622047244094491" right="0.23622047244094491" top="0.74803149606299213" bottom="0.74803149606299213" header="0.31496062992125984" footer="0.31496062992125984"/>
  <pageSetup scale="97" orientation="portrait" r:id="rId1"/>
  <headerFooter>
    <oddHeader>&amp;C&amp;12Información tarifaria del servicio público de energía 
para el comercializador integrado al operador de red</oddHeader>
    <oddFooter>&amp;L&amp;K00B050
&amp;C&amp;K000000PUBLICACIÓN DE EMPRESAS PÚBLICAS DE MEDELLÍN E.S.P.</oddFooter>
  </headerFooter>
  <colBreaks count="2" manualBreakCount="2">
    <brk id="12" max="1048575" man="1"/>
    <brk id="21" max="42" man="1"/>
  </colBreaks>
  <drawing r:id="rId2"/>
  <picture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dimension ref="A1:BG28"/>
  <sheetViews>
    <sheetView showGridLines="0" view="pageBreakPreview" zoomScale="80" zoomScaleNormal="85" zoomScaleSheetLayoutView="80" zoomScalePageLayoutView="80" workbookViewId="0">
      <selection activeCell="Q19" sqref="Q19:U19"/>
    </sheetView>
  </sheetViews>
  <sheetFormatPr baseColWidth="10" defaultColWidth="9.28515625" defaultRowHeight="15" x14ac:dyDescent="0.25"/>
  <cols>
    <col min="1" max="1" width="11.85546875" customWidth="1"/>
    <col min="2" max="2" width="6.28515625" customWidth="1"/>
    <col min="3" max="3" width="9.140625" customWidth="1"/>
    <col min="4" max="4" width="10.42578125" customWidth="1"/>
    <col min="5" max="5" width="8.5703125" customWidth="1"/>
    <col min="6" max="6" width="9.140625" customWidth="1"/>
    <col min="7" max="8" width="8" customWidth="1"/>
    <col min="9" max="10" width="9.140625" customWidth="1"/>
    <col min="11" max="11" width="8.7109375" customWidth="1"/>
    <col min="12" max="13" width="2.5703125" customWidth="1"/>
    <col min="14" max="14" width="14.85546875" customWidth="1"/>
    <col min="16" max="16" width="9.140625" customWidth="1"/>
    <col min="17" max="20" width="11.85546875" customWidth="1"/>
    <col min="21" max="21" width="15.140625" customWidth="1"/>
    <col min="23" max="23" width="14.140625" customWidth="1"/>
    <col min="24" max="24" width="13.85546875" customWidth="1"/>
    <col min="25" max="25" width="11.5703125" customWidth="1"/>
    <col min="26" max="26" width="12.42578125" customWidth="1"/>
    <col min="27" max="27" width="12.5703125" customWidth="1"/>
  </cols>
  <sheetData>
    <row r="1" spans="1:31" ht="23.25" x14ac:dyDescent="0.25">
      <c r="I1" s="503" t="s">
        <v>69</v>
      </c>
      <c r="J1" s="503"/>
      <c r="K1" s="503"/>
    </row>
    <row r="2" spans="1:31" ht="28.5" customHeight="1" x14ac:dyDescent="0.35">
      <c r="A2" s="8" t="s">
        <v>9</v>
      </c>
      <c r="C2" s="17" t="s">
        <v>161</v>
      </c>
      <c r="D2" s="17"/>
      <c r="E2" s="17"/>
      <c r="F2" s="17"/>
      <c r="G2" s="17"/>
      <c r="H2" s="17"/>
      <c r="I2" s="17"/>
      <c r="J2" s="17"/>
      <c r="K2" s="17"/>
    </row>
    <row r="3" spans="1:31" ht="23.25" x14ac:dyDescent="0.35">
      <c r="A3" s="8" t="s">
        <v>15</v>
      </c>
      <c r="C3" s="17" t="s">
        <v>49</v>
      </c>
      <c r="D3" s="17"/>
      <c r="E3" s="17"/>
      <c r="F3" s="17"/>
      <c r="G3" s="17"/>
      <c r="H3" s="17"/>
      <c r="I3" s="17"/>
      <c r="J3" s="17"/>
      <c r="K3" s="17"/>
      <c r="N3" s="10"/>
      <c r="O3" s="10"/>
      <c r="P3" s="10"/>
      <c r="Q3" s="10"/>
      <c r="R3" s="10"/>
      <c r="S3" s="10"/>
      <c r="T3" s="10"/>
      <c r="U3" s="10"/>
    </row>
    <row r="4" spans="1:31" s="20" customFormat="1" ht="17.25" x14ac:dyDescent="0.3">
      <c r="A4" s="498"/>
      <c r="B4" s="498"/>
      <c r="C4" s="498"/>
      <c r="D4" s="498"/>
      <c r="E4" s="498"/>
      <c r="F4" s="498"/>
      <c r="G4" s="498"/>
      <c r="H4" s="498"/>
      <c r="I4" s="498"/>
      <c r="J4" s="498"/>
      <c r="K4" s="498"/>
      <c r="N4" s="501"/>
      <c r="O4" s="501"/>
      <c r="P4" s="501"/>
      <c r="Q4" s="501"/>
      <c r="R4" s="501"/>
      <c r="S4" s="501"/>
      <c r="T4" s="501"/>
      <c r="U4" s="501"/>
    </row>
    <row r="5" spans="1:31" ht="33" customHeight="1" x14ac:dyDescent="0.25">
      <c r="A5" s="496" t="s">
        <v>109</v>
      </c>
      <c r="B5" s="499"/>
      <c r="C5" s="499"/>
      <c r="D5" s="499"/>
      <c r="E5" s="499"/>
      <c r="F5" s="499"/>
      <c r="G5" s="499"/>
      <c r="H5" s="499"/>
      <c r="I5" s="499"/>
      <c r="J5" s="499"/>
      <c r="K5" s="499"/>
      <c r="N5" s="496" t="s">
        <v>111</v>
      </c>
      <c r="O5" s="496"/>
      <c r="P5" s="496"/>
      <c r="Q5" s="496"/>
      <c r="R5" s="496"/>
      <c r="S5" s="496"/>
      <c r="T5" s="496"/>
      <c r="U5" s="496"/>
      <c r="V5" s="30"/>
      <c r="W5" s="496" t="s">
        <v>117</v>
      </c>
      <c r="X5" s="496"/>
      <c r="Y5" s="496"/>
      <c r="Z5" s="496"/>
      <c r="AA5" s="496"/>
      <c r="AB5" s="496"/>
      <c r="AC5" s="496"/>
      <c r="AD5" s="496"/>
      <c r="AE5" s="496"/>
    </row>
    <row r="6" spans="1:31" s="19" customFormat="1" ht="30" x14ac:dyDescent="0.25">
      <c r="B6" s="14" t="s">
        <v>0</v>
      </c>
      <c r="C6" s="14" t="s">
        <v>1</v>
      </c>
      <c r="D6" s="12" t="s">
        <v>2</v>
      </c>
      <c r="E6" s="12" t="s">
        <v>3</v>
      </c>
      <c r="F6" s="12" t="s">
        <v>4</v>
      </c>
      <c r="G6" s="12" t="s">
        <v>5</v>
      </c>
      <c r="H6" s="12" t="s">
        <v>6</v>
      </c>
      <c r="I6" s="12" t="s">
        <v>7</v>
      </c>
      <c r="J6" s="12" t="s">
        <v>116</v>
      </c>
      <c r="K6" s="12" t="s">
        <v>114</v>
      </c>
      <c r="L6"/>
      <c r="M6"/>
      <c r="O6" s="14" t="s">
        <v>0</v>
      </c>
      <c r="P6" s="14" t="s">
        <v>1</v>
      </c>
      <c r="Q6" s="12" t="s">
        <v>10</v>
      </c>
      <c r="R6" s="12" t="s">
        <v>11</v>
      </c>
      <c r="S6" s="12" t="s">
        <v>12</v>
      </c>
      <c r="T6" s="12" t="s">
        <v>13</v>
      </c>
      <c r="U6" s="13" t="s">
        <v>14</v>
      </c>
    </row>
    <row r="7" spans="1:31" x14ac:dyDescent="0.25">
      <c r="A7" s="63" t="s">
        <v>313</v>
      </c>
      <c r="B7" s="35">
        <v>2023</v>
      </c>
      <c r="C7" s="35">
        <v>1</v>
      </c>
      <c r="D7" s="4">
        <v>297.24610000000001</v>
      </c>
      <c r="E7" s="4">
        <v>51.973199999999999</v>
      </c>
      <c r="F7" s="4">
        <v>67.368600000000001</v>
      </c>
      <c r="G7" s="4">
        <v>289.2747</v>
      </c>
      <c r="H7" s="4">
        <v>74.533900000000003</v>
      </c>
      <c r="I7" s="4">
        <v>22.2135</v>
      </c>
      <c r="J7" s="4">
        <v>802.61</v>
      </c>
      <c r="K7" s="4">
        <v>791.54740000000004</v>
      </c>
      <c r="N7" s="63" t="s">
        <v>313</v>
      </c>
      <c r="O7" s="35">
        <v>2023</v>
      </c>
      <c r="P7" s="35">
        <v>1</v>
      </c>
      <c r="Q7" s="4">
        <v>324.43650000000002</v>
      </c>
      <c r="R7" s="4">
        <v>405.54570000000001</v>
      </c>
      <c r="S7" s="4">
        <v>672.81529999999998</v>
      </c>
      <c r="T7" s="4">
        <v>791.54740000000004</v>
      </c>
      <c r="U7" s="4">
        <v>949.85680000000002</v>
      </c>
    </row>
    <row r="8" spans="1:31" x14ac:dyDescent="0.25">
      <c r="A8" s="63" t="s">
        <v>322</v>
      </c>
      <c r="B8" s="35">
        <v>2023</v>
      </c>
      <c r="C8" s="35">
        <v>2</v>
      </c>
      <c r="D8" s="4">
        <v>308.91410000000002</v>
      </c>
      <c r="E8" s="4">
        <v>48.708100000000002</v>
      </c>
      <c r="F8" s="4">
        <v>69.0488</v>
      </c>
      <c r="G8" s="4">
        <v>294.99450000000002</v>
      </c>
      <c r="H8" s="4">
        <v>75.980099999999993</v>
      </c>
      <c r="I8" s="4">
        <v>19.549199999999999</v>
      </c>
      <c r="J8" s="4">
        <v>817.19470000000001</v>
      </c>
      <c r="K8" s="4">
        <v>791.54740000000004</v>
      </c>
      <c r="N8" s="63" t="s">
        <v>322</v>
      </c>
      <c r="O8" s="35">
        <v>2023</v>
      </c>
      <c r="P8" s="35">
        <v>2</v>
      </c>
      <c r="Q8" s="4">
        <v>330.20280000000002</v>
      </c>
      <c r="R8" s="4">
        <v>412.75360000000001</v>
      </c>
      <c r="S8" s="4">
        <v>672.81529999999998</v>
      </c>
      <c r="T8" s="4">
        <v>791.54740000000004</v>
      </c>
      <c r="U8" s="4">
        <v>949.85688000000005</v>
      </c>
    </row>
    <row r="9" spans="1:31" x14ac:dyDescent="0.25">
      <c r="A9" s="63" t="s">
        <v>343</v>
      </c>
      <c r="B9" s="35">
        <v>2023</v>
      </c>
      <c r="C9" s="35">
        <v>3</v>
      </c>
      <c r="D9" s="4">
        <v>359.12959999999998</v>
      </c>
      <c r="E9" s="4">
        <v>52.366900000000001</v>
      </c>
      <c r="F9" s="4">
        <v>78.537000000000006</v>
      </c>
      <c r="G9" s="4">
        <v>315.33620000000002</v>
      </c>
      <c r="H9" s="4">
        <v>79.858900000000006</v>
      </c>
      <c r="I9" s="4">
        <v>18.007300000000001</v>
      </c>
      <c r="J9" s="4">
        <v>903.23590000000002</v>
      </c>
      <c r="K9" s="4">
        <v>804.68709999999999</v>
      </c>
      <c r="N9" s="63" t="s">
        <v>343</v>
      </c>
      <c r="O9" s="35">
        <v>2023</v>
      </c>
      <c r="P9" s="35">
        <v>3</v>
      </c>
      <c r="Q9" s="4">
        <v>335.68610000000001</v>
      </c>
      <c r="R9" s="4">
        <v>419.60759999999999</v>
      </c>
      <c r="S9" s="4">
        <v>683.98400000000004</v>
      </c>
      <c r="T9" s="4">
        <v>804.68709999999999</v>
      </c>
      <c r="U9" s="4">
        <v>965.62450000000001</v>
      </c>
    </row>
    <row r="10" spans="1:31" x14ac:dyDescent="0.25">
      <c r="A10" s="63" t="s">
        <v>354</v>
      </c>
      <c r="B10" s="35">
        <v>2023</v>
      </c>
      <c r="C10" s="35">
        <v>4</v>
      </c>
      <c r="D10" s="4">
        <v>294.99979999999999</v>
      </c>
      <c r="E10" s="4">
        <v>53.521000000000001</v>
      </c>
      <c r="F10" s="4">
        <v>66.920299999999997</v>
      </c>
      <c r="G10" s="4">
        <v>315.255</v>
      </c>
      <c r="H10" s="4">
        <v>86.179400000000001</v>
      </c>
      <c r="I10" s="4">
        <v>35.118299999999998</v>
      </c>
      <c r="J10" s="4">
        <v>851.99390000000005</v>
      </c>
      <c r="K10" s="4">
        <v>813.13630000000001</v>
      </c>
      <c r="N10" s="63" t="s">
        <v>354</v>
      </c>
      <c r="O10" s="35">
        <v>2023</v>
      </c>
      <c r="P10" s="35">
        <v>4</v>
      </c>
      <c r="Q10" s="4">
        <v>339.21289999999999</v>
      </c>
      <c r="R10" s="4">
        <v>424.01609999999999</v>
      </c>
      <c r="S10" s="4">
        <v>691.16579999999999</v>
      </c>
      <c r="T10" s="4">
        <v>813.13630000000001</v>
      </c>
      <c r="U10" s="4">
        <v>975.76350000000002</v>
      </c>
    </row>
    <row r="11" spans="1:31" x14ac:dyDescent="0.25">
      <c r="A11" s="63" t="s">
        <v>355</v>
      </c>
      <c r="B11" s="35">
        <v>2023</v>
      </c>
      <c r="C11" s="35">
        <v>5</v>
      </c>
      <c r="D11" s="4">
        <v>273.79090000000002</v>
      </c>
      <c r="E11" s="4">
        <v>48.531399999999998</v>
      </c>
      <c r="F11" s="4">
        <v>62.215499999999999</v>
      </c>
      <c r="G11" s="4">
        <v>300.59379999999999</v>
      </c>
      <c r="H11" s="4">
        <v>81.854100000000003</v>
      </c>
      <c r="I11" s="4">
        <v>37.9589</v>
      </c>
      <c r="J11" s="4">
        <v>804.94460000000004</v>
      </c>
      <c r="K11" s="4">
        <v>819.4787</v>
      </c>
      <c r="N11" s="63" t="s">
        <v>355</v>
      </c>
      <c r="O11" s="35">
        <v>2023</v>
      </c>
      <c r="P11" s="35">
        <v>5</v>
      </c>
      <c r="Q11" s="4">
        <v>341.86439999999999</v>
      </c>
      <c r="R11" s="4">
        <v>427.33049999999997</v>
      </c>
      <c r="S11" s="4">
        <v>696.55690000000004</v>
      </c>
      <c r="T11" s="4">
        <v>819.47478699999999</v>
      </c>
      <c r="U11" s="4">
        <v>983.36974439999995</v>
      </c>
    </row>
    <row r="12" spans="1:31" x14ac:dyDescent="0.25">
      <c r="A12" s="63" t="s">
        <v>363</v>
      </c>
      <c r="B12" s="35">
        <v>2023</v>
      </c>
      <c r="C12" s="35">
        <v>6</v>
      </c>
      <c r="D12" s="4">
        <v>371.4348</v>
      </c>
      <c r="E12" s="4">
        <v>50.7029</v>
      </c>
      <c r="F12" s="4">
        <v>78.834500000000006</v>
      </c>
      <c r="G12" s="4">
        <v>290.15030000000002</v>
      </c>
      <c r="H12" s="4">
        <v>82.533299999999997</v>
      </c>
      <c r="I12" s="4">
        <v>16.162600000000001</v>
      </c>
      <c r="J12" s="4">
        <v>889.8184</v>
      </c>
      <c r="K12" s="4">
        <v>823.08439999999996</v>
      </c>
      <c r="N12" s="63" t="s">
        <v>363</v>
      </c>
      <c r="O12" s="35">
        <v>2023</v>
      </c>
      <c r="P12" s="35">
        <v>6</v>
      </c>
      <c r="Q12" s="4">
        <v>343.35750000000002</v>
      </c>
      <c r="R12" s="4">
        <v>429.1968</v>
      </c>
      <c r="S12" s="4">
        <v>699.62180000000001</v>
      </c>
      <c r="T12" s="4">
        <v>823.08439999999996</v>
      </c>
      <c r="U12" s="4">
        <v>987.70129999999995</v>
      </c>
    </row>
    <row r="13" spans="1:31" x14ac:dyDescent="0.25">
      <c r="A13" s="63" t="s">
        <v>373</v>
      </c>
      <c r="B13" s="35">
        <v>2023</v>
      </c>
      <c r="C13" s="35">
        <v>7</v>
      </c>
      <c r="D13" s="4">
        <v>347</v>
      </c>
      <c r="E13" s="4">
        <v>40.869999999999997</v>
      </c>
      <c r="F13" s="4">
        <v>74.33</v>
      </c>
      <c r="G13" s="4">
        <v>300.04000000000002</v>
      </c>
      <c r="H13" s="4">
        <v>83.43</v>
      </c>
      <c r="I13" s="4">
        <v>22.67</v>
      </c>
      <c r="J13" s="4">
        <v>868.34</v>
      </c>
      <c r="K13" s="4">
        <v>825.55</v>
      </c>
      <c r="N13" s="63" t="s">
        <v>373</v>
      </c>
      <c r="O13" s="35">
        <v>2023</v>
      </c>
      <c r="P13" s="35">
        <v>7</v>
      </c>
      <c r="Q13" s="4">
        <v>344.39</v>
      </c>
      <c r="R13" s="4">
        <v>430.48</v>
      </c>
      <c r="S13" s="4">
        <v>701.72</v>
      </c>
      <c r="T13" s="4">
        <v>825.55</v>
      </c>
      <c r="U13" s="4">
        <v>990.66</v>
      </c>
    </row>
    <row r="14" spans="1:31" x14ac:dyDescent="0.25">
      <c r="A14" s="63" t="s">
        <v>377</v>
      </c>
      <c r="B14" s="35">
        <v>2023</v>
      </c>
      <c r="C14" s="35">
        <v>8</v>
      </c>
      <c r="D14" s="4">
        <v>367.58</v>
      </c>
      <c r="E14" s="4">
        <v>46.96</v>
      </c>
      <c r="F14" s="4">
        <v>80.489999999999995</v>
      </c>
      <c r="G14" s="4">
        <v>299.02</v>
      </c>
      <c r="H14" s="4">
        <v>82.55</v>
      </c>
      <c r="I14" s="4">
        <v>13.08</v>
      </c>
      <c r="J14" s="4">
        <v>889.69</v>
      </c>
      <c r="K14" s="4">
        <v>829.68</v>
      </c>
      <c r="N14" s="63" t="s">
        <v>377</v>
      </c>
      <c r="O14" s="35">
        <v>2023</v>
      </c>
      <c r="P14" s="35">
        <v>8</v>
      </c>
      <c r="Q14" s="4">
        <v>346.11</v>
      </c>
      <c r="R14" s="4">
        <v>432.64</v>
      </c>
      <c r="S14" s="4">
        <v>705.23</v>
      </c>
      <c r="T14" s="4">
        <v>829.68</v>
      </c>
      <c r="U14" s="4">
        <v>995.61599999999987</v>
      </c>
    </row>
    <row r="15" spans="1:31" x14ac:dyDescent="0.25">
      <c r="A15" s="63" t="s">
        <v>384</v>
      </c>
      <c r="B15" s="35">
        <v>2023</v>
      </c>
      <c r="C15" s="35">
        <v>9</v>
      </c>
      <c r="D15" s="4">
        <v>284.69</v>
      </c>
      <c r="E15" s="4">
        <v>47.02</v>
      </c>
      <c r="F15" s="4">
        <v>63.17</v>
      </c>
      <c r="G15" s="4">
        <v>287.58999999999997</v>
      </c>
      <c r="H15" s="4">
        <v>84.95</v>
      </c>
      <c r="I15" s="4">
        <v>17.260000000000002</v>
      </c>
      <c r="J15" s="4">
        <v>784.68</v>
      </c>
      <c r="K15" s="4">
        <v>835.48923000000002</v>
      </c>
      <c r="N15" s="63" t="s">
        <v>384</v>
      </c>
      <c r="O15" s="35">
        <v>2023</v>
      </c>
      <c r="P15" s="35">
        <v>9</v>
      </c>
      <c r="Q15" s="4">
        <v>348.53</v>
      </c>
      <c r="R15" s="4">
        <v>435.66</v>
      </c>
      <c r="S15" s="4">
        <v>710.17</v>
      </c>
      <c r="T15" s="4">
        <v>835.49</v>
      </c>
      <c r="U15" s="4">
        <v>1002.59</v>
      </c>
    </row>
    <row r="16" spans="1:31" x14ac:dyDescent="0.25">
      <c r="A16" s="63" t="s">
        <v>387</v>
      </c>
      <c r="B16" s="35">
        <v>2023</v>
      </c>
      <c r="C16" s="35">
        <v>10</v>
      </c>
      <c r="D16" s="4">
        <v>374.66</v>
      </c>
      <c r="E16" s="4">
        <v>48.6</v>
      </c>
      <c r="F16" s="4">
        <v>79.83</v>
      </c>
      <c r="G16" s="4">
        <v>286.79000000000002</v>
      </c>
      <c r="H16" s="4">
        <v>79.989999999999995</v>
      </c>
      <c r="I16" s="4">
        <v>-2.56</v>
      </c>
      <c r="J16" s="4">
        <v>867.31</v>
      </c>
      <c r="K16" s="4">
        <v>935.75</v>
      </c>
      <c r="N16" s="63" t="s">
        <v>387</v>
      </c>
      <c r="O16" s="35">
        <v>2023</v>
      </c>
      <c r="P16" s="35">
        <v>10</v>
      </c>
      <c r="Q16" s="4">
        <v>374.3</v>
      </c>
      <c r="R16" s="4">
        <v>467.87</v>
      </c>
      <c r="S16" s="4">
        <v>795.39</v>
      </c>
      <c r="T16" s="4">
        <v>935.75</v>
      </c>
      <c r="U16" s="4">
        <f>+T16*1.2</f>
        <v>1122.8999999999999</v>
      </c>
    </row>
    <row r="17" spans="1:59" x14ac:dyDescent="0.25">
      <c r="A17" s="63" t="s">
        <v>388</v>
      </c>
      <c r="B17" s="35">
        <v>2023</v>
      </c>
      <c r="C17" s="35">
        <v>11</v>
      </c>
      <c r="D17" s="4">
        <v>373.41</v>
      </c>
      <c r="E17" s="4">
        <v>46.25</v>
      </c>
      <c r="F17" s="4">
        <v>78.91</v>
      </c>
      <c r="G17" s="4">
        <v>298.08</v>
      </c>
      <c r="H17" s="4">
        <v>83.36</v>
      </c>
      <c r="I17" s="4">
        <v>2.58</v>
      </c>
      <c r="J17" s="4">
        <v>882.6</v>
      </c>
      <c r="K17" s="4">
        <v>941.36</v>
      </c>
      <c r="N17" s="63" t="s">
        <v>388</v>
      </c>
      <c r="O17" s="35">
        <v>2023</v>
      </c>
      <c r="P17" s="35">
        <v>11</v>
      </c>
      <c r="Q17" s="4">
        <v>376.54</v>
      </c>
      <c r="R17" s="4">
        <v>470.68</v>
      </c>
      <c r="S17" s="4">
        <v>800.16</v>
      </c>
      <c r="T17" s="4">
        <v>941.36</v>
      </c>
      <c r="U17" s="4">
        <f>+T17*1.2</f>
        <v>1129.6320000000001</v>
      </c>
    </row>
    <row r="18" spans="1:59" x14ac:dyDescent="0.25">
      <c r="A18" s="63" t="s">
        <v>389</v>
      </c>
      <c r="B18" s="35">
        <v>2023</v>
      </c>
      <c r="C18" s="35">
        <v>12</v>
      </c>
      <c r="D18" s="4">
        <v>370.24</v>
      </c>
      <c r="E18" s="4">
        <v>51.24</v>
      </c>
      <c r="F18" s="4">
        <v>79.790000000000006</v>
      </c>
      <c r="G18" s="4">
        <v>299.39999999999998</v>
      </c>
      <c r="H18" s="4">
        <v>123.8</v>
      </c>
      <c r="I18" s="4">
        <v>21.31</v>
      </c>
      <c r="J18" s="4">
        <v>945.77</v>
      </c>
      <c r="K18" s="4"/>
      <c r="N18" s="63" t="s">
        <v>389</v>
      </c>
      <c r="O18" s="35">
        <v>2023</v>
      </c>
      <c r="P18" s="35">
        <v>12</v>
      </c>
      <c r="Q18" s="4">
        <v>378.31</v>
      </c>
      <c r="R18" s="4">
        <v>472.89</v>
      </c>
      <c r="S18" s="4">
        <v>803.91</v>
      </c>
      <c r="T18" s="4">
        <v>945.77</v>
      </c>
      <c r="U18" s="4">
        <v>1134.93</v>
      </c>
    </row>
    <row r="19" spans="1:59" x14ac:dyDescent="0.25">
      <c r="A19" s="31" t="s">
        <v>108</v>
      </c>
      <c r="B19" s="2"/>
      <c r="C19" s="2"/>
      <c r="D19" s="384">
        <f>+(D18-D17)/D17</f>
        <v>-8.4893280844112792E-3</v>
      </c>
      <c r="E19" s="384">
        <f t="shared" ref="E19:K19" si="0">+(E18-E17)/E17</f>
        <v>0.10789189189189194</v>
      </c>
      <c r="F19" s="384">
        <f t="shared" si="0"/>
        <v>1.1151945254087057E-2</v>
      </c>
      <c r="G19" s="384">
        <f t="shared" si="0"/>
        <v>4.4283413848631012E-3</v>
      </c>
      <c r="H19" s="384">
        <f t="shared" si="0"/>
        <v>0.48512476007677541</v>
      </c>
      <c r="I19" s="384">
        <f t="shared" si="0"/>
        <v>7.2596899224806188</v>
      </c>
      <c r="J19" s="384">
        <f t="shared" si="0"/>
        <v>7.1572626331293854E-2</v>
      </c>
      <c r="K19" s="384">
        <f t="shared" si="0"/>
        <v>-1</v>
      </c>
      <c r="N19" s="31" t="s">
        <v>108</v>
      </c>
      <c r="O19" s="2"/>
      <c r="P19" s="2"/>
      <c r="Q19" s="385">
        <f>+(Q18-Q17)/Q17</f>
        <v>4.7006958092101281E-3</v>
      </c>
      <c r="R19" s="385">
        <f>+(R18-R17)/R17</f>
        <v>4.6953344097900472E-3</v>
      </c>
      <c r="S19" s="385">
        <f>+(S18-S17)/S17</f>
        <v>4.6865626874625079E-3</v>
      </c>
      <c r="T19" s="385">
        <f>+(T18-T17)/T17</f>
        <v>4.6847114812611206E-3</v>
      </c>
      <c r="U19" s="385">
        <f>+(U18-U17)/U17</f>
        <v>4.6900229455256242E-3</v>
      </c>
      <c r="V19" s="44"/>
      <c r="W19" s="51"/>
      <c r="X19" s="44"/>
      <c r="Y19" s="44"/>
      <c r="Z19" s="44"/>
      <c r="AA19" s="44"/>
      <c r="AB19" s="44"/>
      <c r="AC19" s="44"/>
      <c r="AD19" s="44"/>
      <c r="AE19" s="44"/>
      <c r="AF19" s="44"/>
      <c r="AG19" s="50"/>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row>
    <row r="20" spans="1:59" x14ac:dyDescent="0.25">
      <c r="A20" s="3"/>
      <c r="B20" s="2"/>
      <c r="C20" s="2"/>
      <c r="D20" s="2"/>
      <c r="E20" s="2"/>
      <c r="F20" s="6"/>
      <c r="G20" s="6"/>
      <c r="H20" s="6"/>
      <c r="I20" s="6"/>
      <c r="J20" s="6"/>
      <c r="K20" s="6"/>
    </row>
    <row r="21" spans="1:59" x14ac:dyDescent="0.25">
      <c r="A21" s="3"/>
      <c r="B21" s="2"/>
      <c r="C21" s="2"/>
      <c r="D21" s="2"/>
      <c r="E21" s="2"/>
      <c r="F21" s="6"/>
      <c r="G21" s="6"/>
      <c r="H21" s="6"/>
      <c r="I21" s="6"/>
      <c r="J21" s="6"/>
      <c r="K21" s="6"/>
    </row>
    <row r="22" spans="1:59" x14ac:dyDescent="0.25">
      <c r="E22" s="5"/>
      <c r="F22" s="5"/>
      <c r="G22" s="5"/>
      <c r="H22" s="5"/>
      <c r="I22" s="5"/>
      <c r="J22" s="5"/>
      <c r="K22" s="5"/>
    </row>
    <row r="23" spans="1:59" x14ac:dyDescent="0.25">
      <c r="C23" s="5"/>
      <c r="F23" s="7"/>
      <c r="G23" s="7"/>
      <c r="H23" s="7"/>
      <c r="I23" s="7"/>
      <c r="J23" s="7"/>
      <c r="K23" s="7"/>
    </row>
    <row r="24" spans="1:59" x14ac:dyDescent="0.25">
      <c r="C24" s="5"/>
      <c r="I24" s="5"/>
      <c r="J24" s="5"/>
      <c r="W24" s="42" t="s">
        <v>116</v>
      </c>
      <c r="X24" s="494" t="s">
        <v>118</v>
      </c>
      <c r="Y24" s="494"/>
      <c r="Z24" s="494"/>
      <c r="AA24" s="494"/>
      <c r="AB24" s="494"/>
      <c r="AC24" s="494"/>
      <c r="AD24" s="494"/>
    </row>
    <row r="25" spans="1:59" x14ac:dyDescent="0.25">
      <c r="W25" s="42"/>
      <c r="X25" s="494"/>
      <c r="Y25" s="494"/>
      <c r="Z25" s="494"/>
      <c r="AA25" s="494"/>
      <c r="AB25" s="494"/>
      <c r="AC25" s="494"/>
      <c r="AD25" s="494"/>
    </row>
    <row r="26" spans="1:59" x14ac:dyDescent="0.25">
      <c r="W26" s="42"/>
      <c r="X26" s="23"/>
      <c r="Y26" s="23"/>
      <c r="Z26" s="23"/>
      <c r="AA26" s="23"/>
      <c r="AB26" s="23"/>
      <c r="AC26" s="23"/>
      <c r="AD26" s="23"/>
    </row>
    <row r="27" spans="1:59" x14ac:dyDescent="0.25">
      <c r="W27" s="42" t="s">
        <v>114</v>
      </c>
      <c r="X27" s="494" t="s">
        <v>119</v>
      </c>
      <c r="Y27" s="494"/>
      <c r="Z27" s="494"/>
      <c r="AA27" s="494"/>
      <c r="AB27" s="494"/>
      <c r="AC27" s="494"/>
      <c r="AD27" s="494"/>
    </row>
    <row r="28" spans="1:59" x14ac:dyDescent="0.25">
      <c r="W28" s="23"/>
      <c r="X28" s="494"/>
      <c r="Y28" s="494"/>
      <c r="Z28" s="494"/>
      <c r="AA28" s="494"/>
      <c r="AB28" s="494"/>
      <c r="AC28" s="494"/>
      <c r="AD28" s="494"/>
    </row>
  </sheetData>
  <mergeCells count="8">
    <mergeCell ref="W5:AE5"/>
    <mergeCell ref="X24:AD25"/>
    <mergeCell ref="X27:AD28"/>
    <mergeCell ref="I1:K1"/>
    <mergeCell ref="A5:K5"/>
    <mergeCell ref="N5:U5"/>
    <mergeCell ref="A4:K4"/>
    <mergeCell ref="N4:U4"/>
  </mergeCells>
  <conditionalFormatting sqref="I7:I14">
    <cfRule type="expression" dxfId="764" priority="133">
      <formula>ROW()=CELL("FILA")</formula>
    </cfRule>
  </conditionalFormatting>
  <conditionalFormatting sqref="A20:U1048576 D18:M18 Q18:U18 A1:U17">
    <cfRule type="expression" dxfId="763" priority="132">
      <formula>ROW()=CELL("FILA")</formula>
    </cfRule>
  </conditionalFormatting>
  <conditionalFormatting sqref="A19:C19">
    <cfRule type="expression" dxfId="762" priority="131">
      <formula>ROW()=CELL("FILA")</formula>
    </cfRule>
  </conditionalFormatting>
  <conditionalFormatting sqref="D19:U19">
    <cfRule type="expression" dxfId="761" priority="130">
      <formula>ROW()=CELL("FILA")</formula>
    </cfRule>
  </conditionalFormatting>
  <conditionalFormatting sqref="A18:C18">
    <cfRule type="expression" dxfId="760" priority="129">
      <formula>ROW()=CELL("FILA")</formula>
    </cfRule>
  </conditionalFormatting>
  <conditionalFormatting sqref="A17:C17">
    <cfRule type="expression" dxfId="759" priority="127">
      <formula>ROW()=CELL("FILA")</formula>
    </cfRule>
  </conditionalFormatting>
  <conditionalFormatting sqref="N17:P17">
    <cfRule type="expression" dxfId="758" priority="126">
      <formula>ROW()=CELL("FILA")</formula>
    </cfRule>
  </conditionalFormatting>
  <conditionalFormatting sqref="A17:C17">
    <cfRule type="expression" dxfId="757" priority="125">
      <formula>ROW()=CELL("FILA")</formula>
    </cfRule>
  </conditionalFormatting>
  <conditionalFormatting sqref="A16:C16">
    <cfRule type="expression" dxfId="756" priority="124">
      <formula>ROW()=CELL("FILA")</formula>
    </cfRule>
  </conditionalFormatting>
  <conditionalFormatting sqref="N17:P17">
    <cfRule type="expression" dxfId="755" priority="123">
      <formula>ROW()=CELL("FILA")</formula>
    </cfRule>
  </conditionalFormatting>
  <conditionalFormatting sqref="N16:P16">
    <cfRule type="expression" dxfId="754" priority="122">
      <formula>ROW()=CELL("FILA")</formula>
    </cfRule>
  </conditionalFormatting>
  <conditionalFormatting sqref="A17:C17">
    <cfRule type="expression" dxfId="753" priority="121">
      <formula>ROW()=CELL("FILA")</formula>
    </cfRule>
  </conditionalFormatting>
  <conditionalFormatting sqref="N17:P17">
    <cfRule type="expression" dxfId="752" priority="120">
      <formula>ROW()=CELL("FILA")</formula>
    </cfRule>
  </conditionalFormatting>
  <conditionalFormatting sqref="A16:C16">
    <cfRule type="expression" dxfId="751" priority="119">
      <formula>ROW()=CELL("FILA")</formula>
    </cfRule>
  </conditionalFormatting>
  <conditionalFormatting sqref="N16:P16">
    <cfRule type="expression" dxfId="750" priority="118">
      <formula>ROW()=CELL("FILA")</formula>
    </cfRule>
  </conditionalFormatting>
  <conditionalFormatting sqref="A16:C16">
    <cfRule type="expression" dxfId="749" priority="117">
      <formula>ROW()=CELL("FILA")</formula>
    </cfRule>
  </conditionalFormatting>
  <conditionalFormatting sqref="A15:C15">
    <cfRule type="expression" dxfId="748" priority="116">
      <formula>ROW()=CELL("FILA")</formula>
    </cfRule>
  </conditionalFormatting>
  <conditionalFormatting sqref="N16:P16">
    <cfRule type="expression" dxfId="747" priority="115">
      <formula>ROW()=CELL("FILA")</formula>
    </cfRule>
  </conditionalFormatting>
  <conditionalFormatting sqref="N15:P15">
    <cfRule type="expression" dxfId="746" priority="114">
      <formula>ROW()=CELL("FILA")</formula>
    </cfRule>
  </conditionalFormatting>
  <conditionalFormatting sqref="A17:C17">
    <cfRule type="expression" dxfId="745" priority="113">
      <formula>ROW()=CELL("FILA")</formula>
    </cfRule>
  </conditionalFormatting>
  <conditionalFormatting sqref="A16:C16">
    <cfRule type="expression" dxfId="744" priority="112">
      <formula>ROW()=CELL("FILA")</formula>
    </cfRule>
  </conditionalFormatting>
  <conditionalFormatting sqref="A16:C16">
    <cfRule type="expression" dxfId="743" priority="111">
      <formula>ROW()=CELL("FILA")</formula>
    </cfRule>
  </conditionalFormatting>
  <conditionalFormatting sqref="A15:C15">
    <cfRule type="expression" dxfId="742" priority="110">
      <formula>ROW()=CELL("FILA")</formula>
    </cfRule>
  </conditionalFormatting>
  <conditionalFormatting sqref="A16:C16">
    <cfRule type="expression" dxfId="741" priority="109">
      <formula>ROW()=CELL("FILA")</formula>
    </cfRule>
  </conditionalFormatting>
  <conditionalFormatting sqref="A15:C15">
    <cfRule type="expression" dxfId="740" priority="108">
      <formula>ROW()=CELL("FILA")</formula>
    </cfRule>
  </conditionalFormatting>
  <conditionalFormatting sqref="A15:C15">
    <cfRule type="expression" dxfId="739" priority="107">
      <formula>ROW()=CELL("FILA")</formula>
    </cfRule>
  </conditionalFormatting>
  <conditionalFormatting sqref="A14:C14">
    <cfRule type="expression" dxfId="738" priority="106">
      <formula>ROW()=CELL("FILA")</formula>
    </cfRule>
  </conditionalFormatting>
  <conditionalFormatting sqref="N17:P17">
    <cfRule type="expression" dxfId="737" priority="105">
      <formula>ROW()=CELL("FILA")</formula>
    </cfRule>
  </conditionalFormatting>
  <conditionalFormatting sqref="N16:P16">
    <cfRule type="expression" dxfId="736" priority="104">
      <formula>ROW()=CELL("FILA")</formula>
    </cfRule>
  </conditionalFormatting>
  <conditionalFormatting sqref="N16:P16">
    <cfRule type="expression" dxfId="735" priority="103">
      <formula>ROW()=CELL("FILA")</formula>
    </cfRule>
  </conditionalFormatting>
  <conditionalFormatting sqref="N15:P15">
    <cfRule type="expression" dxfId="734" priority="102">
      <formula>ROW()=CELL("FILA")</formula>
    </cfRule>
  </conditionalFormatting>
  <conditionalFormatting sqref="N16:P16">
    <cfRule type="expression" dxfId="733" priority="101">
      <formula>ROW()=CELL("FILA")</formula>
    </cfRule>
  </conditionalFormatting>
  <conditionalFormatting sqref="N15:P15">
    <cfRule type="expression" dxfId="732" priority="100">
      <formula>ROW()=CELL("FILA")</formula>
    </cfRule>
  </conditionalFormatting>
  <conditionalFormatting sqref="N15:P15">
    <cfRule type="expression" dxfId="731" priority="99">
      <formula>ROW()=CELL("FILA")</formula>
    </cfRule>
  </conditionalFormatting>
  <conditionalFormatting sqref="N14:P14">
    <cfRule type="expression" dxfId="730" priority="98">
      <formula>ROW()=CELL("FILA")</formula>
    </cfRule>
  </conditionalFormatting>
  <conditionalFormatting sqref="N18:P18">
    <cfRule type="expression" dxfId="729" priority="97">
      <formula>ROW()=CELL("FILA")</formula>
    </cfRule>
  </conditionalFormatting>
  <conditionalFormatting sqref="A16:C16">
    <cfRule type="expression" dxfId="728" priority="96">
      <formula>ROW()=CELL("FILA")</formula>
    </cfRule>
  </conditionalFormatting>
  <conditionalFormatting sqref="A15:C15">
    <cfRule type="expression" dxfId="727" priority="95">
      <formula>ROW()=CELL("FILA")</formula>
    </cfRule>
  </conditionalFormatting>
  <conditionalFormatting sqref="A15:C15">
    <cfRule type="expression" dxfId="726" priority="94">
      <formula>ROW()=CELL("FILA")</formula>
    </cfRule>
  </conditionalFormatting>
  <conditionalFormatting sqref="A14:C14">
    <cfRule type="expression" dxfId="725" priority="93">
      <formula>ROW()=CELL("FILA")</formula>
    </cfRule>
  </conditionalFormatting>
  <conditionalFormatting sqref="A15:C15">
    <cfRule type="expression" dxfId="724" priority="92">
      <formula>ROW()=CELL("FILA")</formula>
    </cfRule>
  </conditionalFormatting>
  <conditionalFormatting sqref="A14:C14">
    <cfRule type="expression" dxfId="723" priority="91">
      <formula>ROW()=CELL("FILA")</formula>
    </cfRule>
  </conditionalFormatting>
  <conditionalFormatting sqref="A14:C14">
    <cfRule type="expression" dxfId="722" priority="90">
      <formula>ROW()=CELL("FILA")</formula>
    </cfRule>
  </conditionalFormatting>
  <conditionalFormatting sqref="A13:C13">
    <cfRule type="expression" dxfId="721" priority="89">
      <formula>ROW()=CELL("FILA")</formula>
    </cfRule>
  </conditionalFormatting>
  <conditionalFormatting sqref="A15:C15">
    <cfRule type="expression" dxfId="720" priority="88">
      <formula>ROW()=CELL("FILA")</formula>
    </cfRule>
  </conditionalFormatting>
  <conditionalFormatting sqref="A14:C14">
    <cfRule type="expression" dxfId="719" priority="87">
      <formula>ROW()=CELL("FILA")</formula>
    </cfRule>
  </conditionalFormatting>
  <conditionalFormatting sqref="A14:C14">
    <cfRule type="expression" dxfId="718" priority="86">
      <formula>ROW()=CELL("FILA")</formula>
    </cfRule>
  </conditionalFormatting>
  <conditionalFormatting sqref="A13:C13">
    <cfRule type="expression" dxfId="717" priority="85">
      <formula>ROW()=CELL("FILA")</formula>
    </cfRule>
  </conditionalFormatting>
  <conditionalFormatting sqref="A14:C14">
    <cfRule type="expression" dxfId="716" priority="84">
      <formula>ROW()=CELL("FILA")</formula>
    </cfRule>
  </conditionalFormatting>
  <conditionalFormatting sqref="A13:C13">
    <cfRule type="expression" dxfId="715" priority="83">
      <formula>ROW()=CELL("FILA")</formula>
    </cfRule>
  </conditionalFormatting>
  <conditionalFormatting sqref="A13:C13">
    <cfRule type="expression" dxfId="714" priority="82">
      <formula>ROW()=CELL("FILA")</formula>
    </cfRule>
  </conditionalFormatting>
  <conditionalFormatting sqref="A12:C12">
    <cfRule type="expression" dxfId="713" priority="81">
      <formula>ROW()=CELL("FILA")</formula>
    </cfRule>
  </conditionalFormatting>
  <conditionalFormatting sqref="N15:P15">
    <cfRule type="expression" dxfId="712" priority="80">
      <formula>ROW()=CELL("FILA")</formula>
    </cfRule>
  </conditionalFormatting>
  <conditionalFormatting sqref="N15:P15">
    <cfRule type="expression" dxfId="711" priority="79">
      <formula>ROW()=CELL("FILA")</formula>
    </cfRule>
  </conditionalFormatting>
  <conditionalFormatting sqref="N14:P14">
    <cfRule type="expression" dxfId="710" priority="78">
      <formula>ROW()=CELL("FILA")</formula>
    </cfRule>
  </conditionalFormatting>
  <conditionalFormatting sqref="N15:P15">
    <cfRule type="expression" dxfId="709" priority="77">
      <formula>ROW()=CELL("FILA")</formula>
    </cfRule>
  </conditionalFormatting>
  <conditionalFormatting sqref="N14:P14">
    <cfRule type="expression" dxfId="708" priority="76">
      <formula>ROW()=CELL("FILA")</formula>
    </cfRule>
  </conditionalFormatting>
  <conditionalFormatting sqref="N14:P14">
    <cfRule type="expression" dxfId="707" priority="75">
      <formula>ROW()=CELL("FILA")</formula>
    </cfRule>
  </conditionalFormatting>
  <conditionalFormatting sqref="N13:P13">
    <cfRule type="expression" dxfId="706" priority="74">
      <formula>ROW()=CELL("FILA")</formula>
    </cfRule>
  </conditionalFormatting>
  <conditionalFormatting sqref="N15:P15">
    <cfRule type="expression" dxfId="705" priority="73">
      <formula>ROW()=CELL("FILA")</formula>
    </cfRule>
  </conditionalFormatting>
  <conditionalFormatting sqref="N14:P14">
    <cfRule type="expression" dxfId="704" priority="72">
      <formula>ROW()=CELL("FILA")</formula>
    </cfRule>
  </conditionalFormatting>
  <conditionalFormatting sqref="N14:P14">
    <cfRule type="expression" dxfId="703" priority="71">
      <formula>ROW()=CELL("FILA")</formula>
    </cfRule>
  </conditionalFormatting>
  <conditionalFormatting sqref="N13:P13">
    <cfRule type="expression" dxfId="702" priority="70">
      <formula>ROW()=CELL("FILA")</formula>
    </cfRule>
  </conditionalFormatting>
  <conditionalFormatting sqref="N14:P14">
    <cfRule type="expression" dxfId="701" priority="69">
      <formula>ROW()=CELL("FILA")</formula>
    </cfRule>
  </conditionalFormatting>
  <conditionalFormatting sqref="N13:P13">
    <cfRule type="expression" dxfId="700" priority="68">
      <formula>ROW()=CELL("FILA")</formula>
    </cfRule>
  </conditionalFormatting>
  <conditionalFormatting sqref="N13:P13">
    <cfRule type="expression" dxfId="699" priority="67">
      <formula>ROW()=CELL("FILA")</formula>
    </cfRule>
  </conditionalFormatting>
  <conditionalFormatting sqref="N12:P12">
    <cfRule type="expression" dxfId="698" priority="66">
      <formula>ROW()=CELL("FILA")</formula>
    </cfRule>
  </conditionalFormatting>
  <conditionalFormatting sqref="N16:P16">
    <cfRule type="expression" dxfId="697" priority="65">
      <formula>ROW()=CELL("FILA")</formula>
    </cfRule>
  </conditionalFormatting>
  <conditionalFormatting sqref="A17:C17">
    <cfRule type="expression" dxfId="696" priority="64">
      <formula>ROW()=CELL("FILA")</formula>
    </cfRule>
  </conditionalFormatting>
  <conditionalFormatting sqref="A16:C16">
    <cfRule type="expression" dxfId="695" priority="63">
      <formula>ROW()=CELL("FILA")</formula>
    </cfRule>
  </conditionalFormatting>
  <conditionalFormatting sqref="A16:C16">
    <cfRule type="expression" dxfId="694" priority="62">
      <formula>ROW()=CELL("FILA")</formula>
    </cfRule>
  </conditionalFormatting>
  <conditionalFormatting sqref="A15:C15">
    <cfRule type="expression" dxfId="693" priority="61">
      <formula>ROW()=CELL("FILA")</formula>
    </cfRule>
  </conditionalFormatting>
  <conditionalFormatting sqref="A16:C16">
    <cfRule type="expression" dxfId="692" priority="60">
      <formula>ROW()=CELL("FILA")</formula>
    </cfRule>
  </conditionalFormatting>
  <conditionalFormatting sqref="A15:C15">
    <cfRule type="expression" dxfId="691" priority="59">
      <formula>ROW()=CELL("FILA")</formula>
    </cfRule>
  </conditionalFormatting>
  <conditionalFormatting sqref="A15:C15">
    <cfRule type="expression" dxfId="690" priority="58">
      <formula>ROW()=CELL("FILA")</formula>
    </cfRule>
  </conditionalFormatting>
  <conditionalFormatting sqref="A14:C14">
    <cfRule type="expression" dxfId="689" priority="57">
      <formula>ROW()=CELL("FILA")</formula>
    </cfRule>
  </conditionalFormatting>
  <conditionalFormatting sqref="A16:C16">
    <cfRule type="expression" dxfId="688" priority="56">
      <formula>ROW()=CELL("FILA")</formula>
    </cfRule>
  </conditionalFormatting>
  <conditionalFormatting sqref="A15:C15">
    <cfRule type="expression" dxfId="687" priority="55">
      <formula>ROW()=CELL("FILA")</formula>
    </cfRule>
  </conditionalFormatting>
  <conditionalFormatting sqref="A15:C15">
    <cfRule type="expression" dxfId="686" priority="54">
      <formula>ROW()=CELL("FILA")</formula>
    </cfRule>
  </conditionalFormatting>
  <conditionalFormatting sqref="A14:C14">
    <cfRule type="expression" dxfId="685" priority="53">
      <formula>ROW()=CELL("FILA")</formula>
    </cfRule>
  </conditionalFormatting>
  <conditionalFormatting sqref="A15:C15">
    <cfRule type="expression" dxfId="684" priority="52">
      <formula>ROW()=CELL("FILA")</formula>
    </cfRule>
  </conditionalFormatting>
  <conditionalFormatting sqref="A14:C14">
    <cfRule type="expression" dxfId="683" priority="51">
      <formula>ROW()=CELL("FILA")</formula>
    </cfRule>
  </conditionalFormatting>
  <conditionalFormatting sqref="A14:C14">
    <cfRule type="expression" dxfId="682" priority="50">
      <formula>ROW()=CELL("FILA")</formula>
    </cfRule>
  </conditionalFormatting>
  <conditionalFormatting sqref="A13:C13">
    <cfRule type="expression" dxfId="681" priority="49">
      <formula>ROW()=CELL("FILA")</formula>
    </cfRule>
  </conditionalFormatting>
  <conditionalFormatting sqref="A15:C15">
    <cfRule type="expression" dxfId="680" priority="48">
      <formula>ROW()=CELL("FILA")</formula>
    </cfRule>
  </conditionalFormatting>
  <conditionalFormatting sqref="A14:C14">
    <cfRule type="expression" dxfId="679" priority="47">
      <formula>ROW()=CELL("FILA")</formula>
    </cfRule>
  </conditionalFormatting>
  <conditionalFormatting sqref="A14:C14">
    <cfRule type="expression" dxfId="678" priority="46">
      <formula>ROW()=CELL("FILA")</formula>
    </cfRule>
  </conditionalFormatting>
  <conditionalFormatting sqref="A13:C13">
    <cfRule type="expression" dxfId="677" priority="45">
      <formula>ROW()=CELL("FILA")</formula>
    </cfRule>
  </conditionalFormatting>
  <conditionalFormatting sqref="A14:C14">
    <cfRule type="expression" dxfId="676" priority="44">
      <formula>ROW()=CELL("FILA")</formula>
    </cfRule>
  </conditionalFormatting>
  <conditionalFormatting sqref="A13:C13">
    <cfRule type="expression" dxfId="675" priority="43">
      <formula>ROW()=CELL("FILA")</formula>
    </cfRule>
  </conditionalFormatting>
  <conditionalFormatting sqref="A13:C13">
    <cfRule type="expression" dxfId="674" priority="42">
      <formula>ROW()=CELL("FILA")</formula>
    </cfRule>
  </conditionalFormatting>
  <conditionalFormatting sqref="A12:C12">
    <cfRule type="expression" dxfId="673" priority="41">
      <formula>ROW()=CELL("FILA")</formula>
    </cfRule>
  </conditionalFormatting>
  <conditionalFormatting sqref="A14:C14">
    <cfRule type="expression" dxfId="672" priority="40">
      <formula>ROW()=CELL("FILA")</formula>
    </cfRule>
  </conditionalFormatting>
  <conditionalFormatting sqref="A13:C13">
    <cfRule type="expression" dxfId="671" priority="39">
      <formula>ROW()=CELL("FILA")</formula>
    </cfRule>
  </conditionalFormatting>
  <conditionalFormatting sqref="A13:C13">
    <cfRule type="expression" dxfId="670" priority="38">
      <formula>ROW()=CELL("FILA")</formula>
    </cfRule>
  </conditionalFormatting>
  <conditionalFormatting sqref="A12:C12">
    <cfRule type="expression" dxfId="669" priority="37">
      <formula>ROW()=CELL("FILA")</formula>
    </cfRule>
  </conditionalFormatting>
  <conditionalFormatting sqref="A13:C13">
    <cfRule type="expression" dxfId="668" priority="36">
      <formula>ROW()=CELL("FILA")</formula>
    </cfRule>
  </conditionalFormatting>
  <conditionalFormatting sqref="A12:C12">
    <cfRule type="expression" dxfId="667" priority="35">
      <formula>ROW()=CELL("FILA")</formula>
    </cfRule>
  </conditionalFormatting>
  <conditionalFormatting sqref="A12:C12">
    <cfRule type="expression" dxfId="666" priority="34">
      <formula>ROW()=CELL("FILA")</formula>
    </cfRule>
  </conditionalFormatting>
  <conditionalFormatting sqref="A11:C11">
    <cfRule type="expression" dxfId="665" priority="33">
      <formula>ROW()=CELL("FILA")</formula>
    </cfRule>
  </conditionalFormatting>
  <conditionalFormatting sqref="N16:P16">
    <cfRule type="expression" dxfId="664" priority="32">
      <formula>ROW()=CELL("FILA")</formula>
    </cfRule>
  </conditionalFormatting>
  <conditionalFormatting sqref="N16:P16">
    <cfRule type="expression" dxfId="663" priority="31">
      <formula>ROW()=CELL("FILA")</formula>
    </cfRule>
  </conditionalFormatting>
  <conditionalFormatting sqref="N15:P15">
    <cfRule type="expression" dxfId="662" priority="30">
      <formula>ROW()=CELL("FILA")</formula>
    </cfRule>
  </conditionalFormatting>
  <conditionalFormatting sqref="N16:P16">
    <cfRule type="expression" dxfId="661" priority="29">
      <formula>ROW()=CELL("FILA")</formula>
    </cfRule>
  </conditionalFormatting>
  <conditionalFormatting sqref="N15:P15">
    <cfRule type="expression" dxfId="660" priority="28">
      <formula>ROW()=CELL("FILA")</formula>
    </cfRule>
  </conditionalFormatting>
  <conditionalFormatting sqref="N15:P15">
    <cfRule type="expression" dxfId="659" priority="27">
      <formula>ROW()=CELL("FILA")</formula>
    </cfRule>
  </conditionalFormatting>
  <conditionalFormatting sqref="N14:P14">
    <cfRule type="expression" dxfId="658" priority="26">
      <formula>ROW()=CELL("FILA")</formula>
    </cfRule>
  </conditionalFormatting>
  <conditionalFormatting sqref="N16:P16">
    <cfRule type="expression" dxfId="657" priority="25">
      <formula>ROW()=CELL("FILA")</formula>
    </cfRule>
  </conditionalFormatting>
  <conditionalFormatting sqref="N15:P15">
    <cfRule type="expression" dxfId="656" priority="24">
      <formula>ROW()=CELL("FILA")</formula>
    </cfRule>
  </conditionalFormatting>
  <conditionalFormatting sqref="N15:P15">
    <cfRule type="expression" dxfId="655" priority="23">
      <formula>ROW()=CELL("FILA")</formula>
    </cfRule>
  </conditionalFormatting>
  <conditionalFormatting sqref="N14:P14">
    <cfRule type="expression" dxfId="654" priority="22">
      <formula>ROW()=CELL("FILA")</formula>
    </cfRule>
  </conditionalFormatting>
  <conditionalFormatting sqref="N15:P15">
    <cfRule type="expression" dxfId="653" priority="21">
      <formula>ROW()=CELL("FILA")</formula>
    </cfRule>
  </conditionalFormatting>
  <conditionalFormatting sqref="N14:P14">
    <cfRule type="expression" dxfId="652" priority="20">
      <formula>ROW()=CELL("FILA")</formula>
    </cfRule>
  </conditionalFormatting>
  <conditionalFormatting sqref="N14:P14">
    <cfRule type="expression" dxfId="651" priority="19">
      <formula>ROW()=CELL("FILA")</formula>
    </cfRule>
  </conditionalFormatting>
  <conditionalFormatting sqref="N13:P13">
    <cfRule type="expression" dxfId="650" priority="18">
      <formula>ROW()=CELL("FILA")</formula>
    </cfRule>
  </conditionalFormatting>
  <conditionalFormatting sqref="N17:P17">
    <cfRule type="expression" dxfId="649" priority="17">
      <formula>ROW()=CELL("FILA")</formula>
    </cfRule>
  </conditionalFormatting>
  <conditionalFormatting sqref="N14:P14">
    <cfRule type="expression" dxfId="648" priority="16">
      <formula>ROW()=CELL("FILA")</formula>
    </cfRule>
  </conditionalFormatting>
  <conditionalFormatting sqref="N14:P14">
    <cfRule type="expression" dxfId="647" priority="15">
      <formula>ROW()=CELL("FILA")</formula>
    </cfRule>
  </conditionalFormatting>
  <conditionalFormatting sqref="N13:P13">
    <cfRule type="expression" dxfId="646" priority="14">
      <formula>ROW()=CELL("FILA")</formula>
    </cfRule>
  </conditionalFormatting>
  <conditionalFormatting sqref="N14:P14">
    <cfRule type="expression" dxfId="645" priority="13">
      <formula>ROW()=CELL("FILA")</formula>
    </cfRule>
  </conditionalFormatting>
  <conditionalFormatting sqref="N13:P13">
    <cfRule type="expression" dxfId="644" priority="12">
      <formula>ROW()=CELL("FILA")</formula>
    </cfRule>
  </conditionalFormatting>
  <conditionalFormatting sqref="N13:P13">
    <cfRule type="expression" dxfId="643" priority="11">
      <formula>ROW()=CELL("FILA")</formula>
    </cfRule>
  </conditionalFormatting>
  <conditionalFormatting sqref="N12:P12">
    <cfRule type="expression" dxfId="642" priority="10">
      <formula>ROW()=CELL("FILA")</formula>
    </cfRule>
  </conditionalFormatting>
  <conditionalFormatting sqref="N14:P14">
    <cfRule type="expression" dxfId="641" priority="9">
      <formula>ROW()=CELL("FILA")</formula>
    </cfRule>
  </conditionalFormatting>
  <conditionalFormatting sqref="N13:P13">
    <cfRule type="expression" dxfId="640" priority="8">
      <formula>ROW()=CELL("FILA")</formula>
    </cfRule>
  </conditionalFormatting>
  <conditionalFormatting sqref="N13:P13">
    <cfRule type="expression" dxfId="639" priority="7">
      <formula>ROW()=CELL("FILA")</formula>
    </cfRule>
  </conditionalFormatting>
  <conditionalFormatting sqref="N12:P12">
    <cfRule type="expression" dxfId="638" priority="6">
      <formula>ROW()=CELL("FILA")</formula>
    </cfRule>
  </conditionalFormatting>
  <conditionalFormatting sqref="N13:P13">
    <cfRule type="expression" dxfId="637" priority="5">
      <formula>ROW()=CELL("FILA")</formula>
    </cfRule>
  </conditionalFormatting>
  <conditionalFormatting sqref="N12:P12">
    <cfRule type="expression" dxfId="636" priority="4">
      <formula>ROW()=CELL("FILA")</formula>
    </cfRule>
  </conditionalFormatting>
  <conditionalFormatting sqref="N12:P12">
    <cfRule type="expression" dxfId="635" priority="3">
      <formula>ROW()=CELL("FILA")</formula>
    </cfRule>
  </conditionalFormatting>
  <conditionalFormatting sqref="N11:P11">
    <cfRule type="expression" dxfId="634" priority="2">
      <formula>ROW()=CELL("FILA")</formula>
    </cfRule>
  </conditionalFormatting>
  <conditionalFormatting sqref="N15:P15">
    <cfRule type="expression" dxfId="633" priority="1">
      <formula>ROW()=CELL("FILA")</formula>
    </cfRule>
  </conditionalFormatting>
  <hyperlinks>
    <hyperlink ref="I1:K1" location="INDICE!A1" display="REGRESAR"/>
  </hyperlinks>
  <printOptions horizontalCentered="1"/>
  <pageMargins left="0.23622047244094491" right="0.23622047244094491" top="0.74803149606299213" bottom="0.74803149606299213" header="0.31496062992125984" footer="0.31496062992125984"/>
  <pageSetup scale="92" orientation="portrait" r:id="rId1"/>
  <headerFooter>
    <oddHeader>&amp;C&amp;12Información tarifaria del servicio público de energía 
para el comercializador integrado al operador de red</oddHeader>
    <oddFooter xml:space="preserve">&amp;L&amp;K00B050
&amp;C&amp;K000000PUBLICACIÓN DE ELECTRIFICADORA DE SANTANDER S.A. E.S.P. </oddFooter>
  </headerFooter>
  <colBreaks count="2" manualBreakCount="2">
    <brk id="12" max="1048575" man="1"/>
    <brk id="21" max="41" man="1"/>
  </colBreaks>
  <drawing r:id="rId2"/>
  <picture r:id="rId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BG33"/>
  <sheetViews>
    <sheetView showGridLines="0" showWhiteSpace="0" view="pageBreakPreview" zoomScale="80" zoomScaleNormal="90" zoomScaleSheetLayoutView="80" zoomScalePageLayoutView="85" workbookViewId="0">
      <selection activeCell="Q19" sqref="Q19:U19"/>
    </sheetView>
  </sheetViews>
  <sheetFormatPr baseColWidth="10" defaultColWidth="9.28515625" defaultRowHeight="15" x14ac:dyDescent="0.25"/>
  <cols>
    <col min="1" max="1" width="11.42578125" customWidth="1"/>
    <col min="2" max="2" width="7.42578125" customWidth="1"/>
    <col min="3" max="3" width="9.140625" customWidth="1"/>
    <col min="4" max="4" width="9.42578125" customWidth="1"/>
    <col min="5" max="5" width="10" customWidth="1"/>
    <col min="6" max="7" width="9.140625" customWidth="1"/>
    <col min="8" max="8" width="8" customWidth="1"/>
    <col min="9" max="10" width="9.140625" customWidth="1"/>
    <col min="11" max="11" width="11.7109375" customWidth="1"/>
    <col min="12" max="13" width="2.5703125" customWidth="1"/>
    <col min="14" max="14" width="14.85546875" customWidth="1"/>
    <col min="16" max="16" width="9.140625" customWidth="1"/>
    <col min="17" max="20" width="11.5703125" customWidth="1"/>
    <col min="21" max="21" width="16.140625" customWidth="1"/>
    <col min="22" max="22" width="7.5703125" customWidth="1"/>
    <col min="23" max="23" width="14.28515625" customWidth="1"/>
    <col min="24" max="24" width="11.5703125" customWidth="1"/>
    <col min="25" max="25" width="12.42578125" customWidth="1"/>
    <col min="26" max="26" width="11.5703125" customWidth="1"/>
    <col min="27" max="29" width="9.28515625" customWidth="1"/>
    <col min="30" max="30" width="11.140625" customWidth="1"/>
    <col min="31" max="31" width="4" customWidth="1"/>
  </cols>
  <sheetData>
    <row r="1" spans="1:31" ht="23.25" x14ac:dyDescent="0.25">
      <c r="I1" s="503" t="s">
        <v>69</v>
      </c>
      <c r="J1" s="503"/>
      <c r="K1" s="503"/>
    </row>
    <row r="2" spans="1:31" ht="28.5" customHeight="1" x14ac:dyDescent="0.35">
      <c r="A2" s="8" t="s">
        <v>9</v>
      </c>
      <c r="C2" s="17" t="s">
        <v>162</v>
      </c>
      <c r="D2" s="17"/>
      <c r="E2" s="17"/>
      <c r="F2" s="17"/>
      <c r="G2" s="17"/>
      <c r="H2" s="17"/>
      <c r="I2" s="17"/>
      <c r="J2" s="17"/>
      <c r="K2" s="17"/>
    </row>
    <row r="3" spans="1:31" ht="23.25" x14ac:dyDescent="0.35">
      <c r="A3" s="8" t="s">
        <v>15</v>
      </c>
      <c r="C3" s="17" t="s">
        <v>24</v>
      </c>
      <c r="D3" s="17"/>
      <c r="E3" s="17"/>
      <c r="F3" s="17"/>
      <c r="G3" s="17"/>
      <c r="H3" s="17"/>
      <c r="I3" s="17"/>
      <c r="J3" s="17"/>
      <c r="K3" s="17"/>
      <c r="N3" s="10"/>
      <c r="O3" s="10"/>
      <c r="P3" s="10"/>
      <c r="Q3" s="10"/>
      <c r="R3" s="10"/>
      <c r="S3" s="10"/>
      <c r="T3" s="10"/>
      <c r="U3" s="10"/>
    </row>
    <row r="4" spans="1:31" s="20" customFormat="1" ht="17.25" x14ac:dyDescent="0.3">
      <c r="A4" s="498"/>
      <c r="B4" s="498"/>
      <c r="C4" s="498"/>
      <c r="D4" s="498"/>
      <c r="E4" s="498"/>
      <c r="F4" s="498"/>
      <c r="G4" s="498"/>
      <c r="H4" s="498"/>
      <c r="I4" s="498"/>
      <c r="J4" s="498"/>
      <c r="K4" s="498"/>
      <c r="N4" s="501"/>
      <c r="O4" s="501"/>
      <c r="P4" s="501"/>
      <c r="Q4" s="501"/>
      <c r="R4" s="501"/>
      <c r="S4" s="501"/>
      <c r="T4" s="501"/>
      <c r="U4" s="501"/>
    </row>
    <row r="5" spans="1:31" ht="33" customHeight="1" x14ac:dyDescent="0.25">
      <c r="A5" s="496" t="s">
        <v>109</v>
      </c>
      <c r="B5" s="499"/>
      <c r="C5" s="499"/>
      <c r="D5" s="499"/>
      <c r="E5" s="499"/>
      <c r="F5" s="499"/>
      <c r="G5" s="499"/>
      <c r="H5" s="499"/>
      <c r="I5" s="499"/>
      <c r="J5" s="499"/>
      <c r="K5" s="499"/>
      <c r="N5" s="496" t="s">
        <v>111</v>
      </c>
      <c r="O5" s="496"/>
      <c r="P5" s="496"/>
      <c r="Q5" s="496"/>
      <c r="R5" s="496"/>
      <c r="S5" s="496"/>
      <c r="T5" s="496"/>
      <c r="U5" s="496"/>
      <c r="V5" s="30"/>
      <c r="W5" s="496" t="s">
        <v>117</v>
      </c>
      <c r="X5" s="496"/>
      <c r="Y5" s="496"/>
      <c r="Z5" s="496"/>
      <c r="AA5" s="496"/>
      <c r="AB5" s="496"/>
      <c r="AC5" s="496"/>
      <c r="AD5" s="496"/>
      <c r="AE5" s="496"/>
    </row>
    <row r="6" spans="1:31" s="19" customFormat="1" ht="30" x14ac:dyDescent="0.25">
      <c r="B6" s="14" t="s">
        <v>0</v>
      </c>
      <c r="C6" s="14" t="s">
        <v>1</v>
      </c>
      <c r="D6" s="12" t="s">
        <v>2</v>
      </c>
      <c r="E6" s="12" t="s">
        <v>3</v>
      </c>
      <c r="F6" s="12" t="s">
        <v>4</v>
      </c>
      <c r="G6" s="12" t="s">
        <v>5</v>
      </c>
      <c r="H6" s="12" t="s">
        <v>6</v>
      </c>
      <c r="I6" s="12" t="s">
        <v>7</v>
      </c>
      <c r="J6" s="12" t="s">
        <v>116</v>
      </c>
      <c r="K6" s="12" t="s">
        <v>114</v>
      </c>
      <c r="L6"/>
      <c r="M6"/>
      <c r="O6" s="14" t="s">
        <v>0</v>
      </c>
      <c r="P6" s="14" t="s">
        <v>1</v>
      </c>
      <c r="Q6" s="12" t="s">
        <v>10</v>
      </c>
      <c r="R6" s="12" t="s">
        <v>11</v>
      </c>
      <c r="S6" s="12" t="s">
        <v>12</v>
      </c>
      <c r="T6" s="12" t="s">
        <v>13</v>
      </c>
      <c r="U6" s="13" t="s">
        <v>14</v>
      </c>
    </row>
    <row r="7" spans="1:31" x14ac:dyDescent="0.25">
      <c r="A7" s="63" t="s">
        <v>313</v>
      </c>
      <c r="B7" s="35">
        <v>2023</v>
      </c>
      <c r="C7" s="35">
        <v>1</v>
      </c>
      <c r="D7" s="4">
        <v>286.97000000000003</v>
      </c>
      <c r="E7" s="4">
        <v>51.97</v>
      </c>
      <c r="F7" s="4">
        <v>49.7</v>
      </c>
      <c r="G7" s="4">
        <v>289.27</v>
      </c>
      <c r="H7" s="4">
        <v>57.1</v>
      </c>
      <c r="I7" s="4">
        <v>19.260000000000002</v>
      </c>
      <c r="J7" s="4">
        <v>754.28</v>
      </c>
      <c r="K7" s="4">
        <v>790.28</v>
      </c>
      <c r="N7" s="63" t="s">
        <v>313</v>
      </c>
      <c r="O7" s="35">
        <v>2023</v>
      </c>
      <c r="P7" s="35">
        <v>1</v>
      </c>
      <c r="Q7" s="4"/>
      <c r="R7" s="4"/>
      <c r="S7" s="4"/>
      <c r="T7" s="4">
        <v>790.28</v>
      </c>
      <c r="U7" s="4">
        <v>948.3359999999999</v>
      </c>
    </row>
    <row r="8" spans="1:31" x14ac:dyDescent="0.25">
      <c r="A8" s="63" t="s">
        <v>322</v>
      </c>
      <c r="B8" s="35">
        <v>2023</v>
      </c>
      <c r="C8" s="35">
        <v>2</v>
      </c>
      <c r="D8" s="4">
        <v>367.56</v>
      </c>
      <c r="E8" s="4">
        <v>48.71</v>
      </c>
      <c r="F8" s="4">
        <v>61.49</v>
      </c>
      <c r="G8" s="4">
        <v>294.99</v>
      </c>
      <c r="H8" s="4">
        <v>56.91</v>
      </c>
      <c r="I8" s="4">
        <v>18.13</v>
      </c>
      <c r="J8" s="4">
        <v>847.8</v>
      </c>
      <c r="K8" s="4">
        <v>802.62</v>
      </c>
      <c r="N8" s="63" t="s">
        <v>322</v>
      </c>
      <c r="O8" s="35">
        <v>2023</v>
      </c>
      <c r="P8" s="35">
        <v>2</v>
      </c>
      <c r="Q8" s="4"/>
      <c r="R8" s="4"/>
      <c r="S8" s="4"/>
      <c r="T8" s="4">
        <v>802.62</v>
      </c>
      <c r="U8" s="4">
        <v>963.14400000000001</v>
      </c>
    </row>
    <row r="9" spans="1:31" x14ac:dyDescent="0.25">
      <c r="A9" s="63" t="s">
        <v>343</v>
      </c>
      <c r="B9" s="35">
        <v>2023</v>
      </c>
      <c r="C9" s="35">
        <v>3</v>
      </c>
      <c r="D9" s="4">
        <v>375.51</v>
      </c>
      <c r="E9" s="4">
        <v>52.37</v>
      </c>
      <c r="F9" s="4">
        <v>62.7</v>
      </c>
      <c r="G9" s="4">
        <v>315.33999999999997</v>
      </c>
      <c r="H9" s="4">
        <v>60.6</v>
      </c>
      <c r="I9" s="4">
        <v>15.91</v>
      </c>
      <c r="J9" s="4">
        <v>882.42</v>
      </c>
      <c r="K9" s="4">
        <v>819.29</v>
      </c>
      <c r="N9" s="63" t="s">
        <v>343</v>
      </c>
      <c r="O9" s="35">
        <v>2023</v>
      </c>
      <c r="P9" s="35">
        <v>3</v>
      </c>
      <c r="Q9" s="4"/>
      <c r="R9" s="4"/>
      <c r="S9" s="4"/>
      <c r="T9" s="4">
        <v>819.29</v>
      </c>
      <c r="U9" s="4">
        <v>983.14926000000003</v>
      </c>
    </row>
    <row r="10" spans="1:31" x14ac:dyDescent="0.25">
      <c r="A10" s="63" t="s">
        <v>354</v>
      </c>
      <c r="B10" s="35">
        <v>2023</v>
      </c>
      <c r="C10" s="35">
        <v>4</v>
      </c>
      <c r="D10" s="4">
        <v>372.75</v>
      </c>
      <c r="E10" s="4">
        <v>53.52</v>
      </c>
      <c r="F10" s="4">
        <v>62.37</v>
      </c>
      <c r="G10" s="4">
        <v>315.26</v>
      </c>
      <c r="H10" s="4">
        <v>64.44</v>
      </c>
      <c r="I10" s="4">
        <v>30.98</v>
      </c>
      <c r="J10" s="4">
        <v>899.32</v>
      </c>
      <c r="K10" s="4">
        <v>835.35</v>
      </c>
      <c r="N10" s="63" t="s">
        <v>354</v>
      </c>
      <c r="O10" s="35">
        <v>2023</v>
      </c>
      <c r="P10" s="35">
        <v>4</v>
      </c>
      <c r="Q10" s="4"/>
      <c r="R10" s="4"/>
      <c r="S10" s="4"/>
      <c r="T10" s="4">
        <v>835.35</v>
      </c>
      <c r="U10" s="4">
        <v>1002.42</v>
      </c>
    </row>
    <row r="11" spans="1:31" x14ac:dyDescent="0.25">
      <c r="A11" s="63" t="s">
        <v>355</v>
      </c>
      <c r="B11" s="35">
        <v>2023</v>
      </c>
      <c r="C11" s="35">
        <v>5</v>
      </c>
      <c r="D11" s="4">
        <v>268.54000000000002</v>
      </c>
      <c r="E11" s="4">
        <v>48.53</v>
      </c>
      <c r="F11" s="4">
        <v>46.19</v>
      </c>
      <c r="G11" s="4">
        <v>300.58999999999997</v>
      </c>
      <c r="H11" s="4">
        <v>64.38</v>
      </c>
      <c r="I11" s="4">
        <v>33.61</v>
      </c>
      <c r="J11" s="4">
        <v>761.83</v>
      </c>
      <c r="K11" s="4">
        <v>844.39</v>
      </c>
      <c r="N11" s="63" t="s">
        <v>355</v>
      </c>
      <c r="O11" s="35">
        <v>2023</v>
      </c>
      <c r="P11" s="35">
        <v>5</v>
      </c>
      <c r="Q11" s="4"/>
      <c r="R11" s="4"/>
      <c r="S11" s="4"/>
      <c r="T11" s="4">
        <v>844.39</v>
      </c>
      <c r="U11" s="4">
        <v>1013.27</v>
      </c>
    </row>
    <row r="12" spans="1:31" x14ac:dyDescent="0.25">
      <c r="A12" s="63" t="s">
        <v>363</v>
      </c>
      <c r="B12" s="35">
        <v>2023</v>
      </c>
      <c r="C12" s="35">
        <v>6</v>
      </c>
      <c r="D12" s="4">
        <v>371.49990000000003</v>
      </c>
      <c r="E12" s="4">
        <v>50.7029</v>
      </c>
      <c r="F12" s="4">
        <v>60.4773</v>
      </c>
      <c r="G12" s="4">
        <v>290.15030000000002</v>
      </c>
      <c r="H12" s="4">
        <v>60.817799999999998</v>
      </c>
      <c r="I12" s="4">
        <v>13.087199999999999</v>
      </c>
      <c r="J12" s="4">
        <v>846.73540000000003</v>
      </c>
      <c r="K12" s="4">
        <v>850.6105</v>
      </c>
      <c r="N12" s="63" t="s">
        <v>363</v>
      </c>
      <c r="O12" s="35">
        <v>2023</v>
      </c>
      <c r="P12" s="35">
        <v>6</v>
      </c>
      <c r="Q12" s="4"/>
      <c r="R12" s="4"/>
      <c r="S12" s="4"/>
      <c r="T12" s="4">
        <v>850.6105</v>
      </c>
      <c r="U12" s="4">
        <v>1020.73258</v>
      </c>
    </row>
    <row r="13" spans="1:31" x14ac:dyDescent="0.25">
      <c r="A13" s="63" t="s">
        <v>373</v>
      </c>
      <c r="B13" s="35">
        <v>2023</v>
      </c>
      <c r="C13" s="35">
        <v>7</v>
      </c>
      <c r="D13" s="4">
        <v>430.17880000000002</v>
      </c>
      <c r="E13" s="4">
        <v>40.870199999999997</v>
      </c>
      <c r="F13" s="4">
        <v>69.130399999999995</v>
      </c>
      <c r="G13" s="4">
        <v>300.03825999999998</v>
      </c>
      <c r="H13" s="4">
        <v>61.146500000000003</v>
      </c>
      <c r="I13" s="4">
        <v>24.770199999999999</v>
      </c>
      <c r="J13" s="4">
        <v>926.13436000000002</v>
      </c>
      <c r="K13" s="4">
        <v>855.7133</v>
      </c>
      <c r="N13" s="63" t="s">
        <v>373</v>
      </c>
      <c r="O13" s="35">
        <v>2023</v>
      </c>
      <c r="P13" s="35">
        <v>7</v>
      </c>
      <c r="Q13" s="4"/>
      <c r="R13" s="4"/>
      <c r="S13" s="4"/>
      <c r="T13" s="4">
        <v>855.7133</v>
      </c>
      <c r="U13" s="4">
        <v>1026.8559</v>
      </c>
    </row>
    <row r="14" spans="1:31" x14ac:dyDescent="0.25">
      <c r="A14" s="63" t="s">
        <v>377</v>
      </c>
      <c r="B14" s="35">
        <v>2023</v>
      </c>
      <c r="C14" s="35">
        <v>8</v>
      </c>
      <c r="D14" s="4">
        <v>413.7</v>
      </c>
      <c r="E14" s="4">
        <v>46.96</v>
      </c>
      <c r="F14" s="4">
        <v>67.75</v>
      </c>
      <c r="G14" s="4">
        <v>299.02</v>
      </c>
      <c r="H14" s="4">
        <v>71.38</v>
      </c>
      <c r="I14" s="4">
        <v>10.93</v>
      </c>
      <c r="J14" s="4">
        <v>909.75</v>
      </c>
      <c r="K14" s="4">
        <v>862.57</v>
      </c>
      <c r="N14" s="63" t="s">
        <v>377</v>
      </c>
      <c r="O14" s="35">
        <v>2023</v>
      </c>
      <c r="P14" s="35">
        <v>8</v>
      </c>
      <c r="Q14" s="4"/>
      <c r="R14" s="4"/>
      <c r="S14" s="4"/>
      <c r="T14" s="4">
        <v>862.57</v>
      </c>
      <c r="U14" s="4">
        <v>1035.08</v>
      </c>
    </row>
    <row r="15" spans="1:31" x14ac:dyDescent="0.25">
      <c r="A15" s="63" t="s">
        <v>384</v>
      </c>
      <c r="B15" s="35">
        <v>2023</v>
      </c>
      <c r="C15" s="35">
        <v>9</v>
      </c>
      <c r="D15" s="4">
        <v>353.38709999999998</v>
      </c>
      <c r="E15" s="4">
        <v>47.019500000000001</v>
      </c>
      <c r="F15" s="4">
        <v>67.754099999999994</v>
      </c>
      <c r="G15" s="4">
        <v>289.61070000000001</v>
      </c>
      <c r="H15" s="4">
        <v>68.889399999999995</v>
      </c>
      <c r="I15" s="4">
        <v>15.561199999999999</v>
      </c>
      <c r="J15" s="4">
        <v>842.22199999999998</v>
      </c>
      <c r="K15" s="4">
        <v>871.82579999999996</v>
      </c>
      <c r="N15" s="63" t="s">
        <v>384</v>
      </c>
      <c r="O15" s="35">
        <v>2023</v>
      </c>
      <c r="P15" s="35">
        <v>9</v>
      </c>
      <c r="Q15" s="4"/>
      <c r="R15" s="4"/>
      <c r="S15" s="4"/>
      <c r="T15" s="4">
        <v>871.82579999999996</v>
      </c>
      <c r="U15" s="4">
        <v>1046.1909900000001</v>
      </c>
    </row>
    <row r="16" spans="1:31" x14ac:dyDescent="0.25">
      <c r="A16" s="63" t="s">
        <v>387</v>
      </c>
      <c r="B16" s="35">
        <v>2023</v>
      </c>
      <c r="C16" s="35">
        <v>10</v>
      </c>
      <c r="D16" s="4">
        <v>401.23</v>
      </c>
      <c r="E16" s="4">
        <v>48.6</v>
      </c>
      <c r="F16" s="4">
        <v>65.14</v>
      </c>
      <c r="G16" s="4">
        <v>286.79000000000002</v>
      </c>
      <c r="H16" s="4">
        <v>71.41</v>
      </c>
      <c r="I16" s="4">
        <v>0.33</v>
      </c>
      <c r="J16" s="4">
        <v>873.5</v>
      </c>
      <c r="K16" s="4">
        <v>889.26</v>
      </c>
      <c r="N16" s="63" t="s">
        <v>387</v>
      </c>
      <c r="O16" s="35">
        <v>2023</v>
      </c>
      <c r="P16" s="35">
        <v>10</v>
      </c>
      <c r="Q16" s="4"/>
      <c r="R16" s="4"/>
      <c r="S16" s="4"/>
      <c r="T16" s="4">
        <v>889.26</v>
      </c>
      <c r="U16" s="4">
        <f>+T16*1.2</f>
        <v>1067.1119999999999</v>
      </c>
    </row>
    <row r="17" spans="1:59" x14ac:dyDescent="0.25">
      <c r="A17" s="63" t="s">
        <v>388</v>
      </c>
      <c r="B17" s="35">
        <v>2023</v>
      </c>
      <c r="C17" s="35">
        <v>11</v>
      </c>
      <c r="D17" s="4">
        <v>370.71</v>
      </c>
      <c r="E17" s="4">
        <v>46.25</v>
      </c>
      <c r="F17" s="4">
        <v>59.64</v>
      </c>
      <c r="G17" s="4">
        <v>298.08</v>
      </c>
      <c r="H17" s="4">
        <v>73.930000000000007</v>
      </c>
      <c r="I17" s="4">
        <v>2.2000000000000002</v>
      </c>
      <c r="J17" s="4">
        <v>850.81</v>
      </c>
      <c r="K17" s="4">
        <v>942.62</v>
      </c>
      <c r="N17" s="63" t="s">
        <v>388</v>
      </c>
      <c r="O17" s="35">
        <v>2023</v>
      </c>
      <c r="P17" s="35">
        <v>11</v>
      </c>
      <c r="Q17" s="4"/>
      <c r="R17" s="4"/>
      <c r="S17" s="4"/>
      <c r="T17" s="4">
        <v>942.62</v>
      </c>
      <c r="U17" s="4">
        <f>+T17*1.2</f>
        <v>1131.144</v>
      </c>
    </row>
    <row r="18" spans="1:59" x14ac:dyDescent="0.25">
      <c r="A18" s="63" t="s">
        <v>389</v>
      </c>
      <c r="B18" s="35">
        <v>2023</v>
      </c>
      <c r="C18" s="35">
        <v>12</v>
      </c>
      <c r="D18" s="4">
        <v>363.47</v>
      </c>
      <c r="E18" s="4">
        <v>51.24</v>
      </c>
      <c r="F18" s="4">
        <v>60.7</v>
      </c>
      <c r="G18" s="4">
        <v>299.39999999999998</v>
      </c>
      <c r="H18" s="4">
        <v>73.37</v>
      </c>
      <c r="I18" s="4">
        <v>17.13</v>
      </c>
      <c r="J18" s="4">
        <v>865.31</v>
      </c>
      <c r="K18" s="4">
        <v>948.27</v>
      </c>
      <c r="N18" s="63" t="s">
        <v>389</v>
      </c>
      <c r="O18" s="35">
        <v>2023</v>
      </c>
      <c r="P18" s="35">
        <v>12</v>
      </c>
      <c r="Q18" s="4"/>
      <c r="R18" s="4"/>
      <c r="S18" s="4"/>
      <c r="T18" s="4">
        <v>948.27</v>
      </c>
      <c r="U18" s="4">
        <f>+T18*1.2</f>
        <v>1137.924</v>
      </c>
    </row>
    <row r="19" spans="1:59" x14ac:dyDescent="0.25">
      <c r="A19" s="31" t="s">
        <v>108</v>
      </c>
      <c r="B19" s="2"/>
      <c r="C19" s="2"/>
      <c r="D19" s="384">
        <f>+(D18-D17)/D17</f>
        <v>-1.9530090906638483E-2</v>
      </c>
      <c r="E19" s="384">
        <f t="shared" ref="E19:K19" si="0">+(E18-E17)/E17</f>
        <v>0.10789189189189194</v>
      </c>
      <c r="F19" s="384">
        <f t="shared" si="0"/>
        <v>1.7773306505700911E-2</v>
      </c>
      <c r="G19" s="384">
        <f t="shared" si="0"/>
        <v>4.4283413848631012E-3</v>
      </c>
      <c r="H19" s="384">
        <f t="shared" si="0"/>
        <v>-7.5747328554037902E-3</v>
      </c>
      <c r="I19" s="384">
        <f t="shared" si="0"/>
        <v>6.7863636363636353</v>
      </c>
      <c r="J19" s="384">
        <f t="shared" si="0"/>
        <v>1.7042582950364947E-2</v>
      </c>
      <c r="K19" s="384">
        <f t="shared" si="0"/>
        <v>5.99393180709085E-3</v>
      </c>
      <c r="N19" s="31" t="s">
        <v>108</v>
      </c>
      <c r="O19" s="2"/>
      <c r="P19" s="2"/>
      <c r="Q19" s="385" t="e">
        <f>+(Q18-Q17)/Q17</f>
        <v>#DIV/0!</v>
      </c>
      <c r="R19" s="385" t="e">
        <f>+(R18-R17)/R17</f>
        <v>#DIV/0!</v>
      </c>
      <c r="S19" s="385" t="e">
        <f>+(S18-S17)/S17</f>
        <v>#DIV/0!</v>
      </c>
      <c r="T19" s="385">
        <f>+(T18-T17)/T17</f>
        <v>5.99393180709085E-3</v>
      </c>
      <c r="U19" s="385">
        <f>+(U18-U17)/U17</f>
        <v>5.99393180709085E-3</v>
      </c>
      <c r="V19" s="44"/>
      <c r="W19" s="51"/>
      <c r="X19" s="44"/>
      <c r="Y19" s="44"/>
      <c r="Z19" s="44"/>
      <c r="AA19" s="44"/>
      <c r="AB19" s="44"/>
      <c r="AC19" s="44"/>
      <c r="AD19" s="44"/>
      <c r="AE19" s="44"/>
      <c r="AF19" s="44"/>
      <c r="AG19" s="50"/>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row>
    <row r="20" spans="1:59" x14ac:dyDescent="0.25">
      <c r="A20" s="3"/>
      <c r="B20" s="2"/>
      <c r="C20" s="2"/>
      <c r="D20" s="2"/>
      <c r="E20" s="2"/>
      <c r="F20" s="6"/>
      <c r="G20" s="6"/>
      <c r="H20" s="6"/>
      <c r="I20" s="6"/>
      <c r="J20" s="6"/>
      <c r="K20" s="6"/>
    </row>
    <row r="21" spans="1:59" x14ac:dyDescent="0.25">
      <c r="A21" s="3"/>
      <c r="B21" s="2"/>
      <c r="C21" s="2"/>
      <c r="D21" s="2"/>
      <c r="E21" s="2"/>
      <c r="F21" s="6"/>
      <c r="G21" s="6"/>
      <c r="H21" s="6"/>
      <c r="I21" s="6"/>
      <c r="J21" s="6"/>
      <c r="K21" s="6"/>
    </row>
    <row r="22" spans="1:59" x14ac:dyDescent="0.25">
      <c r="E22" s="5"/>
      <c r="F22" s="5"/>
      <c r="G22" s="5"/>
      <c r="H22" s="5"/>
      <c r="I22" s="5"/>
      <c r="J22" s="5"/>
      <c r="K22" s="5"/>
    </row>
    <row r="23" spans="1:59" x14ac:dyDescent="0.25">
      <c r="C23" s="5"/>
      <c r="F23" s="7"/>
      <c r="G23" s="7"/>
      <c r="H23" s="7"/>
      <c r="I23" s="7"/>
      <c r="J23" s="7"/>
      <c r="K23" s="7"/>
      <c r="X23" s="42" t="s">
        <v>116</v>
      </c>
      <c r="Y23" s="494" t="s">
        <v>118</v>
      </c>
      <c r="Z23" s="494"/>
      <c r="AA23" s="494"/>
      <c r="AB23" s="494"/>
      <c r="AC23" s="494"/>
      <c r="AD23" s="494"/>
      <c r="AE23" s="494"/>
    </row>
    <row r="24" spans="1:59" x14ac:dyDescent="0.25">
      <c r="C24" s="5"/>
      <c r="I24" s="5"/>
      <c r="J24" s="5"/>
      <c r="X24" s="42"/>
      <c r="Y24" s="494"/>
      <c r="Z24" s="494"/>
      <c r="AA24" s="494"/>
      <c r="AB24" s="494"/>
      <c r="AC24" s="494"/>
      <c r="AD24" s="494"/>
      <c r="AE24" s="494"/>
    </row>
    <row r="25" spans="1:59" x14ac:dyDescent="0.25">
      <c r="X25" s="42"/>
      <c r="Y25" s="23"/>
      <c r="Z25" s="23"/>
      <c r="AA25" s="23"/>
      <c r="AB25" s="23"/>
      <c r="AC25" s="23"/>
      <c r="AD25" s="23"/>
      <c r="AE25" s="23"/>
    </row>
    <row r="26" spans="1:59" x14ac:dyDescent="0.25">
      <c r="X26" s="42" t="s">
        <v>114</v>
      </c>
      <c r="Y26" s="494" t="s">
        <v>119</v>
      </c>
      <c r="Z26" s="494"/>
      <c r="AA26" s="494"/>
      <c r="AB26" s="494"/>
      <c r="AC26" s="494"/>
      <c r="AD26" s="494"/>
      <c r="AE26" s="494"/>
    </row>
    <row r="27" spans="1:59" x14ac:dyDescent="0.25">
      <c r="X27" s="23"/>
      <c r="Y27" s="494"/>
      <c r="Z27" s="494"/>
      <c r="AA27" s="494"/>
      <c r="AB27" s="494"/>
      <c r="AC27" s="494"/>
      <c r="AD27" s="494"/>
      <c r="AE27" s="494"/>
    </row>
    <row r="29" spans="1:59" x14ac:dyDescent="0.25">
      <c r="X29" s="42"/>
      <c r="Y29" s="494"/>
      <c r="Z29" s="494"/>
      <c r="AA29" s="494"/>
      <c r="AB29" s="494"/>
      <c r="AC29" s="494"/>
      <c r="AD29" s="494"/>
      <c r="AE29" s="494"/>
    </row>
    <row r="30" spans="1:59" x14ac:dyDescent="0.25">
      <c r="X30" s="42"/>
      <c r="Y30" s="494"/>
      <c r="Z30" s="494"/>
      <c r="AA30" s="494"/>
      <c r="AB30" s="494"/>
      <c r="AC30" s="494"/>
      <c r="AD30" s="494"/>
      <c r="AE30" s="494"/>
    </row>
    <row r="31" spans="1:59" x14ac:dyDescent="0.25">
      <c r="X31" s="42"/>
      <c r="Y31" s="23"/>
      <c r="Z31" s="23"/>
      <c r="AA31" s="23"/>
      <c r="AB31" s="23"/>
      <c r="AC31" s="23"/>
      <c r="AD31" s="23"/>
      <c r="AE31" s="23"/>
    </row>
    <row r="32" spans="1:59" x14ac:dyDescent="0.25">
      <c r="X32" s="42"/>
      <c r="Y32" s="494"/>
      <c r="Z32" s="494"/>
      <c r="AA32" s="494"/>
      <c r="AB32" s="494"/>
      <c r="AC32" s="494"/>
      <c r="AD32" s="494"/>
      <c r="AE32" s="494"/>
    </row>
    <row r="33" spans="24:31" x14ac:dyDescent="0.25">
      <c r="X33" s="23"/>
      <c r="Y33" s="494"/>
      <c r="Z33" s="494"/>
      <c r="AA33" s="494"/>
      <c r="AB33" s="494"/>
      <c r="AC33" s="494"/>
      <c r="AD33" s="494"/>
      <c r="AE33" s="494"/>
    </row>
  </sheetData>
  <mergeCells count="10">
    <mergeCell ref="W5:AE5"/>
    <mergeCell ref="Y29:AE30"/>
    <mergeCell ref="Y32:AE33"/>
    <mergeCell ref="I1:K1"/>
    <mergeCell ref="A5:K5"/>
    <mergeCell ref="N5:U5"/>
    <mergeCell ref="A4:K4"/>
    <mergeCell ref="N4:U4"/>
    <mergeCell ref="Y23:AE24"/>
    <mergeCell ref="Y26:AE27"/>
  </mergeCells>
  <conditionalFormatting sqref="A20:U1048576 D18:M18 Q18:U18 A1:U17">
    <cfRule type="expression" dxfId="632" priority="132">
      <formula>ROW()=CELL("FILA")</formula>
    </cfRule>
  </conditionalFormatting>
  <conditionalFormatting sqref="A19:C19">
    <cfRule type="expression" dxfId="631" priority="131">
      <formula>ROW()=CELL("FILA")</formula>
    </cfRule>
  </conditionalFormatting>
  <conditionalFormatting sqref="D19:U19">
    <cfRule type="expression" dxfId="630" priority="130">
      <formula>ROW()=CELL("FILA")</formula>
    </cfRule>
  </conditionalFormatting>
  <conditionalFormatting sqref="A18:C18">
    <cfRule type="expression" dxfId="629" priority="129">
      <formula>ROW()=CELL("FILA")</formula>
    </cfRule>
  </conditionalFormatting>
  <conditionalFormatting sqref="A17:C17">
    <cfRule type="expression" dxfId="628" priority="127">
      <formula>ROW()=CELL("FILA")</formula>
    </cfRule>
  </conditionalFormatting>
  <conditionalFormatting sqref="N17:P17">
    <cfRule type="expression" dxfId="627" priority="126">
      <formula>ROW()=CELL("FILA")</formula>
    </cfRule>
  </conditionalFormatting>
  <conditionalFormatting sqref="A17:C17">
    <cfRule type="expression" dxfId="626" priority="125">
      <formula>ROW()=CELL("FILA")</formula>
    </cfRule>
  </conditionalFormatting>
  <conditionalFormatting sqref="A16:C16">
    <cfRule type="expression" dxfId="625" priority="124">
      <formula>ROW()=CELL("FILA")</formula>
    </cfRule>
  </conditionalFormatting>
  <conditionalFormatting sqref="N17:P17">
    <cfRule type="expression" dxfId="624" priority="123">
      <formula>ROW()=CELL("FILA")</formula>
    </cfRule>
  </conditionalFormatting>
  <conditionalFormatting sqref="N16:P16">
    <cfRule type="expression" dxfId="623" priority="122">
      <formula>ROW()=CELL("FILA")</formula>
    </cfRule>
  </conditionalFormatting>
  <conditionalFormatting sqref="A17:C17">
    <cfRule type="expression" dxfId="622" priority="121">
      <formula>ROW()=CELL("FILA")</formula>
    </cfRule>
  </conditionalFormatting>
  <conditionalFormatting sqref="N17:P17">
    <cfRule type="expression" dxfId="621" priority="120">
      <formula>ROW()=CELL("FILA")</formula>
    </cfRule>
  </conditionalFormatting>
  <conditionalFormatting sqref="A16:C16">
    <cfRule type="expression" dxfId="620" priority="119">
      <formula>ROW()=CELL("FILA")</formula>
    </cfRule>
  </conditionalFormatting>
  <conditionalFormatting sqref="N16:P16">
    <cfRule type="expression" dxfId="619" priority="118">
      <formula>ROW()=CELL("FILA")</formula>
    </cfRule>
  </conditionalFormatting>
  <conditionalFormatting sqref="A16:C16">
    <cfRule type="expression" dxfId="618" priority="117">
      <formula>ROW()=CELL("FILA")</formula>
    </cfRule>
  </conditionalFormatting>
  <conditionalFormatting sqref="A15:C15">
    <cfRule type="expression" dxfId="617" priority="116">
      <formula>ROW()=CELL("FILA")</formula>
    </cfRule>
  </conditionalFormatting>
  <conditionalFormatting sqref="N16:P16">
    <cfRule type="expression" dxfId="616" priority="115">
      <formula>ROW()=CELL("FILA")</formula>
    </cfRule>
  </conditionalFormatting>
  <conditionalFormatting sqref="N15:P15">
    <cfRule type="expression" dxfId="615" priority="114">
      <formula>ROW()=CELL("FILA")</formula>
    </cfRule>
  </conditionalFormatting>
  <conditionalFormatting sqref="A17:C17">
    <cfRule type="expression" dxfId="614" priority="113">
      <formula>ROW()=CELL("FILA")</formula>
    </cfRule>
  </conditionalFormatting>
  <conditionalFormatting sqref="A16:C16">
    <cfRule type="expression" dxfId="613" priority="112">
      <formula>ROW()=CELL("FILA")</formula>
    </cfRule>
  </conditionalFormatting>
  <conditionalFormatting sqref="A16:C16">
    <cfRule type="expression" dxfId="612" priority="111">
      <formula>ROW()=CELL("FILA")</formula>
    </cfRule>
  </conditionalFormatting>
  <conditionalFormatting sqref="A15:C15">
    <cfRule type="expression" dxfId="611" priority="110">
      <formula>ROW()=CELL("FILA")</formula>
    </cfRule>
  </conditionalFormatting>
  <conditionalFormatting sqref="A16:C16">
    <cfRule type="expression" dxfId="610" priority="109">
      <formula>ROW()=CELL("FILA")</formula>
    </cfRule>
  </conditionalFormatting>
  <conditionalFormatting sqref="A15:C15">
    <cfRule type="expression" dxfId="609" priority="108">
      <formula>ROW()=CELL("FILA")</formula>
    </cfRule>
  </conditionalFormatting>
  <conditionalFormatting sqref="A15:C15">
    <cfRule type="expression" dxfId="608" priority="107">
      <formula>ROW()=CELL("FILA")</formula>
    </cfRule>
  </conditionalFormatting>
  <conditionalFormatting sqref="A14:C14">
    <cfRule type="expression" dxfId="607" priority="106">
      <formula>ROW()=CELL("FILA")</formula>
    </cfRule>
  </conditionalFormatting>
  <conditionalFormatting sqref="N17:P17">
    <cfRule type="expression" dxfId="606" priority="105">
      <formula>ROW()=CELL("FILA")</formula>
    </cfRule>
  </conditionalFormatting>
  <conditionalFormatting sqref="N16:P16">
    <cfRule type="expression" dxfId="605" priority="104">
      <formula>ROW()=CELL("FILA")</formula>
    </cfRule>
  </conditionalFormatting>
  <conditionalFormatting sqref="N16:P16">
    <cfRule type="expression" dxfId="604" priority="103">
      <formula>ROW()=CELL("FILA")</formula>
    </cfRule>
  </conditionalFormatting>
  <conditionalFormatting sqref="N15:P15">
    <cfRule type="expression" dxfId="603" priority="102">
      <formula>ROW()=CELL("FILA")</formula>
    </cfRule>
  </conditionalFormatting>
  <conditionalFormatting sqref="N16:P16">
    <cfRule type="expression" dxfId="602" priority="101">
      <formula>ROW()=CELL("FILA")</formula>
    </cfRule>
  </conditionalFormatting>
  <conditionalFormatting sqref="N15:P15">
    <cfRule type="expression" dxfId="601" priority="100">
      <formula>ROW()=CELL("FILA")</formula>
    </cfRule>
  </conditionalFormatting>
  <conditionalFormatting sqref="N15:P15">
    <cfRule type="expression" dxfId="600" priority="99">
      <formula>ROW()=CELL("FILA")</formula>
    </cfRule>
  </conditionalFormatting>
  <conditionalFormatting sqref="N14:P14">
    <cfRule type="expression" dxfId="599" priority="98">
      <formula>ROW()=CELL("FILA")</formula>
    </cfRule>
  </conditionalFormatting>
  <conditionalFormatting sqref="N18:P18">
    <cfRule type="expression" dxfId="598" priority="97">
      <formula>ROW()=CELL("FILA")</formula>
    </cfRule>
  </conditionalFormatting>
  <conditionalFormatting sqref="A16:C16">
    <cfRule type="expression" dxfId="597" priority="96">
      <formula>ROW()=CELL("FILA")</formula>
    </cfRule>
  </conditionalFormatting>
  <conditionalFormatting sqref="A15:C15">
    <cfRule type="expression" dxfId="596" priority="95">
      <formula>ROW()=CELL("FILA")</formula>
    </cfRule>
  </conditionalFormatting>
  <conditionalFormatting sqref="A15:C15">
    <cfRule type="expression" dxfId="595" priority="94">
      <formula>ROW()=CELL("FILA")</formula>
    </cfRule>
  </conditionalFormatting>
  <conditionalFormatting sqref="A14:C14">
    <cfRule type="expression" dxfId="594" priority="93">
      <formula>ROW()=CELL("FILA")</formula>
    </cfRule>
  </conditionalFormatting>
  <conditionalFormatting sqref="A15:C15">
    <cfRule type="expression" dxfId="593" priority="92">
      <formula>ROW()=CELL("FILA")</formula>
    </cfRule>
  </conditionalFormatting>
  <conditionalFormatting sqref="A14:C14">
    <cfRule type="expression" dxfId="592" priority="91">
      <formula>ROW()=CELL("FILA")</formula>
    </cfRule>
  </conditionalFormatting>
  <conditionalFormatting sqref="A14:C14">
    <cfRule type="expression" dxfId="591" priority="90">
      <formula>ROW()=CELL("FILA")</formula>
    </cfRule>
  </conditionalFormatting>
  <conditionalFormatting sqref="A13:C13">
    <cfRule type="expression" dxfId="590" priority="89">
      <formula>ROW()=CELL("FILA")</formula>
    </cfRule>
  </conditionalFormatting>
  <conditionalFormatting sqref="A15:C15">
    <cfRule type="expression" dxfId="589" priority="88">
      <formula>ROW()=CELL("FILA")</formula>
    </cfRule>
  </conditionalFormatting>
  <conditionalFormatting sqref="A14:C14">
    <cfRule type="expression" dxfId="588" priority="87">
      <formula>ROW()=CELL("FILA")</formula>
    </cfRule>
  </conditionalFormatting>
  <conditionalFormatting sqref="A14:C14">
    <cfRule type="expression" dxfId="587" priority="86">
      <formula>ROW()=CELL("FILA")</formula>
    </cfRule>
  </conditionalFormatting>
  <conditionalFormatting sqref="A13:C13">
    <cfRule type="expression" dxfId="586" priority="85">
      <formula>ROW()=CELL("FILA")</formula>
    </cfRule>
  </conditionalFormatting>
  <conditionalFormatting sqref="A14:C14">
    <cfRule type="expression" dxfId="585" priority="84">
      <formula>ROW()=CELL("FILA")</formula>
    </cfRule>
  </conditionalFormatting>
  <conditionalFormatting sqref="A13:C13">
    <cfRule type="expression" dxfId="584" priority="83">
      <formula>ROW()=CELL("FILA")</formula>
    </cfRule>
  </conditionalFormatting>
  <conditionalFormatting sqref="A13:C13">
    <cfRule type="expression" dxfId="583" priority="82">
      <formula>ROW()=CELL("FILA")</formula>
    </cfRule>
  </conditionalFormatting>
  <conditionalFormatting sqref="A12:C12">
    <cfRule type="expression" dxfId="582" priority="81">
      <formula>ROW()=CELL("FILA")</formula>
    </cfRule>
  </conditionalFormatting>
  <conditionalFormatting sqref="N15:P15">
    <cfRule type="expression" dxfId="581" priority="80">
      <formula>ROW()=CELL("FILA")</formula>
    </cfRule>
  </conditionalFormatting>
  <conditionalFormatting sqref="N15:P15">
    <cfRule type="expression" dxfId="580" priority="79">
      <formula>ROW()=CELL("FILA")</formula>
    </cfRule>
  </conditionalFormatting>
  <conditionalFormatting sqref="N14:P14">
    <cfRule type="expression" dxfId="579" priority="78">
      <formula>ROW()=CELL("FILA")</formula>
    </cfRule>
  </conditionalFormatting>
  <conditionalFormatting sqref="N15:P15">
    <cfRule type="expression" dxfId="578" priority="77">
      <formula>ROW()=CELL("FILA")</formula>
    </cfRule>
  </conditionalFormatting>
  <conditionalFormatting sqref="N14:P14">
    <cfRule type="expression" dxfId="577" priority="76">
      <formula>ROW()=CELL("FILA")</formula>
    </cfRule>
  </conditionalFormatting>
  <conditionalFormatting sqref="N14:P14">
    <cfRule type="expression" dxfId="576" priority="75">
      <formula>ROW()=CELL("FILA")</formula>
    </cfRule>
  </conditionalFormatting>
  <conditionalFormatting sqref="N13:P13">
    <cfRule type="expression" dxfId="575" priority="74">
      <formula>ROW()=CELL("FILA")</formula>
    </cfRule>
  </conditionalFormatting>
  <conditionalFormatting sqref="N15:P15">
    <cfRule type="expression" dxfId="574" priority="73">
      <formula>ROW()=CELL("FILA")</formula>
    </cfRule>
  </conditionalFormatting>
  <conditionalFormatting sqref="N14:P14">
    <cfRule type="expression" dxfId="573" priority="72">
      <formula>ROW()=CELL("FILA")</formula>
    </cfRule>
  </conditionalFormatting>
  <conditionalFormatting sqref="N14:P14">
    <cfRule type="expression" dxfId="572" priority="71">
      <formula>ROW()=CELL("FILA")</formula>
    </cfRule>
  </conditionalFormatting>
  <conditionalFormatting sqref="N13:P13">
    <cfRule type="expression" dxfId="571" priority="70">
      <formula>ROW()=CELL("FILA")</formula>
    </cfRule>
  </conditionalFormatting>
  <conditionalFormatting sqref="N14:P14">
    <cfRule type="expression" dxfId="570" priority="69">
      <formula>ROW()=CELL("FILA")</formula>
    </cfRule>
  </conditionalFormatting>
  <conditionalFormatting sqref="N13:P13">
    <cfRule type="expression" dxfId="569" priority="68">
      <formula>ROW()=CELL("FILA")</formula>
    </cfRule>
  </conditionalFormatting>
  <conditionalFormatting sqref="N13:P13">
    <cfRule type="expression" dxfId="568" priority="67">
      <formula>ROW()=CELL("FILA")</formula>
    </cfRule>
  </conditionalFormatting>
  <conditionalFormatting sqref="N12:P12">
    <cfRule type="expression" dxfId="567" priority="66">
      <formula>ROW()=CELL("FILA")</formula>
    </cfRule>
  </conditionalFormatting>
  <conditionalFormatting sqref="N16:P16">
    <cfRule type="expression" dxfId="566" priority="65">
      <formula>ROW()=CELL("FILA")</formula>
    </cfRule>
  </conditionalFormatting>
  <conditionalFormatting sqref="A17:C17">
    <cfRule type="expression" dxfId="565" priority="64">
      <formula>ROW()=CELL("FILA")</formula>
    </cfRule>
  </conditionalFormatting>
  <conditionalFormatting sqref="A16:C16">
    <cfRule type="expression" dxfId="564" priority="63">
      <formula>ROW()=CELL("FILA")</formula>
    </cfRule>
  </conditionalFormatting>
  <conditionalFormatting sqref="A16:C16">
    <cfRule type="expression" dxfId="563" priority="62">
      <formula>ROW()=CELL("FILA")</formula>
    </cfRule>
  </conditionalFormatting>
  <conditionalFormatting sqref="A15:C15">
    <cfRule type="expression" dxfId="562" priority="61">
      <formula>ROW()=CELL("FILA")</formula>
    </cfRule>
  </conditionalFormatting>
  <conditionalFormatting sqref="A16:C16">
    <cfRule type="expression" dxfId="561" priority="60">
      <formula>ROW()=CELL("FILA")</formula>
    </cfRule>
  </conditionalFormatting>
  <conditionalFormatting sqref="A15:C15">
    <cfRule type="expression" dxfId="560" priority="59">
      <formula>ROW()=CELL("FILA")</formula>
    </cfRule>
  </conditionalFormatting>
  <conditionalFormatting sqref="A15:C15">
    <cfRule type="expression" dxfId="559" priority="58">
      <formula>ROW()=CELL("FILA")</formula>
    </cfRule>
  </conditionalFormatting>
  <conditionalFormatting sqref="A14:C14">
    <cfRule type="expression" dxfId="558" priority="57">
      <formula>ROW()=CELL("FILA")</formula>
    </cfRule>
  </conditionalFormatting>
  <conditionalFormatting sqref="A16:C16">
    <cfRule type="expression" dxfId="557" priority="56">
      <formula>ROW()=CELL("FILA")</formula>
    </cfRule>
  </conditionalFormatting>
  <conditionalFormatting sqref="A15:C15">
    <cfRule type="expression" dxfId="556" priority="55">
      <formula>ROW()=CELL("FILA")</formula>
    </cfRule>
  </conditionalFormatting>
  <conditionalFormatting sqref="A15:C15">
    <cfRule type="expression" dxfId="555" priority="54">
      <formula>ROW()=CELL("FILA")</formula>
    </cfRule>
  </conditionalFormatting>
  <conditionalFormatting sqref="A14:C14">
    <cfRule type="expression" dxfId="554" priority="53">
      <formula>ROW()=CELL("FILA")</formula>
    </cfRule>
  </conditionalFormatting>
  <conditionalFormatting sqref="A15:C15">
    <cfRule type="expression" dxfId="553" priority="52">
      <formula>ROW()=CELL("FILA")</formula>
    </cfRule>
  </conditionalFormatting>
  <conditionalFormatting sqref="A14:C14">
    <cfRule type="expression" dxfId="552" priority="51">
      <formula>ROW()=CELL("FILA")</formula>
    </cfRule>
  </conditionalFormatting>
  <conditionalFormatting sqref="A14:C14">
    <cfRule type="expression" dxfId="551" priority="50">
      <formula>ROW()=CELL("FILA")</formula>
    </cfRule>
  </conditionalFormatting>
  <conditionalFormatting sqref="A13:C13">
    <cfRule type="expression" dxfId="550" priority="49">
      <formula>ROW()=CELL("FILA")</formula>
    </cfRule>
  </conditionalFormatting>
  <conditionalFormatting sqref="A15:C15">
    <cfRule type="expression" dxfId="549" priority="48">
      <formula>ROW()=CELL("FILA")</formula>
    </cfRule>
  </conditionalFormatting>
  <conditionalFormatting sqref="A14:C14">
    <cfRule type="expression" dxfId="548" priority="47">
      <formula>ROW()=CELL("FILA")</formula>
    </cfRule>
  </conditionalFormatting>
  <conditionalFormatting sqref="A14:C14">
    <cfRule type="expression" dxfId="547" priority="46">
      <formula>ROW()=CELL("FILA")</formula>
    </cfRule>
  </conditionalFormatting>
  <conditionalFormatting sqref="A13:C13">
    <cfRule type="expression" dxfId="546" priority="45">
      <formula>ROW()=CELL("FILA")</formula>
    </cfRule>
  </conditionalFormatting>
  <conditionalFormatting sqref="A14:C14">
    <cfRule type="expression" dxfId="545" priority="44">
      <formula>ROW()=CELL("FILA")</formula>
    </cfRule>
  </conditionalFormatting>
  <conditionalFormatting sqref="A13:C13">
    <cfRule type="expression" dxfId="544" priority="43">
      <formula>ROW()=CELL("FILA")</formula>
    </cfRule>
  </conditionalFormatting>
  <conditionalFormatting sqref="A13:C13">
    <cfRule type="expression" dxfId="543" priority="42">
      <formula>ROW()=CELL("FILA")</formula>
    </cfRule>
  </conditionalFormatting>
  <conditionalFormatting sqref="A12:C12">
    <cfRule type="expression" dxfId="542" priority="41">
      <formula>ROW()=CELL("FILA")</formula>
    </cfRule>
  </conditionalFormatting>
  <conditionalFormatting sqref="A14:C14">
    <cfRule type="expression" dxfId="541" priority="40">
      <formula>ROW()=CELL("FILA")</formula>
    </cfRule>
  </conditionalFormatting>
  <conditionalFormatting sqref="A13:C13">
    <cfRule type="expression" dxfId="540" priority="39">
      <formula>ROW()=CELL("FILA")</formula>
    </cfRule>
  </conditionalFormatting>
  <conditionalFormatting sqref="A13:C13">
    <cfRule type="expression" dxfId="539" priority="38">
      <formula>ROW()=CELL("FILA")</formula>
    </cfRule>
  </conditionalFormatting>
  <conditionalFormatting sqref="A12:C12">
    <cfRule type="expression" dxfId="538" priority="37">
      <formula>ROW()=CELL("FILA")</formula>
    </cfRule>
  </conditionalFormatting>
  <conditionalFormatting sqref="A13:C13">
    <cfRule type="expression" dxfId="537" priority="36">
      <formula>ROW()=CELL("FILA")</formula>
    </cfRule>
  </conditionalFormatting>
  <conditionalFormatting sqref="A12:C12">
    <cfRule type="expression" dxfId="536" priority="35">
      <formula>ROW()=CELL("FILA")</formula>
    </cfRule>
  </conditionalFormatting>
  <conditionalFormatting sqref="A12:C12">
    <cfRule type="expression" dxfId="535" priority="34">
      <formula>ROW()=CELL("FILA")</formula>
    </cfRule>
  </conditionalFormatting>
  <conditionalFormatting sqref="A11:C11">
    <cfRule type="expression" dxfId="534" priority="33">
      <formula>ROW()=CELL("FILA")</formula>
    </cfRule>
  </conditionalFormatting>
  <conditionalFormatting sqref="N16:P16">
    <cfRule type="expression" dxfId="533" priority="32">
      <formula>ROW()=CELL("FILA")</formula>
    </cfRule>
  </conditionalFormatting>
  <conditionalFormatting sqref="N16:P16">
    <cfRule type="expression" dxfId="532" priority="31">
      <formula>ROW()=CELL("FILA")</formula>
    </cfRule>
  </conditionalFormatting>
  <conditionalFormatting sqref="N15:P15">
    <cfRule type="expression" dxfId="531" priority="30">
      <formula>ROW()=CELL("FILA")</formula>
    </cfRule>
  </conditionalFormatting>
  <conditionalFormatting sqref="N16:P16">
    <cfRule type="expression" dxfId="530" priority="29">
      <formula>ROW()=CELL("FILA")</formula>
    </cfRule>
  </conditionalFormatting>
  <conditionalFormatting sqref="N15:P15">
    <cfRule type="expression" dxfId="529" priority="28">
      <formula>ROW()=CELL("FILA")</formula>
    </cfRule>
  </conditionalFormatting>
  <conditionalFormatting sqref="N15:P15">
    <cfRule type="expression" dxfId="528" priority="27">
      <formula>ROW()=CELL("FILA")</formula>
    </cfRule>
  </conditionalFormatting>
  <conditionalFormatting sqref="N14:P14">
    <cfRule type="expression" dxfId="527" priority="26">
      <formula>ROW()=CELL("FILA")</formula>
    </cfRule>
  </conditionalFormatting>
  <conditionalFormatting sqref="N16:P16">
    <cfRule type="expression" dxfId="526" priority="25">
      <formula>ROW()=CELL("FILA")</formula>
    </cfRule>
  </conditionalFormatting>
  <conditionalFormatting sqref="N15:P15">
    <cfRule type="expression" dxfId="525" priority="24">
      <formula>ROW()=CELL("FILA")</formula>
    </cfRule>
  </conditionalFormatting>
  <conditionalFormatting sqref="N15:P15">
    <cfRule type="expression" dxfId="524" priority="23">
      <formula>ROW()=CELL("FILA")</formula>
    </cfRule>
  </conditionalFormatting>
  <conditionalFormatting sqref="N14:P14">
    <cfRule type="expression" dxfId="523" priority="22">
      <formula>ROW()=CELL("FILA")</formula>
    </cfRule>
  </conditionalFormatting>
  <conditionalFormatting sqref="N15:P15">
    <cfRule type="expression" dxfId="522" priority="21">
      <formula>ROW()=CELL("FILA")</formula>
    </cfRule>
  </conditionalFormatting>
  <conditionalFormatting sqref="N14:P14">
    <cfRule type="expression" dxfId="521" priority="20">
      <formula>ROW()=CELL("FILA")</formula>
    </cfRule>
  </conditionalFormatting>
  <conditionalFormatting sqref="N14:P14">
    <cfRule type="expression" dxfId="520" priority="19">
      <formula>ROW()=CELL("FILA")</formula>
    </cfRule>
  </conditionalFormatting>
  <conditionalFormatting sqref="N13:P13">
    <cfRule type="expression" dxfId="519" priority="18">
      <formula>ROW()=CELL("FILA")</formula>
    </cfRule>
  </conditionalFormatting>
  <conditionalFormatting sqref="N17:P17">
    <cfRule type="expression" dxfId="518" priority="17">
      <formula>ROW()=CELL("FILA")</formula>
    </cfRule>
  </conditionalFormatting>
  <conditionalFormatting sqref="N14:P14">
    <cfRule type="expression" dxfId="517" priority="16">
      <formula>ROW()=CELL("FILA")</formula>
    </cfRule>
  </conditionalFormatting>
  <conditionalFormatting sqref="N14:P14">
    <cfRule type="expression" dxfId="516" priority="15">
      <formula>ROW()=CELL("FILA")</formula>
    </cfRule>
  </conditionalFormatting>
  <conditionalFormatting sqref="N13:P13">
    <cfRule type="expression" dxfId="515" priority="14">
      <formula>ROW()=CELL("FILA")</formula>
    </cfRule>
  </conditionalFormatting>
  <conditionalFormatting sqref="N14:P14">
    <cfRule type="expression" dxfId="514" priority="13">
      <formula>ROW()=CELL("FILA")</formula>
    </cfRule>
  </conditionalFormatting>
  <conditionalFormatting sqref="N13:P13">
    <cfRule type="expression" dxfId="513" priority="12">
      <formula>ROW()=CELL("FILA")</formula>
    </cfRule>
  </conditionalFormatting>
  <conditionalFormatting sqref="N13:P13">
    <cfRule type="expression" dxfId="512" priority="11">
      <formula>ROW()=CELL("FILA")</formula>
    </cfRule>
  </conditionalFormatting>
  <conditionalFormatting sqref="N12:P12">
    <cfRule type="expression" dxfId="511" priority="10">
      <formula>ROW()=CELL("FILA")</formula>
    </cfRule>
  </conditionalFormatting>
  <conditionalFormatting sqref="N14:P14">
    <cfRule type="expression" dxfId="510" priority="9">
      <formula>ROW()=CELL("FILA")</formula>
    </cfRule>
  </conditionalFormatting>
  <conditionalFormatting sqref="N13:P13">
    <cfRule type="expression" dxfId="509" priority="8">
      <formula>ROW()=CELL("FILA")</formula>
    </cfRule>
  </conditionalFormatting>
  <conditionalFormatting sqref="N13:P13">
    <cfRule type="expression" dxfId="508" priority="7">
      <formula>ROW()=CELL("FILA")</formula>
    </cfRule>
  </conditionalFormatting>
  <conditionalFormatting sqref="N12:P12">
    <cfRule type="expression" dxfId="507" priority="6">
      <formula>ROW()=CELL("FILA")</formula>
    </cfRule>
  </conditionalFormatting>
  <conditionalFormatting sqref="N13:P13">
    <cfRule type="expression" dxfId="506" priority="5">
      <formula>ROW()=CELL("FILA")</formula>
    </cfRule>
  </conditionalFormatting>
  <conditionalFormatting sqref="N12:P12">
    <cfRule type="expression" dxfId="505" priority="4">
      <formula>ROW()=CELL("FILA")</formula>
    </cfRule>
  </conditionalFormatting>
  <conditionalFormatting sqref="N12:P12">
    <cfRule type="expression" dxfId="504" priority="3">
      <formula>ROW()=CELL("FILA")</formula>
    </cfRule>
  </conditionalFormatting>
  <conditionalFormatting sqref="N11:P11">
    <cfRule type="expression" dxfId="503" priority="2">
      <formula>ROW()=CELL("FILA")</formula>
    </cfRule>
  </conditionalFormatting>
  <conditionalFormatting sqref="N15:P15">
    <cfRule type="expression" dxfId="502" priority="1">
      <formula>ROW()=CELL("FILA")</formula>
    </cfRule>
  </conditionalFormatting>
  <hyperlinks>
    <hyperlink ref="I1:K1" location="INDICE!A1" display="REGRESAR"/>
  </hyperlinks>
  <printOptions horizontalCentered="1"/>
  <pageMargins left="0.23622047244094491" right="0.23622047244094491" top="0.74803149606299213" bottom="0.74803149606299213" header="0.31496062992125984" footer="0.31496062992125984"/>
  <pageSetup scale="96" orientation="portrait" r:id="rId1"/>
  <headerFooter>
    <oddHeader>&amp;C&amp;12Información tarifaria del servicio público de energía 
para el comercializador integrado al operador de red</oddHeader>
    <oddFooter>&amp;L&amp;K00B050
&amp;C&amp;K000000PUBLICACIÓN DE RUITOQUE S.A. E.S.P.</oddFooter>
  </headerFooter>
  <colBreaks count="2" manualBreakCount="2">
    <brk id="12" max="1048575" man="1"/>
    <brk id="21" max="40" man="1"/>
  </colBreaks>
  <drawing r:id="rId2"/>
  <picture r:id="rId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ES37"/>
  <sheetViews>
    <sheetView showGridLines="0" view="pageBreakPreview" topLeftCell="EF4" zoomScale="90" zoomScaleNormal="90" zoomScaleSheetLayoutView="90" workbookViewId="0">
      <selection activeCell="EK2" sqref="EK2:ES34"/>
    </sheetView>
  </sheetViews>
  <sheetFormatPr baseColWidth="10" defaultRowHeight="15" x14ac:dyDescent="0.25"/>
  <cols>
    <col min="1" max="1" width="23.7109375" customWidth="1"/>
    <col min="2" max="2" width="12.42578125" customWidth="1"/>
    <col min="3" max="3" width="13.28515625" customWidth="1"/>
    <col min="4" max="4" width="12.42578125" customWidth="1"/>
    <col min="5" max="6" width="13.28515625" customWidth="1"/>
    <col min="7" max="7" width="14.7109375" customWidth="1"/>
    <col min="8" max="9" width="13.28515625" customWidth="1"/>
    <col min="10" max="10" width="2.140625" customWidth="1"/>
    <col min="11" max="11" width="23.7109375" customWidth="1"/>
    <col min="12" max="12" width="12.42578125" customWidth="1"/>
    <col min="13" max="13" width="13.28515625" customWidth="1"/>
    <col min="14" max="14" width="12.42578125" customWidth="1"/>
    <col min="15" max="16" width="13.28515625" customWidth="1"/>
    <col min="17" max="17" width="14.7109375" customWidth="1"/>
    <col min="18" max="19" width="13.28515625" customWidth="1"/>
    <col min="20" max="20" width="2.140625" customWidth="1"/>
    <col min="21" max="21" width="23.7109375" customWidth="1"/>
    <col min="22" max="22" width="13.28515625" customWidth="1"/>
    <col min="23" max="23" width="13.42578125" customWidth="1"/>
    <col min="24" max="24" width="13.28515625" customWidth="1"/>
    <col min="25" max="26" width="13.42578125" customWidth="1"/>
    <col min="27" max="27" width="14.85546875" customWidth="1"/>
    <col min="28" max="29" width="13.42578125" customWidth="1"/>
    <col min="30" max="30" width="2.140625" customWidth="1"/>
    <col min="31" max="31" width="23.7109375" customWidth="1"/>
    <col min="32" max="32" width="12.42578125" customWidth="1"/>
    <col min="33" max="33" width="13.28515625" customWidth="1"/>
    <col min="34" max="34" width="12.42578125" customWidth="1"/>
    <col min="35" max="36" width="13.28515625" customWidth="1"/>
    <col min="37" max="37" width="14.7109375" customWidth="1"/>
    <col min="38" max="39" width="13.28515625" customWidth="1"/>
    <col min="40" max="40" width="2.140625" customWidth="1"/>
    <col min="41" max="41" width="23.7109375" customWidth="1"/>
    <col min="42" max="42" width="12.42578125" customWidth="1"/>
    <col min="43" max="43" width="13.28515625" customWidth="1"/>
    <col min="44" max="44" width="12.42578125" customWidth="1"/>
    <col min="45" max="46" width="13.28515625" customWidth="1"/>
    <col min="47" max="47" width="14.7109375" customWidth="1"/>
    <col min="48" max="49" width="13.28515625" customWidth="1"/>
    <col min="50" max="50" width="2.140625" customWidth="1"/>
    <col min="51" max="51" width="23.7109375" customWidth="1"/>
    <col min="52" max="52" width="13.5703125" customWidth="1"/>
    <col min="53" max="53" width="13.28515625" customWidth="1"/>
    <col min="54" max="54" width="12.42578125" customWidth="1"/>
    <col min="55" max="56" width="13.28515625" customWidth="1"/>
    <col min="57" max="57" width="14.7109375" customWidth="1"/>
    <col min="58" max="59" width="13.28515625" customWidth="1"/>
    <col min="60" max="60" width="2.140625" customWidth="1"/>
    <col min="61" max="61" width="23.7109375" customWidth="1"/>
    <col min="62" max="62" width="15.140625" customWidth="1"/>
    <col min="63" max="63" width="13.28515625" customWidth="1"/>
    <col min="64" max="64" width="13.7109375" customWidth="1"/>
    <col min="65" max="66" width="13.28515625" customWidth="1"/>
    <col min="67" max="67" width="15.140625" customWidth="1"/>
    <col min="68" max="69" width="13.28515625" customWidth="1"/>
    <col min="70" max="70" width="2.140625" customWidth="1"/>
    <col min="71" max="71" width="23.7109375" customWidth="1"/>
    <col min="72" max="72" width="15.140625" customWidth="1"/>
    <col min="73" max="73" width="13.28515625" customWidth="1"/>
    <col min="74" max="74" width="14.85546875" customWidth="1"/>
    <col min="75" max="76" width="13.28515625" customWidth="1"/>
    <col min="77" max="77" width="15.140625" customWidth="1"/>
    <col min="78" max="79" width="13.28515625" customWidth="1"/>
    <col min="80" max="80" width="2.140625" customWidth="1"/>
    <col min="81" max="81" width="23.7109375" customWidth="1"/>
    <col min="82" max="82" width="15.140625" customWidth="1"/>
    <col min="83" max="83" width="13.28515625" customWidth="1"/>
    <col min="84" max="84" width="14.85546875" customWidth="1"/>
    <col min="85" max="85" width="15" customWidth="1"/>
    <col min="86" max="86" width="13.28515625" customWidth="1"/>
    <col min="87" max="87" width="15.140625" customWidth="1"/>
    <col min="88" max="89" width="13.28515625" customWidth="1"/>
    <col min="90" max="90" width="2.140625" customWidth="1"/>
    <col min="91" max="91" width="23.7109375" customWidth="1"/>
    <col min="92" max="92" width="15.140625" customWidth="1"/>
    <col min="93" max="93" width="15.85546875" customWidth="1"/>
    <col min="94" max="94" width="14.85546875" customWidth="1"/>
    <col min="95" max="95" width="13.28515625" customWidth="1"/>
    <col min="96" max="97" width="15.140625" customWidth="1"/>
    <col min="98" max="99" width="13.28515625" customWidth="1"/>
    <col min="100" max="100" width="2.140625" customWidth="1"/>
    <col min="101" max="101" width="18.42578125" customWidth="1"/>
    <col min="102" max="102" width="12.5703125" bestFit="1" customWidth="1"/>
    <col min="103" max="103" width="14" bestFit="1" customWidth="1"/>
    <col min="104" max="104" width="12.5703125" bestFit="1" customWidth="1"/>
    <col min="105" max="106" width="13.28515625" bestFit="1" customWidth="1"/>
    <col min="107" max="107" width="14.7109375" bestFit="1" customWidth="1"/>
    <col min="108" max="108" width="13.28515625" bestFit="1" customWidth="1"/>
    <col min="109" max="109" width="12.5703125" bestFit="1" customWidth="1"/>
    <col min="110" max="110" width="1.7109375" customWidth="1"/>
    <col min="111" max="111" width="22.28515625" customWidth="1"/>
    <col min="112" max="116" width="14" customWidth="1"/>
    <col min="117" max="117" width="14.5703125" customWidth="1"/>
    <col min="118" max="119" width="14" customWidth="1"/>
    <col min="120" max="120" width="1.7109375" customWidth="1"/>
    <col min="121" max="121" width="22.28515625" customWidth="1"/>
    <col min="122" max="126" width="14" customWidth="1"/>
    <col min="127" max="127" width="16" customWidth="1"/>
    <col min="128" max="129" width="14" customWidth="1"/>
    <col min="130" max="130" width="1.7109375" customWidth="1"/>
    <col min="131" max="131" width="22.28515625" customWidth="1"/>
    <col min="132" max="133" width="14" customWidth="1"/>
    <col min="134" max="134" width="15.5703125" customWidth="1"/>
    <col min="135" max="136" width="14" customWidth="1"/>
    <col min="137" max="137" width="14.5703125" customWidth="1"/>
    <col min="138" max="138" width="14" customWidth="1"/>
    <col min="139" max="139" width="14.42578125" customWidth="1"/>
    <col min="140" max="140" width="1.7109375" customWidth="1"/>
    <col min="141" max="141" width="22.28515625" customWidth="1"/>
    <col min="142" max="143" width="14" customWidth="1"/>
    <col min="144" max="144" width="15.5703125" customWidth="1"/>
    <col min="145" max="146" width="14" customWidth="1"/>
    <col min="147" max="147" width="17.7109375" bestFit="1" customWidth="1"/>
    <col min="148" max="148" width="14" customWidth="1"/>
    <col min="149" max="149" width="14.42578125" customWidth="1"/>
  </cols>
  <sheetData>
    <row r="1" spans="1:149" ht="23.25" x14ac:dyDescent="0.35">
      <c r="A1" s="327" t="s">
        <v>69</v>
      </c>
      <c r="AG1" s="406">
        <v>1E-4</v>
      </c>
      <c r="AH1" s="407">
        <v>9.0000000000000006E-5</v>
      </c>
      <c r="AQ1" s="406">
        <v>1E-4</v>
      </c>
      <c r="AR1" s="407">
        <v>9.0000000000000006E-5</v>
      </c>
      <c r="BA1" s="406">
        <v>1E-4</v>
      </c>
      <c r="BB1" s="407">
        <v>9.0000000000000006E-5</v>
      </c>
      <c r="BK1" s="406">
        <v>1E-4</v>
      </c>
      <c r="BL1" s="407">
        <v>9.0000000000000006E-5</v>
      </c>
      <c r="BU1" s="406">
        <v>1E-4</v>
      </c>
      <c r="BV1" s="407">
        <v>9.0000000000000006E-5</v>
      </c>
      <c r="CE1" s="406">
        <v>1E-4</v>
      </c>
      <c r="CF1" s="407">
        <v>9.0000000000000006E-5</v>
      </c>
      <c r="CO1" s="406">
        <v>1E-4</v>
      </c>
      <c r="CP1" s="407">
        <v>9.0000000000000006E-5</v>
      </c>
    </row>
    <row r="2" spans="1:149" x14ac:dyDescent="0.25">
      <c r="A2" s="509" t="s">
        <v>291</v>
      </c>
      <c r="B2" s="509"/>
      <c r="C2" s="509"/>
      <c r="D2" s="509"/>
      <c r="E2" s="509"/>
      <c r="F2" s="509"/>
      <c r="G2" s="509"/>
      <c r="H2" s="509"/>
      <c r="I2" s="509"/>
      <c r="J2" s="382"/>
      <c r="K2" s="509" t="s">
        <v>291</v>
      </c>
      <c r="L2" s="509"/>
      <c r="M2" s="509"/>
      <c r="N2" s="509"/>
      <c r="O2" s="509"/>
      <c r="P2" s="509"/>
      <c r="Q2" s="509"/>
      <c r="R2" s="509"/>
      <c r="S2" s="509"/>
      <c r="T2" s="382"/>
      <c r="U2" s="509" t="s">
        <v>291</v>
      </c>
      <c r="V2" s="509"/>
      <c r="W2" s="509"/>
      <c r="X2" s="509"/>
      <c r="Y2" s="509"/>
      <c r="Z2" s="509"/>
      <c r="AA2" s="509"/>
      <c r="AB2" s="509"/>
      <c r="AC2" s="509"/>
      <c r="AD2" s="382"/>
      <c r="AE2" s="509" t="s">
        <v>291</v>
      </c>
      <c r="AF2" s="509"/>
      <c r="AG2" s="509"/>
      <c r="AH2" s="509"/>
      <c r="AI2" s="509"/>
      <c r="AJ2" s="509"/>
      <c r="AK2" s="509"/>
      <c r="AL2" s="509"/>
      <c r="AM2" s="509"/>
      <c r="AN2" s="382"/>
      <c r="AO2" s="509" t="s">
        <v>291</v>
      </c>
      <c r="AP2" s="509"/>
      <c r="AQ2" s="509"/>
      <c r="AR2" s="509"/>
      <c r="AS2" s="509"/>
      <c r="AT2" s="509"/>
      <c r="AU2" s="509"/>
      <c r="AV2" s="509"/>
      <c r="AW2" s="509"/>
      <c r="AX2" s="382"/>
      <c r="AY2" s="509" t="s">
        <v>291</v>
      </c>
      <c r="AZ2" s="509"/>
      <c r="BA2" s="509"/>
      <c r="BB2" s="509"/>
      <c r="BC2" s="509"/>
      <c r="BD2" s="509"/>
      <c r="BE2" s="509"/>
      <c r="BF2" s="509"/>
      <c r="BG2" s="509"/>
      <c r="BH2" s="382"/>
      <c r="BI2" s="509" t="s">
        <v>291</v>
      </c>
      <c r="BJ2" s="509"/>
      <c r="BK2" s="509"/>
      <c r="BL2" s="509"/>
      <c r="BM2" s="509"/>
      <c r="BN2" s="509"/>
      <c r="BO2" s="509"/>
      <c r="BP2" s="509"/>
      <c r="BQ2" s="509"/>
      <c r="BR2" s="382"/>
      <c r="BS2" s="509" t="s">
        <v>291</v>
      </c>
      <c r="BT2" s="509"/>
      <c r="BU2" s="509"/>
      <c r="BV2" s="509"/>
      <c r="BW2" s="509"/>
      <c r="BX2" s="509"/>
      <c r="BY2" s="509"/>
      <c r="BZ2" s="509"/>
      <c r="CA2" s="509"/>
      <c r="CB2" s="382"/>
      <c r="CC2" s="509" t="s">
        <v>291</v>
      </c>
      <c r="CD2" s="509"/>
      <c r="CE2" s="509"/>
      <c r="CF2" s="509"/>
      <c r="CG2" s="509"/>
      <c r="CH2" s="509"/>
      <c r="CI2" s="509"/>
      <c r="CJ2" s="509"/>
      <c r="CK2" s="509"/>
      <c r="CL2" s="382"/>
      <c r="CM2" s="509" t="s">
        <v>291</v>
      </c>
      <c r="CN2" s="509"/>
      <c r="CO2" s="509"/>
      <c r="CP2" s="509"/>
      <c r="CQ2" s="509"/>
      <c r="CR2" s="509"/>
      <c r="CS2" s="509"/>
      <c r="CT2" s="509"/>
      <c r="CU2" s="509"/>
      <c r="CV2" s="382"/>
      <c r="CW2" s="509" t="s">
        <v>291</v>
      </c>
      <c r="CX2" s="509"/>
      <c r="CY2" s="509"/>
      <c r="CZ2" s="509"/>
      <c r="DA2" s="509"/>
      <c r="DB2" s="509"/>
      <c r="DC2" s="509"/>
      <c r="DD2" s="509"/>
      <c r="DE2" s="509"/>
      <c r="DF2" s="382"/>
      <c r="DG2" s="509" t="s">
        <v>291</v>
      </c>
      <c r="DH2" s="509"/>
      <c r="DI2" s="509"/>
      <c r="DJ2" s="509"/>
      <c r="DK2" s="509"/>
      <c r="DL2" s="509"/>
      <c r="DM2" s="509"/>
      <c r="DN2" s="509"/>
      <c r="DO2" s="509"/>
      <c r="DP2" s="382"/>
      <c r="DQ2" s="509" t="s">
        <v>291</v>
      </c>
      <c r="DR2" s="509"/>
      <c r="DS2" s="509"/>
      <c r="DT2" s="509"/>
      <c r="DU2" s="509"/>
      <c r="DV2" s="509"/>
      <c r="DW2" s="509"/>
      <c r="DX2" s="509"/>
      <c r="DY2" s="509"/>
      <c r="DZ2" s="382"/>
      <c r="EA2" s="509" t="s">
        <v>291</v>
      </c>
      <c r="EB2" s="509"/>
      <c r="EC2" s="509"/>
      <c r="ED2" s="509"/>
      <c r="EE2" s="509"/>
      <c r="EF2" s="509"/>
      <c r="EG2" s="509"/>
      <c r="EH2" s="509"/>
      <c r="EI2" s="509"/>
      <c r="EJ2" s="382"/>
      <c r="EK2" s="509" t="s">
        <v>291</v>
      </c>
      <c r="EL2" s="509"/>
      <c r="EM2" s="509"/>
      <c r="EN2" s="509"/>
      <c r="EO2" s="509"/>
      <c r="EP2" s="509"/>
      <c r="EQ2" s="509"/>
      <c r="ER2" s="509"/>
      <c r="ES2" s="509"/>
    </row>
    <row r="3" spans="1:149" x14ac:dyDescent="0.25">
      <c r="A3" s="509" t="s">
        <v>307</v>
      </c>
      <c r="B3" s="509"/>
      <c r="C3" s="509"/>
      <c r="D3" s="509"/>
      <c r="E3" s="509"/>
      <c r="F3" s="509"/>
      <c r="G3" s="509"/>
      <c r="H3" s="509"/>
      <c r="I3" s="509"/>
      <c r="J3" s="382"/>
      <c r="K3" s="509" t="s">
        <v>308</v>
      </c>
      <c r="L3" s="509"/>
      <c r="M3" s="509"/>
      <c r="N3" s="509"/>
      <c r="O3" s="509"/>
      <c r="P3" s="509"/>
      <c r="Q3" s="509"/>
      <c r="R3" s="509"/>
      <c r="S3" s="509"/>
      <c r="T3" s="382"/>
      <c r="U3" s="509" t="s">
        <v>309</v>
      </c>
      <c r="V3" s="509"/>
      <c r="W3" s="509"/>
      <c r="X3" s="509"/>
      <c r="Y3" s="509"/>
      <c r="Z3" s="509"/>
      <c r="AA3" s="509"/>
      <c r="AB3" s="509"/>
      <c r="AC3" s="509"/>
      <c r="AD3" s="382"/>
      <c r="AE3" s="509" t="s">
        <v>321</v>
      </c>
      <c r="AF3" s="509"/>
      <c r="AG3" s="509"/>
      <c r="AH3" s="509"/>
      <c r="AI3" s="509"/>
      <c r="AJ3" s="509"/>
      <c r="AK3" s="509"/>
      <c r="AL3" s="509"/>
      <c r="AM3" s="509"/>
      <c r="AN3" s="382"/>
      <c r="AO3" s="509" t="s">
        <v>326</v>
      </c>
      <c r="AP3" s="509"/>
      <c r="AQ3" s="509"/>
      <c r="AR3" s="509"/>
      <c r="AS3" s="509"/>
      <c r="AT3" s="509"/>
      <c r="AU3" s="509"/>
      <c r="AV3" s="509"/>
      <c r="AW3" s="509"/>
      <c r="AX3" s="382"/>
      <c r="AY3" s="509" t="s">
        <v>346</v>
      </c>
      <c r="AZ3" s="509"/>
      <c r="BA3" s="509"/>
      <c r="BB3" s="509"/>
      <c r="BC3" s="509"/>
      <c r="BD3" s="509"/>
      <c r="BE3" s="509"/>
      <c r="BF3" s="509"/>
      <c r="BG3" s="509"/>
      <c r="BH3" s="382"/>
      <c r="BI3" s="509" t="s">
        <v>348</v>
      </c>
      <c r="BJ3" s="509"/>
      <c r="BK3" s="509"/>
      <c r="BL3" s="509"/>
      <c r="BM3" s="509"/>
      <c r="BN3" s="509"/>
      <c r="BO3" s="509"/>
      <c r="BP3" s="509"/>
      <c r="BQ3" s="509"/>
      <c r="BR3" s="382"/>
      <c r="BS3" s="509" t="s">
        <v>359</v>
      </c>
      <c r="BT3" s="509"/>
      <c r="BU3" s="509"/>
      <c r="BV3" s="509"/>
      <c r="BW3" s="509"/>
      <c r="BX3" s="509"/>
      <c r="BY3" s="509"/>
      <c r="BZ3" s="509"/>
      <c r="CA3" s="509"/>
      <c r="CB3" s="382"/>
      <c r="CC3" s="509" t="s">
        <v>364</v>
      </c>
      <c r="CD3" s="509"/>
      <c r="CE3" s="509"/>
      <c r="CF3" s="509"/>
      <c r="CG3" s="509"/>
      <c r="CH3" s="509"/>
      <c r="CI3" s="509"/>
      <c r="CJ3" s="509"/>
      <c r="CK3" s="509"/>
      <c r="CL3" s="382"/>
      <c r="CM3" s="509" t="s">
        <v>374</v>
      </c>
      <c r="CN3" s="509"/>
      <c r="CO3" s="509"/>
      <c r="CP3" s="509"/>
      <c r="CQ3" s="509"/>
      <c r="CR3" s="509"/>
      <c r="CS3" s="509"/>
      <c r="CT3" s="509"/>
      <c r="CU3" s="509"/>
      <c r="CV3" s="382"/>
      <c r="CW3" s="509" t="s">
        <v>379</v>
      </c>
      <c r="CX3" s="509"/>
      <c r="CY3" s="509"/>
      <c r="CZ3" s="509"/>
      <c r="DA3" s="509"/>
      <c r="DB3" s="509"/>
      <c r="DC3" s="509"/>
      <c r="DD3" s="509"/>
      <c r="DE3" s="509"/>
      <c r="DF3" s="382"/>
      <c r="DG3" s="509" t="s">
        <v>390</v>
      </c>
      <c r="DH3" s="509"/>
      <c r="DI3" s="509"/>
      <c r="DJ3" s="509"/>
      <c r="DK3" s="509"/>
      <c r="DL3" s="509"/>
      <c r="DM3" s="509"/>
      <c r="DN3" s="509"/>
      <c r="DO3" s="509"/>
      <c r="DP3" s="382"/>
      <c r="DQ3" s="509" t="s">
        <v>391</v>
      </c>
      <c r="DR3" s="509"/>
      <c r="DS3" s="509"/>
      <c r="DT3" s="509"/>
      <c r="DU3" s="509"/>
      <c r="DV3" s="509"/>
      <c r="DW3" s="509"/>
      <c r="DX3" s="509"/>
      <c r="DY3" s="509"/>
      <c r="DZ3" s="382"/>
      <c r="EA3" s="509" t="s">
        <v>392</v>
      </c>
      <c r="EB3" s="509"/>
      <c r="EC3" s="509"/>
      <c r="ED3" s="509"/>
      <c r="EE3" s="509"/>
      <c r="EF3" s="509"/>
      <c r="EG3" s="509"/>
      <c r="EH3" s="509"/>
      <c r="EI3" s="509"/>
      <c r="EJ3" s="382"/>
      <c r="EK3" s="509" t="s">
        <v>408</v>
      </c>
      <c r="EL3" s="509"/>
      <c r="EM3" s="509"/>
      <c r="EN3" s="509"/>
      <c r="EO3" s="509"/>
      <c r="EP3" s="509"/>
      <c r="EQ3" s="509"/>
      <c r="ER3" s="509"/>
      <c r="ES3" s="509"/>
    </row>
    <row r="4" spans="1:149" ht="15.75" thickBot="1" x14ac:dyDescent="0.3">
      <c r="A4" s="9" t="s">
        <v>292</v>
      </c>
      <c r="B4" s="9" t="s">
        <v>2</v>
      </c>
      <c r="C4" s="9" t="s">
        <v>3</v>
      </c>
      <c r="D4" s="9" t="s">
        <v>4</v>
      </c>
      <c r="E4" s="9" t="s">
        <v>5</v>
      </c>
      <c r="F4" s="9" t="s">
        <v>6</v>
      </c>
      <c r="G4" s="9" t="s">
        <v>7</v>
      </c>
      <c r="H4" s="9" t="s">
        <v>116</v>
      </c>
      <c r="I4" s="9" t="s">
        <v>114</v>
      </c>
      <c r="J4" s="382"/>
      <c r="K4" s="9" t="s">
        <v>292</v>
      </c>
      <c r="L4" s="9" t="s">
        <v>2</v>
      </c>
      <c r="M4" s="9" t="s">
        <v>3</v>
      </c>
      <c r="N4" s="9" t="s">
        <v>4</v>
      </c>
      <c r="O4" s="9" t="s">
        <v>5</v>
      </c>
      <c r="P4" s="9" t="s">
        <v>6</v>
      </c>
      <c r="Q4" s="9" t="s">
        <v>7</v>
      </c>
      <c r="R4" s="9" t="s">
        <v>116</v>
      </c>
      <c r="S4" s="9" t="s">
        <v>114</v>
      </c>
      <c r="T4" s="382"/>
      <c r="U4" s="9" t="s">
        <v>292</v>
      </c>
      <c r="V4" s="9" t="s">
        <v>2</v>
      </c>
      <c r="W4" s="9" t="s">
        <v>3</v>
      </c>
      <c r="X4" s="9" t="s">
        <v>4</v>
      </c>
      <c r="Y4" s="9" t="s">
        <v>5</v>
      </c>
      <c r="Z4" s="9" t="s">
        <v>6</v>
      </c>
      <c r="AA4" s="9" t="s">
        <v>7</v>
      </c>
      <c r="AB4" s="9" t="s">
        <v>116</v>
      </c>
      <c r="AC4" s="9" t="s">
        <v>114</v>
      </c>
      <c r="AD4" s="382"/>
      <c r="AE4" s="9" t="s">
        <v>292</v>
      </c>
      <c r="AF4" s="9" t="s">
        <v>2</v>
      </c>
      <c r="AG4" s="9" t="s">
        <v>3</v>
      </c>
      <c r="AH4" s="9" t="s">
        <v>4</v>
      </c>
      <c r="AI4" s="9" t="s">
        <v>5</v>
      </c>
      <c r="AJ4" s="9" t="s">
        <v>6</v>
      </c>
      <c r="AK4" s="9" t="s">
        <v>7</v>
      </c>
      <c r="AL4" s="9" t="s">
        <v>116</v>
      </c>
      <c r="AM4" s="9" t="s">
        <v>114</v>
      </c>
      <c r="AN4" s="382"/>
      <c r="AO4" s="9" t="s">
        <v>292</v>
      </c>
      <c r="AP4" s="9" t="s">
        <v>2</v>
      </c>
      <c r="AQ4" s="9" t="s">
        <v>3</v>
      </c>
      <c r="AR4" s="9" t="s">
        <v>4</v>
      </c>
      <c r="AS4" s="9" t="s">
        <v>5</v>
      </c>
      <c r="AT4" s="9" t="s">
        <v>6</v>
      </c>
      <c r="AU4" s="9" t="s">
        <v>7</v>
      </c>
      <c r="AV4" s="9" t="s">
        <v>116</v>
      </c>
      <c r="AW4" s="9" t="s">
        <v>114</v>
      </c>
      <c r="AX4" s="382"/>
      <c r="AY4" s="9" t="s">
        <v>292</v>
      </c>
      <c r="AZ4" s="9" t="s">
        <v>2</v>
      </c>
      <c r="BA4" s="9" t="s">
        <v>3</v>
      </c>
      <c r="BB4" s="9" t="s">
        <v>4</v>
      </c>
      <c r="BC4" s="9" t="s">
        <v>5</v>
      </c>
      <c r="BD4" s="9" t="s">
        <v>6</v>
      </c>
      <c r="BE4" s="9" t="s">
        <v>7</v>
      </c>
      <c r="BF4" s="9" t="s">
        <v>116</v>
      </c>
      <c r="BG4" s="9" t="s">
        <v>114</v>
      </c>
      <c r="BH4" s="382"/>
      <c r="BI4" s="9" t="s">
        <v>292</v>
      </c>
      <c r="BJ4" s="9" t="s">
        <v>2</v>
      </c>
      <c r="BK4" s="9" t="s">
        <v>3</v>
      </c>
      <c r="BL4" s="9" t="s">
        <v>4</v>
      </c>
      <c r="BM4" s="9" t="s">
        <v>5</v>
      </c>
      <c r="BN4" s="9" t="s">
        <v>6</v>
      </c>
      <c r="BO4" s="9" t="s">
        <v>7</v>
      </c>
      <c r="BP4" s="9" t="s">
        <v>116</v>
      </c>
      <c r="BQ4" s="9" t="s">
        <v>114</v>
      </c>
      <c r="BR4" s="382"/>
      <c r="BS4" s="9" t="s">
        <v>292</v>
      </c>
      <c r="BT4" s="9" t="s">
        <v>2</v>
      </c>
      <c r="BU4" s="9" t="s">
        <v>3</v>
      </c>
      <c r="BV4" s="9" t="s">
        <v>4</v>
      </c>
      <c r="BW4" s="9" t="s">
        <v>5</v>
      </c>
      <c r="BX4" s="9" t="s">
        <v>6</v>
      </c>
      <c r="BY4" s="9" t="s">
        <v>7</v>
      </c>
      <c r="BZ4" s="9" t="s">
        <v>116</v>
      </c>
      <c r="CA4" s="9" t="s">
        <v>114</v>
      </c>
      <c r="CB4" s="382"/>
      <c r="CC4" s="9" t="s">
        <v>292</v>
      </c>
      <c r="CD4" s="9" t="s">
        <v>2</v>
      </c>
      <c r="CE4" s="9" t="s">
        <v>3</v>
      </c>
      <c r="CF4" s="9" t="s">
        <v>4</v>
      </c>
      <c r="CG4" s="9" t="s">
        <v>5</v>
      </c>
      <c r="CH4" s="9" t="s">
        <v>6</v>
      </c>
      <c r="CI4" s="9" t="s">
        <v>7</v>
      </c>
      <c r="CJ4" s="9" t="s">
        <v>116</v>
      </c>
      <c r="CK4" s="9" t="s">
        <v>114</v>
      </c>
      <c r="CL4" s="382"/>
      <c r="CM4" s="9" t="s">
        <v>292</v>
      </c>
      <c r="CN4" s="9" t="s">
        <v>2</v>
      </c>
      <c r="CO4" s="9" t="s">
        <v>3</v>
      </c>
      <c r="CP4" s="9" t="s">
        <v>4</v>
      </c>
      <c r="CQ4" s="9" t="s">
        <v>5</v>
      </c>
      <c r="CR4" s="9" t="s">
        <v>6</v>
      </c>
      <c r="CS4" s="9" t="s">
        <v>7</v>
      </c>
      <c r="CT4" s="9" t="s">
        <v>116</v>
      </c>
      <c r="CU4" s="9" t="s">
        <v>114</v>
      </c>
      <c r="CV4" s="382"/>
      <c r="CW4" s="9" t="s">
        <v>292</v>
      </c>
      <c r="CX4" s="9" t="s">
        <v>2</v>
      </c>
      <c r="CY4" s="9" t="s">
        <v>3</v>
      </c>
      <c r="CZ4" s="9" t="s">
        <v>4</v>
      </c>
      <c r="DA4" s="9" t="s">
        <v>5</v>
      </c>
      <c r="DB4" s="9" t="s">
        <v>6</v>
      </c>
      <c r="DC4" s="9" t="s">
        <v>7</v>
      </c>
      <c r="DD4" s="9" t="s">
        <v>116</v>
      </c>
      <c r="DE4" s="9" t="s">
        <v>114</v>
      </c>
      <c r="DF4" s="382"/>
      <c r="DG4" s="9" t="s">
        <v>292</v>
      </c>
      <c r="DH4" s="9" t="s">
        <v>2</v>
      </c>
      <c r="DI4" s="9" t="s">
        <v>3</v>
      </c>
      <c r="DJ4" s="9" t="s">
        <v>4</v>
      </c>
      <c r="DK4" s="9" t="s">
        <v>5</v>
      </c>
      <c r="DL4" s="9" t="s">
        <v>6</v>
      </c>
      <c r="DM4" s="9" t="s">
        <v>7</v>
      </c>
      <c r="DN4" s="9" t="s">
        <v>116</v>
      </c>
      <c r="DO4" s="9" t="s">
        <v>114</v>
      </c>
      <c r="DP4" s="382"/>
      <c r="DQ4" s="9" t="s">
        <v>292</v>
      </c>
      <c r="DR4" s="9" t="s">
        <v>2</v>
      </c>
      <c r="DS4" s="9" t="s">
        <v>3</v>
      </c>
      <c r="DT4" s="9" t="s">
        <v>4</v>
      </c>
      <c r="DU4" s="9" t="s">
        <v>5</v>
      </c>
      <c r="DV4" s="9" t="s">
        <v>6</v>
      </c>
      <c r="DW4" s="9" t="s">
        <v>7</v>
      </c>
      <c r="DX4" s="9" t="s">
        <v>116</v>
      </c>
      <c r="DY4" s="9" t="s">
        <v>114</v>
      </c>
      <c r="DZ4" s="382"/>
      <c r="EA4" s="9" t="s">
        <v>292</v>
      </c>
      <c r="EB4" s="9" t="s">
        <v>2</v>
      </c>
      <c r="EC4" s="9" t="s">
        <v>3</v>
      </c>
      <c r="ED4" s="9" t="s">
        <v>4</v>
      </c>
      <c r="EE4" s="9" t="s">
        <v>5</v>
      </c>
      <c r="EF4" s="9" t="s">
        <v>6</v>
      </c>
      <c r="EG4" s="9" t="s">
        <v>7</v>
      </c>
      <c r="EH4" s="9" t="s">
        <v>116</v>
      </c>
      <c r="EI4" s="9" t="s">
        <v>114</v>
      </c>
      <c r="EJ4" s="382"/>
      <c r="EK4" s="9" t="s">
        <v>292</v>
      </c>
      <c r="EL4" s="9" t="s">
        <v>2</v>
      </c>
      <c r="EM4" s="9" t="s">
        <v>3</v>
      </c>
      <c r="EN4" s="9" t="s">
        <v>4</v>
      </c>
      <c r="EO4" s="9" t="s">
        <v>5</v>
      </c>
      <c r="EP4" s="9" t="s">
        <v>6</v>
      </c>
      <c r="EQ4" s="9" t="s">
        <v>7</v>
      </c>
      <c r="ER4" s="9" t="s">
        <v>116</v>
      </c>
      <c r="ES4" s="9" t="s">
        <v>114</v>
      </c>
    </row>
    <row r="5" spans="1:149" x14ac:dyDescent="0.25">
      <c r="A5" s="366" t="s">
        <v>293</v>
      </c>
      <c r="B5" s="402">
        <v>3.2921665490472977E-2</v>
      </c>
      <c r="C5" s="344">
        <v>-9.2035398230088494E-2</v>
      </c>
      <c r="D5" s="344">
        <v>1.2619433928249556E-2</v>
      </c>
      <c r="E5" s="344">
        <v>-3.7667534777361407E-2</v>
      </c>
      <c r="F5" s="344">
        <v>-0.14084346936455611</v>
      </c>
      <c r="G5" s="344">
        <v>-0.35710955710955711</v>
      </c>
      <c r="H5" s="344">
        <v>-4.0959961697288917E-2</v>
      </c>
      <c r="I5" s="345">
        <v>-4.1002059682904643E-2</v>
      </c>
      <c r="J5" s="382"/>
      <c r="K5" s="366" t="s">
        <v>293</v>
      </c>
      <c r="L5" s="402">
        <v>-7.8570696546311674E-4</v>
      </c>
      <c r="M5" s="344">
        <v>2.0142949967511363E-2</v>
      </c>
      <c r="N5" s="344">
        <v>-3.7386505251913982E-3</v>
      </c>
      <c r="O5" s="344">
        <v>7.6237623762376314E-3</v>
      </c>
      <c r="P5" s="344">
        <v>1.4554114845197067E-3</v>
      </c>
      <c r="Q5" s="344">
        <v>-6.5627266134880305E-2</v>
      </c>
      <c r="R5" s="344">
        <v>1.3604083721278932E-3</v>
      </c>
      <c r="S5" s="345">
        <v>0</v>
      </c>
      <c r="T5" s="382"/>
      <c r="U5" s="366" t="s">
        <v>293</v>
      </c>
      <c r="V5" s="402">
        <v>-3.179487179487183E-2</v>
      </c>
      <c r="W5" s="344">
        <v>6.8152866242038229E-2</v>
      </c>
      <c r="X5" s="344">
        <v>-1.2508934953538293E-2</v>
      </c>
      <c r="Y5" s="344">
        <v>7.5333267826144289E-3</v>
      </c>
      <c r="Z5" s="344">
        <v>-4.8883604174924638E-3</v>
      </c>
      <c r="AA5" s="344">
        <v>0.33372138145129987</v>
      </c>
      <c r="AB5" s="344">
        <v>4.6614817030609917E-3</v>
      </c>
      <c r="AC5" s="345">
        <v>7.6919234803455973E-3</v>
      </c>
      <c r="AD5" s="382"/>
      <c r="AE5" s="366" t="s">
        <v>293</v>
      </c>
      <c r="AF5" s="402">
        <v>5.4555084745762671E-2</v>
      </c>
      <c r="AG5" s="344">
        <v>3.2995428344265484E-2</v>
      </c>
      <c r="AH5" s="344">
        <v>3.5468693449149491E-2</v>
      </c>
      <c r="AI5" s="344">
        <v>-5.9620948603751604E-2</v>
      </c>
      <c r="AJ5" s="344">
        <v>3.1465746149761081E-2</v>
      </c>
      <c r="AK5" s="344">
        <v>-0.40151294733779452</v>
      </c>
      <c r="AL5" s="344">
        <v>-1.3249634022281159E-2</v>
      </c>
      <c r="AM5" s="345">
        <v>1.2602230483271325E-2</v>
      </c>
      <c r="AN5" s="382"/>
      <c r="AO5" s="366" t="s">
        <v>293</v>
      </c>
      <c r="AP5" s="402">
        <v>3.8573581115017713E-2</v>
      </c>
      <c r="AQ5" s="344">
        <v>-6.2728497209928763E-2</v>
      </c>
      <c r="AR5" s="344">
        <v>2.2020272631946839E-2</v>
      </c>
      <c r="AS5" s="344">
        <v>1.9773913644691905E-2</v>
      </c>
      <c r="AT5" s="344">
        <v>-4.247650920324344E-3</v>
      </c>
      <c r="AU5" s="344">
        <v>-5.4448225571220268E-2</v>
      </c>
      <c r="AV5" s="344">
        <v>1.7337624783122486E-2</v>
      </c>
      <c r="AW5" s="345">
        <v>1.7780877907901768E-2</v>
      </c>
      <c r="AX5" s="382"/>
      <c r="AY5" s="366" t="s">
        <v>293</v>
      </c>
      <c r="AZ5" s="402">
        <v>0.15109810748944114</v>
      </c>
      <c r="BA5" s="344">
        <v>7.5074933278587566E-2</v>
      </c>
      <c r="BB5" s="344">
        <v>0.12051470588235293</v>
      </c>
      <c r="BC5" s="344">
        <v>6.8972507542628597E-2</v>
      </c>
      <c r="BD5" s="344">
        <v>5.0963029989658681E-2</v>
      </c>
      <c r="BE5" s="344">
        <v>-0.14868894601542415</v>
      </c>
      <c r="BF5" s="344">
        <v>9.7578259203875584E-2</v>
      </c>
      <c r="BG5" s="345">
        <v>1.6605266321990993E-2</v>
      </c>
      <c r="BH5" s="382"/>
      <c r="BI5" s="366" t="s">
        <v>293</v>
      </c>
      <c r="BJ5" s="402">
        <v>-0.16313504432745032</v>
      </c>
      <c r="BK5" s="344">
        <v>2.2040640175377879E-2</v>
      </c>
      <c r="BL5" s="344">
        <v>-0.12511044947403913</v>
      </c>
      <c r="BM5" s="344">
        <v>-2.5750294447647912E-4</v>
      </c>
      <c r="BN5" s="344">
        <v>4.5951846499185198E-2</v>
      </c>
      <c r="BO5" s="344">
        <v>1.0327334219108588</v>
      </c>
      <c r="BP5" s="344">
        <v>-5.0144044649449979E-2</v>
      </c>
      <c r="BQ5" s="345">
        <v>1.0509980596340254E-2</v>
      </c>
      <c r="BR5" s="382"/>
      <c r="BS5" s="366" t="s">
        <v>293</v>
      </c>
      <c r="BT5" s="402">
        <v>-6.3023986666265103E-2</v>
      </c>
      <c r="BU5" s="344">
        <v>-9.3254809785299556E-2</v>
      </c>
      <c r="BV5" s="344">
        <v>-5.8948708779947498E-2</v>
      </c>
      <c r="BW5" s="344">
        <v>-0.19947344213414533</v>
      </c>
      <c r="BX5" s="344">
        <v>-4.9842130329203857E-2</v>
      </c>
      <c r="BY5" s="344">
        <v>6.1263295501812275E-2</v>
      </c>
      <c r="BZ5" s="344">
        <v>-0.10936919706906091</v>
      </c>
      <c r="CA5" s="345">
        <v>-5.5848634282263915E-2</v>
      </c>
      <c r="CB5" s="382"/>
      <c r="CC5" s="366" t="s">
        <v>293</v>
      </c>
      <c r="CD5" s="402">
        <v>0.32616302328904145</v>
      </c>
      <c r="CE5" s="344">
        <v>4.4774366371316682E-2</v>
      </c>
      <c r="CF5" s="344">
        <v>0.2182075996292864</v>
      </c>
      <c r="CG5" s="344">
        <v>0.14970202480485006</v>
      </c>
      <c r="CH5" s="344">
        <v>4.3194306930693045E-2</v>
      </c>
      <c r="CI5" s="344">
        <v>-0.56710246360582306</v>
      </c>
      <c r="CJ5" s="344">
        <v>0.16806370037134147</v>
      </c>
      <c r="CK5" s="345">
        <v>4.363564238607745E-3</v>
      </c>
      <c r="CL5" s="382"/>
      <c r="CM5" s="366" t="s">
        <v>293</v>
      </c>
      <c r="CN5" s="402">
        <v>-9.2216069809622367E-2</v>
      </c>
      <c r="CO5" s="344">
        <v>-0.19392776350070712</v>
      </c>
      <c r="CP5" s="344">
        <v>-7.2024259650073141E-2</v>
      </c>
      <c r="CQ5" s="344">
        <v>3.4078889458325483E-2</v>
      </c>
      <c r="CR5" s="344">
        <v>-1.9973875935608079E-2</v>
      </c>
      <c r="CS5" s="344">
        <v>0.44142507000536768</v>
      </c>
      <c r="CT5" s="344">
        <v>-3.8483762501263431E-2</v>
      </c>
      <c r="CU5" s="345">
        <v>7.064391508269556E-2</v>
      </c>
      <c r="CV5" s="382"/>
      <c r="CW5" s="366" t="s">
        <v>293</v>
      </c>
      <c r="CX5" s="402">
        <v>1.0131579689130433E-2</v>
      </c>
      <c r="CY5" s="344">
        <v>0.14900343037225178</v>
      </c>
      <c r="CZ5" s="344">
        <v>3.7733219432452204E-2</v>
      </c>
      <c r="DA5" s="344">
        <v>-3.3939000454275693E-3</v>
      </c>
      <c r="DB5" s="344">
        <v>-1.3394829704684219E-2</v>
      </c>
      <c r="DC5" s="344">
        <v>-0.45309100045314044</v>
      </c>
      <c r="DD5" s="344">
        <v>-4.8339240738548767E-4</v>
      </c>
      <c r="DE5" s="345">
        <v>-5.848929205934221E-2</v>
      </c>
      <c r="DF5" s="382"/>
      <c r="DG5" s="366" t="s">
        <v>293</v>
      </c>
      <c r="DH5" s="402">
        <v>4.0583933029813488E-2</v>
      </c>
      <c r="DI5" s="344">
        <v>1.2670357751277659E-3</v>
      </c>
      <c r="DJ5" s="344">
        <v>-7.6947385052925641E-4</v>
      </c>
      <c r="DK5" s="344">
        <v>-3.8191759748511779E-2</v>
      </c>
      <c r="DL5" s="344">
        <v>-4.8576687116564108E-3</v>
      </c>
      <c r="DM5" s="344">
        <v>0.33504511894995909</v>
      </c>
      <c r="DN5" s="344">
        <v>7.2156221099808678E-3</v>
      </c>
      <c r="DO5" s="345">
        <v>6.9919016265572054E-3</v>
      </c>
      <c r="DP5" s="382"/>
      <c r="DQ5" s="366" t="s">
        <v>293</v>
      </c>
      <c r="DR5" s="402">
        <v>8.0231057496779293E-2</v>
      </c>
      <c r="DS5" s="344">
        <v>3.3613713459309448E-2</v>
      </c>
      <c r="DT5" s="344">
        <v>6.8289235041025395E-2</v>
      </c>
      <c r="DU5" s="344">
        <v>-2.8160649569070454E-3</v>
      </c>
      <c r="DV5" s="344">
        <v>0.11954882675475093</v>
      </c>
      <c r="DW5" s="344">
        <v>-1.1235083752196728</v>
      </c>
      <c r="DX5" s="344">
        <v>2.9327875101029254E-2</v>
      </c>
      <c r="DY5" s="345">
        <v>0.10599978083450104</v>
      </c>
      <c r="DZ5" s="382"/>
      <c r="EA5" s="366" t="s">
        <v>293</v>
      </c>
      <c r="EB5" s="402">
        <v>5.5658627087198393E-3</v>
      </c>
      <c r="EC5" s="344">
        <v>-4.8353909465020606E-2</v>
      </c>
      <c r="ED5" s="344">
        <v>-4.4404973357015567E-3</v>
      </c>
      <c r="EE5" s="344">
        <v>3.9366784058021416E-2</v>
      </c>
      <c r="EF5" s="344">
        <v>1.1343612334801774E-2</v>
      </c>
      <c r="EG5" s="344">
        <v>-2.0845771144278609</v>
      </c>
      <c r="EH5" s="344">
        <v>1.8309279293703244E-2</v>
      </c>
      <c r="EI5" s="345"/>
      <c r="EJ5" s="382"/>
      <c r="EK5" s="366" t="s">
        <v>293</v>
      </c>
      <c r="EL5" s="402">
        <v>-1.7280806610882951E-2</v>
      </c>
      <c r="EM5" s="344">
        <v>0.10789189189189194</v>
      </c>
      <c r="EN5" s="344">
        <v>4.3116265239368425E-3</v>
      </c>
      <c r="EO5" s="344">
        <v>4.4283413848631012E-3</v>
      </c>
      <c r="EP5" s="344">
        <v>2.5155178046390093E-2</v>
      </c>
      <c r="EQ5" s="344">
        <v>8.2339449541284395</v>
      </c>
      <c r="ER5" s="344">
        <v>2.2674438192783326E-2</v>
      </c>
      <c r="ES5" s="345"/>
    </row>
    <row r="6" spans="1:149" x14ac:dyDescent="0.25">
      <c r="A6" s="367" t="s">
        <v>251</v>
      </c>
      <c r="B6" s="403">
        <v>9.8861755802219953E-2</v>
      </c>
      <c r="C6" s="347">
        <v>-9.1941384736428045E-2</v>
      </c>
      <c r="D6" s="347">
        <v>6.3671274961597524E-2</v>
      </c>
      <c r="E6" s="347">
        <v>-3.7630617754486305E-2</v>
      </c>
      <c r="F6" s="347">
        <v>-2.0482823911279393E-2</v>
      </c>
      <c r="G6" s="347">
        <v>-0.36315729827742516</v>
      </c>
      <c r="H6" s="347">
        <v>-7.4238090416646344E-3</v>
      </c>
      <c r="I6" s="348">
        <v>-7.3893960674157495E-3</v>
      </c>
      <c r="J6" s="382"/>
      <c r="K6" s="367" t="s">
        <v>251</v>
      </c>
      <c r="L6" s="403">
        <v>4.2432312309223709E-2</v>
      </c>
      <c r="M6" s="347">
        <v>2.0211975557610867E-2</v>
      </c>
      <c r="N6" s="347">
        <v>3.4600171693102505E-2</v>
      </c>
      <c r="O6" s="347">
        <v>7.6029201127385034E-3</v>
      </c>
      <c r="P6" s="347">
        <v>-1.7687140578940212E-3</v>
      </c>
      <c r="Q6" s="347">
        <v>-6.8191120206424066E-2</v>
      </c>
      <c r="R6" s="347">
        <v>1.8999959579437443E-2</v>
      </c>
      <c r="S6" s="348">
        <v>0</v>
      </c>
      <c r="T6" s="382"/>
      <c r="U6" s="367" t="s">
        <v>251</v>
      </c>
      <c r="V6" s="403">
        <v>-0.10948681600691203</v>
      </c>
      <c r="W6" s="347">
        <v>6.8116385130831472E-2</v>
      </c>
      <c r="X6" s="347">
        <v>-7.9155603255744653E-2</v>
      </c>
      <c r="Y6" s="347">
        <v>7.5344155055080625E-3</v>
      </c>
      <c r="Z6" s="347">
        <v>1.6898256368832052E-2</v>
      </c>
      <c r="AA6" s="347">
        <v>0.32713175333728006</v>
      </c>
      <c r="AB6" s="347">
        <v>-2.6128344798149895E-2</v>
      </c>
      <c r="AC6" s="348">
        <v>0</v>
      </c>
      <c r="AD6" s="382"/>
      <c r="AE6" s="367" t="s">
        <v>251</v>
      </c>
      <c r="AF6" s="403">
        <v>0.17617305264140881</v>
      </c>
      <c r="AG6" s="347">
        <v>3.3120639274852336E-2</v>
      </c>
      <c r="AH6" s="347">
        <v>0.13466536192316048</v>
      </c>
      <c r="AI6" s="347">
        <v>-5.9593440960189328E-2</v>
      </c>
      <c r="AJ6" s="347">
        <v>1.3803215762978712E-2</v>
      </c>
      <c r="AK6" s="347">
        <v>-0.36069451999205665</v>
      </c>
      <c r="AL6" s="347">
        <v>3.1268530576294126E-2</v>
      </c>
      <c r="AM6" s="348">
        <v>0</v>
      </c>
      <c r="AN6" s="382"/>
      <c r="AO6" s="367" t="s">
        <v>251</v>
      </c>
      <c r="AP6" s="403">
        <v>3.9253668929550317E-2</v>
      </c>
      <c r="AQ6" s="347">
        <v>-6.2822762500673368E-2</v>
      </c>
      <c r="AR6" s="347">
        <v>2.4940402502055842E-2</v>
      </c>
      <c r="AS6" s="347">
        <v>1.9772900983044909E-2</v>
      </c>
      <c r="AT6" s="347">
        <v>1.9403251406406887E-2</v>
      </c>
      <c r="AU6" s="347">
        <v>-0.1199405766763455</v>
      </c>
      <c r="AV6" s="347">
        <v>1.817159018701486E-2</v>
      </c>
      <c r="AW6" s="348">
        <v>0</v>
      </c>
      <c r="AX6" s="382"/>
      <c r="AY6" s="367" t="s">
        <v>251</v>
      </c>
      <c r="AZ6" s="403">
        <v>0.16255489794735806</v>
      </c>
      <c r="BA6" s="347">
        <v>7.5116869678759773E-2</v>
      </c>
      <c r="BB6" s="347">
        <v>0.13741296010937201</v>
      </c>
      <c r="BC6" s="347">
        <v>6.8956200878321466E-2</v>
      </c>
      <c r="BD6" s="347">
        <v>5.1050209199514252E-2</v>
      </c>
      <c r="BE6" s="347">
        <v>-7.8872792748552287E-2</v>
      </c>
      <c r="BF6" s="347">
        <v>0.10528849489601438</v>
      </c>
      <c r="BG6" s="348">
        <v>1.6600016625662527E-2</v>
      </c>
      <c r="BH6" s="382"/>
      <c r="BI6" s="367" t="s">
        <v>251</v>
      </c>
      <c r="BJ6" s="403">
        <v>-0.17857007609509212</v>
      </c>
      <c r="BK6" s="347">
        <v>2.2038730572174401E-2</v>
      </c>
      <c r="BL6" s="347">
        <v>-0.14791372219463447</v>
      </c>
      <c r="BM6" s="347">
        <v>-2.5750294447647912E-4</v>
      </c>
      <c r="BN6" s="347">
        <v>7.9145843481440326E-2</v>
      </c>
      <c r="BO6" s="347">
        <v>0.95022574178249908</v>
      </c>
      <c r="BP6" s="347">
        <v>-5.6731580310304272E-2</v>
      </c>
      <c r="BQ6" s="348">
        <v>1.0499981918437637E-2</v>
      </c>
      <c r="BR6" s="382"/>
      <c r="BS6" s="367" t="s">
        <v>251</v>
      </c>
      <c r="BT6" s="403">
        <v>-7.1894625013305E-2</v>
      </c>
      <c r="BU6" s="347">
        <v>-9.322695764279447E-2</v>
      </c>
      <c r="BV6" s="347">
        <v>-7.0304526429200098E-2</v>
      </c>
      <c r="BW6" s="347">
        <v>-4.6505844475107479E-2</v>
      </c>
      <c r="BX6" s="347">
        <v>-5.0189488439232557E-2</v>
      </c>
      <c r="BY6" s="347">
        <v>8.0886603280910588E-2</v>
      </c>
      <c r="BZ6" s="347">
        <v>-5.5222578471512546E-2</v>
      </c>
      <c r="CA6" s="348">
        <v>7.7999223500414359E-3</v>
      </c>
      <c r="CB6" s="382"/>
      <c r="CC6" s="367" t="s">
        <v>251</v>
      </c>
      <c r="CD6" s="403">
        <v>0.35663676185001025</v>
      </c>
      <c r="CE6" s="347">
        <v>4.474422744862093E-2</v>
      </c>
      <c r="CF6" s="347">
        <v>0.26711992992100053</v>
      </c>
      <c r="CG6" s="347">
        <v>-3.4742898888799341E-2</v>
      </c>
      <c r="CH6" s="347">
        <v>8.297690647139172E-3</v>
      </c>
      <c r="CI6" s="347">
        <v>-0.57420789327404109</v>
      </c>
      <c r="CJ6" s="347">
        <v>0.10544054833090372</v>
      </c>
      <c r="CK6" s="348">
        <v>4.3999923365914892E-3</v>
      </c>
      <c r="CL6" s="382"/>
      <c r="CM6" s="367" t="s">
        <v>251</v>
      </c>
      <c r="CN6" s="403">
        <v>-6.5784896837883786E-2</v>
      </c>
      <c r="CO6" s="347">
        <v>-0.19393170804825763</v>
      </c>
      <c r="CP6" s="347">
        <v>-5.7138689279439929E-2</v>
      </c>
      <c r="CQ6" s="347">
        <v>3.4084748490696044E-2</v>
      </c>
      <c r="CR6" s="347">
        <v>1.0864705518863415E-2</v>
      </c>
      <c r="CS6" s="347">
        <v>0.40262086545481546</v>
      </c>
      <c r="CT6" s="347">
        <v>-2.4137958936340229E-2</v>
      </c>
      <c r="CU6" s="348">
        <v>2.9955615730294428E-3</v>
      </c>
      <c r="CV6" s="382"/>
      <c r="CW6" s="367" t="s">
        <v>251</v>
      </c>
      <c r="CX6" s="403">
        <v>5.9308357348703121E-2</v>
      </c>
      <c r="CY6" s="347">
        <v>0.14900905309517992</v>
      </c>
      <c r="CZ6" s="347">
        <v>8.2873671465088075E-2</v>
      </c>
      <c r="DA6" s="347">
        <v>-3.3995467271031817E-3</v>
      </c>
      <c r="DB6" s="347">
        <v>-1.0547764593072152E-2</v>
      </c>
      <c r="DC6" s="347">
        <v>-0.42302602558447289</v>
      </c>
      <c r="DD6" s="347">
        <v>2.4587143284888435E-2</v>
      </c>
      <c r="DE6" s="348">
        <v>5.0027254557567626E-3</v>
      </c>
      <c r="DF6" s="382"/>
      <c r="DG6" s="367" t="s">
        <v>251</v>
      </c>
      <c r="DH6" s="403">
        <v>-0.22550193155231513</v>
      </c>
      <c r="DI6" s="347">
        <v>1.277683134582672E-3</v>
      </c>
      <c r="DJ6" s="347">
        <v>-0.21518201018760089</v>
      </c>
      <c r="DK6" s="347">
        <v>-3.8224867901812613E-2</v>
      </c>
      <c r="DL6" s="347">
        <v>2.9073288915808671E-2</v>
      </c>
      <c r="DM6" s="347">
        <v>0.3195718654434252</v>
      </c>
      <c r="DN6" s="347">
        <v>-0.11802987557463847</v>
      </c>
      <c r="DO6" s="348">
        <v>7.0017717674284918E-3</v>
      </c>
      <c r="DP6" s="382"/>
      <c r="DQ6" s="367" t="s">
        <v>251</v>
      </c>
      <c r="DR6" s="403">
        <v>0.31602796023745139</v>
      </c>
      <c r="DS6" s="347">
        <v>3.3602722245852791E-2</v>
      </c>
      <c r="DT6" s="347">
        <v>0.26373278454962795</v>
      </c>
      <c r="DU6" s="347">
        <v>-2.7817378907470866E-3</v>
      </c>
      <c r="DV6" s="347">
        <v>-5.838728663919962E-2</v>
      </c>
      <c r="DW6" s="347">
        <v>-1.1483198146002316</v>
      </c>
      <c r="DX6" s="347">
        <v>0.10530407299790998</v>
      </c>
      <c r="DY6" s="348">
        <v>0.12000246849381886</v>
      </c>
      <c r="DZ6" s="382"/>
      <c r="EA6" s="367" t="s">
        <v>251</v>
      </c>
      <c r="EB6" s="403">
        <v>-3.3363582981903589E-3</v>
      </c>
      <c r="EC6" s="347">
        <v>-4.8353909465020606E-2</v>
      </c>
      <c r="ED6" s="347">
        <v>-1.1524489540273101E-2</v>
      </c>
      <c r="EE6" s="347">
        <v>3.9366784058021416E-2</v>
      </c>
      <c r="EF6" s="347">
        <v>4.2130266283285471E-2</v>
      </c>
      <c r="EG6" s="347">
        <v>-2.0078125</v>
      </c>
      <c r="EH6" s="347">
        <v>1.762922138566381E-2</v>
      </c>
      <c r="EI6" s="348">
        <v>5.9951910232434024E-3</v>
      </c>
      <c r="EJ6" s="382"/>
      <c r="EK6" s="367" t="s">
        <v>251</v>
      </c>
      <c r="EL6" s="403">
        <v>-8.4893280844112792E-3</v>
      </c>
      <c r="EM6" s="347">
        <v>0.10789189189189194</v>
      </c>
      <c r="EN6" s="347">
        <v>1.1151945254087057E-2</v>
      </c>
      <c r="EO6" s="347">
        <v>4.4283413848631012E-3</v>
      </c>
      <c r="EP6" s="347">
        <v>0.48512476007677541</v>
      </c>
      <c r="EQ6" s="347">
        <v>7.2596899224806188</v>
      </c>
      <c r="ER6" s="347">
        <v>7.1572626331293854E-2</v>
      </c>
      <c r="ES6" s="348"/>
    </row>
    <row r="7" spans="1:149" x14ac:dyDescent="0.25">
      <c r="A7" s="367" t="s">
        <v>246</v>
      </c>
      <c r="B7" s="403">
        <v>9.2874673730959423E-2</v>
      </c>
      <c r="C7" s="347">
        <v>-9.2035398230088494E-2</v>
      </c>
      <c r="D7" s="347">
        <v>5.9400146305779118E-2</v>
      </c>
      <c r="E7" s="347">
        <v>-3.7667534777361407E-2</v>
      </c>
      <c r="F7" s="347">
        <v>-7.7258320126782812E-2</v>
      </c>
      <c r="G7" s="347">
        <v>-0.34094579008073822</v>
      </c>
      <c r="H7" s="347">
        <v>-1.1446988219604473E-2</v>
      </c>
      <c r="I7" s="348">
        <v>-1.1390246385664892E-2</v>
      </c>
      <c r="J7" s="382"/>
      <c r="K7" s="367" t="s">
        <v>246</v>
      </c>
      <c r="L7" s="403">
        <v>-3.0478023740776228E-2</v>
      </c>
      <c r="M7" s="347">
        <v>2.0142949967511363E-2</v>
      </c>
      <c r="N7" s="347">
        <v>-2.6377572158541591E-2</v>
      </c>
      <c r="O7" s="347">
        <v>7.6237623762376314E-3</v>
      </c>
      <c r="P7" s="347">
        <v>1.8892228424216301E-2</v>
      </c>
      <c r="Q7" s="347">
        <v>-7.0003500175008754E-2</v>
      </c>
      <c r="R7" s="347">
        <v>-9.8807070139278856E-3</v>
      </c>
      <c r="S7" s="348">
        <v>-1.0182670151002136E-2</v>
      </c>
      <c r="T7" s="382"/>
      <c r="U7" s="367" t="s">
        <v>246</v>
      </c>
      <c r="V7" s="403">
        <v>-8.8609456577690444E-3</v>
      </c>
      <c r="W7" s="347">
        <v>6.8152866242038229E-2</v>
      </c>
      <c r="X7" s="347">
        <v>-3.0780141843971657E-2</v>
      </c>
      <c r="Y7" s="347">
        <v>7.5333267826144289E-3</v>
      </c>
      <c r="Z7" s="347">
        <v>3.6662452591656125E-2</v>
      </c>
      <c r="AA7" s="347">
        <v>0.30071509220925863</v>
      </c>
      <c r="AB7" s="347">
        <v>1.4533710133225653E-2</v>
      </c>
      <c r="AC7" s="348">
        <v>7.699310703602644E-3</v>
      </c>
      <c r="AD7" s="382"/>
      <c r="AE7" s="367" t="s">
        <v>246</v>
      </c>
      <c r="AF7" s="403">
        <v>1.4690061950513705E-2</v>
      </c>
      <c r="AG7" s="347">
        <v>3.2995428344265484E-2</v>
      </c>
      <c r="AH7" s="347">
        <v>-2.4440216595931534E-2</v>
      </c>
      <c r="AI7" s="347">
        <v>-5.9620948603751604E-2</v>
      </c>
      <c r="AJ7" s="347">
        <v>6.5040650406504603E-3</v>
      </c>
      <c r="AK7" s="347">
        <v>-0.37123842592592593</v>
      </c>
      <c r="AL7" s="347">
        <v>-3.3214783127735681E-2</v>
      </c>
      <c r="AM7" s="348">
        <v>1.2609380243153225E-2</v>
      </c>
      <c r="AN7" s="382"/>
      <c r="AO7" s="367" t="s">
        <v>246</v>
      </c>
      <c r="AP7" s="403">
        <v>7.5019193507110893E-2</v>
      </c>
      <c r="AQ7" s="347">
        <v>-6.2728497209928763E-2</v>
      </c>
      <c r="AR7" s="347">
        <v>5.1155115511551108E-2</v>
      </c>
      <c r="AS7" s="347">
        <v>1.9773913644691905E-2</v>
      </c>
      <c r="AT7" s="347">
        <v>4.0791599353796462E-2</v>
      </c>
      <c r="AU7" s="347">
        <v>-0.24252185918085595</v>
      </c>
      <c r="AV7" s="347">
        <v>3.1050228310502265E-2</v>
      </c>
      <c r="AW7" s="348">
        <v>1.7779986999579309E-2</v>
      </c>
      <c r="AX7" s="382"/>
      <c r="AY7" s="367" t="s">
        <v>246</v>
      </c>
      <c r="AZ7" s="403">
        <v>0.15293317463016484</v>
      </c>
      <c r="BA7" s="347">
        <v>7.5138575241223499E-2</v>
      </c>
      <c r="BB7" s="347">
        <v>0.13986013986014004</v>
      </c>
      <c r="BC7" s="347">
        <v>6.8985389335231587E-2</v>
      </c>
      <c r="BD7" s="347">
        <v>1.3581684128831938E-2</v>
      </c>
      <c r="BE7" s="347">
        <v>2.3086269744835904E-2</v>
      </c>
      <c r="BF7" s="347">
        <v>0.10005114834266886</v>
      </c>
      <c r="BG7" s="348">
        <v>1.6605304681042894E-2</v>
      </c>
      <c r="BH7" s="382"/>
      <c r="BI7" s="367" t="s">
        <v>246</v>
      </c>
      <c r="BJ7" s="403">
        <v>-0.12220517963541977</v>
      </c>
      <c r="BK7" s="347">
        <v>2.1959136910445022E-2</v>
      </c>
      <c r="BL7" s="347">
        <v>-0.10592212345060734</v>
      </c>
      <c r="BM7" s="347">
        <v>-2.5369442506495876E-4</v>
      </c>
      <c r="BN7" s="347">
        <v>4.1220010209290503E-2</v>
      </c>
      <c r="BO7" s="347">
        <v>1.1840855106888362</v>
      </c>
      <c r="BP7" s="347">
        <v>-2.9077217931707082E-2</v>
      </c>
      <c r="BQ7" s="348">
        <v>1.0507514166050858E-2</v>
      </c>
      <c r="BR7" s="382"/>
      <c r="BS7" s="367" t="s">
        <v>246</v>
      </c>
      <c r="BT7" s="403">
        <v>-5.7394401693605247E-2</v>
      </c>
      <c r="BU7" s="347">
        <v>-9.3236173393124094E-2</v>
      </c>
      <c r="BV7" s="347">
        <v>-5.9655510432712382E-2</v>
      </c>
      <c r="BW7" s="347">
        <v>-4.6533020364143932E-2</v>
      </c>
      <c r="BX7" s="347">
        <v>9.1923029783061647E-3</v>
      </c>
      <c r="BY7" s="347">
        <v>6.8515497553017835E-2</v>
      </c>
      <c r="BZ7" s="347">
        <v>-4.4057700169362876E-2</v>
      </c>
      <c r="CA7" s="348">
        <v>7.813928540952992E-3</v>
      </c>
      <c r="CB7" s="382"/>
      <c r="CC7" s="367" t="s">
        <v>246</v>
      </c>
      <c r="CD7" s="403">
        <v>0.3116109942604543</v>
      </c>
      <c r="CE7" s="347">
        <v>4.4714609519884645E-2</v>
      </c>
      <c r="CF7" s="347">
        <v>0.23991064780342514</v>
      </c>
      <c r="CG7" s="347">
        <v>-3.4731694334475524E-2</v>
      </c>
      <c r="CH7" s="347">
        <v>-2.5746903084770519E-2</v>
      </c>
      <c r="CI7" s="347">
        <v>-0.59567430025445289</v>
      </c>
      <c r="CJ7" s="347">
        <v>8.5175274611145782E-2</v>
      </c>
      <c r="CK7" s="348">
        <v>4.3665481287950428E-3</v>
      </c>
      <c r="CL7" s="382"/>
      <c r="CM7" s="367" t="s">
        <v>246</v>
      </c>
      <c r="CN7" s="403">
        <v>-9.2699880408784616E-2</v>
      </c>
      <c r="CO7" s="347">
        <v>-0.19388165680473382</v>
      </c>
      <c r="CP7" s="347">
        <v>-8.7698774921931288E-2</v>
      </c>
      <c r="CQ7" s="347">
        <v>3.4079820782353963E-2</v>
      </c>
      <c r="CR7" s="347">
        <v>-2.3754176015956047E-2</v>
      </c>
      <c r="CS7" s="347">
        <v>0.5250994336060415</v>
      </c>
      <c r="CT7" s="347">
        <v>-3.9308228432454323E-2</v>
      </c>
      <c r="CU7" s="348">
        <v>3.0003974227734514E-3</v>
      </c>
      <c r="CV7" s="382"/>
      <c r="CW7" s="367" t="s">
        <v>246</v>
      </c>
      <c r="CX7" s="403">
        <v>1.8621575509177469E-2</v>
      </c>
      <c r="CY7" s="347">
        <v>0.14900343037225178</v>
      </c>
      <c r="CZ7" s="347">
        <v>3.4121398348038685E-2</v>
      </c>
      <c r="DA7" s="347">
        <v>-3.3937671815587717E-3</v>
      </c>
      <c r="DB7" s="347">
        <v>-3.0574693504799407E-2</v>
      </c>
      <c r="DC7" s="347">
        <v>-0.47593921390056798</v>
      </c>
      <c r="DD7" s="347">
        <v>-4.5462600951321664E-5</v>
      </c>
      <c r="DE7" s="348">
        <v>5.0081805493382174E-3</v>
      </c>
      <c r="DF7" s="382"/>
      <c r="DG7" s="367" t="s">
        <v>246</v>
      </c>
      <c r="DH7" s="403">
        <v>7.2145722436255721E-2</v>
      </c>
      <c r="DI7" s="347">
        <v>1.2670357751277659E-3</v>
      </c>
      <c r="DJ7" s="347">
        <v>6.2618714194780406E-2</v>
      </c>
      <c r="DK7" s="347">
        <v>-3.819159253561636E-2</v>
      </c>
      <c r="DL7" s="347">
        <v>1.5964041095890412E-2</v>
      </c>
      <c r="DM7" s="347">
        <v>0.45488503937007874</v>
      </c>
      <c r="DN7" s="347">
        <v>2.93825408174028E-2</v>
      </c>
      <c r="DO7" s="348">
        <v>6.9914854308013559E-3</v>
      </c>
      <c r="DP7" s="382"/>
      <c r="DQ7" s="367" t="s">
        <v>246</v>
      </c>
      <c r="DR7" s="403">
        <v>3.5968643004225587E-2</v>
      </c>
      <c r="DS7" s="347">
        <v>3.3611586682121192E-2</v>
      </c>
      <c r="DT7" s="347">
        <v>1.9197615393554746E-2</v>
      </c>
      <c r="DU7" s="347">
        <v>-2.8176291407560096E-3</v>
      </c>
      <c r="DV7" s="347">
        <v>-9.8038440341031482E-3</v>
      </c>
      <c r="DW7" s="347">
        <v>-0.96540571433519662</v>
      </c>
      <c r="DX7" s="347">
        <v>-3.5397193645258737E-3</v>
      </c>
      <c r="DY7" s="348">
        <v>9.8000038820006546E-2</v>
      </c>
      <c r="DZ7" s="382"/>
      <c r="EA7" s="367" t="s">
        <v>246</v>
      </c>
      <c r="EB7" s="403">
        <v>2.8802579999442873E-3</v>
      </c>
      <c r="EC7" s="347">
        <v>-4.8331375167438628E-2</v>
      </c>
      <c r="ED7" s="347">
        <v>-8.8549460392541753E-3</v>
      </c>
      <c r="EE7" s="347">
        <v>3.9380437784354828E-2</v>
      </c>
      <c r="EF7" s="347">
        <v>-3.1746966971213417E-2</v>
      </c>
      <c r="EG7" s="347">
        <v>-1.1088861076345431</v>
      </c>
      <c r="EH7" s="347">
        <v>7.0229095557436914E-3</v>
      </c>
      <c r="EI7" s="348">
        <v>1.399998768186937E-2</v>
      </c>
      <c r="EJ7" s="382"/>
      <c r="EK7" s="367" t="s">
        <v>246</v>
      </c>
      <c r="EL7" s="403">
        <v>-9.6519637778099861E-3</v>
      </c>
      <c r="EM7" s="347">
        <v>0.10776415645067138</v>
      </c>
      <c r="EN7" s="347">
        <v>2.5153644900602148E-2</v>
      </c>
      <c r="EO7" s="347">
        <v>4.4242636710854853E-3</v>
      </c>
      <c r="EP7" s="347">
        <v>0.66464190525901579</v>
      </c>
      <c r="EQ7" s="347">
        <v>-277.65517241379314</v>
      </c>
      <c r="ER7" s="347">
        <v>8.3109061402965298E-2</v>
      </c>
      <c r="ES7" s="348"/>
    </row>
    <row r="8" spans="1:149" x14ac:dyDescent="0.25">
      <c r="A8" s="367" t="s">
        <v>24</v>
      </c>
      <c r="B8" s="403">
        <v>0.18542380211036139</v>
      </c>
      <c r="C8" s="347">
        <v>-9.1941384736428045E-2</v>
      </c>
      <c r="D8" s="347">
        <v>0.14446415727643244</v>
      </c>
      <c r="E8" s="347">
        <v>-3.7630617754486305E-2</v>
      </c>
      <c r="F8" s="347">
        <v>-2.5034952170713776E-2</v>
      </c>
      <c r="G8" s="347">
        <v>-0.33585171883016923</v>
      </c>
      <c r="H8" s="347">
        <v>2.4450895479570037E-2</v>
      </c>
      <c r="I8" s="348">
        <v>0</v>
      </c>
      <c r="J8" s="382"/>
      <c r="K8" s="367" t="s">
        <v>24</v>
      </c>
      <c r="L8" s="403">
        <v>1.3697415778786805E-2</v>
      </c>
      <c r="M8" s="347">
        <v>2.0211975557610867E-2</v>
      </c>
      <c r="N8" s="347">
        <v>1.207275073530035E-2</v>
      </c>
      <c r="O8" s="347">
        <v>7.6029201127385034E-3</v>
      </c>
      <c r="P8" s="347">
        <v>5.2895237843661562E-2</v>
      </c>
      <c r="Q8" s="347">
        <v>-9.002452826544606E-2</v>
      </c>
      <c r="R8" s="347">
        <v>1.0722110956766215E-2</v>
      </c>
      <c r="S8" s="348">
        <v>1.6794997674729134E-6</v>
      </c>
      <c r="T8" s="382"/>
      <c r="U8" s="367" t="s">
        <v>24</v>
      </c>
      <c r="V8" s="403">
        <v>1.7230589181137783E-2</v>
      </c>
      <c r="W8" s="347">
        <v>6.8180081021172623E-2</v>
      </c>
      <c r="X8" s="347">
        <v>2.3350354674521106E-2</v>
      </c>
      <c r="Y8" s="347">
        <v>7.5475171279147822E-3</v>
      </c>
      <c r="Z8" s="347">
        <v>1.2678643429953783E-2</v>
      </c>
      <c r="AA8" s="347">
        <v>0.36090228755534248</v>
      </c>
      <c r="AB8" s="347">
        <v>2.7232838519852792E-2</v>
      </c>
      <c r="AC8" s="348">
        <v>1.0178655841748988E-2</v>
      </c>
      <c r="AD8" s="382"/>
      <c r="AE8" s="367" t="s">
        <v>24</v>
      </c>
      <c r="AF8" s="403">
        <v>1.5248001132102179E-2</v>
      </c>
      <c r="AG8" s="347">
        <v>3.2995428344265484E-2</v>
      </c>
      <c r="AH8" s="347">
        <v>5.2588996763755086E-3</v>
      </c>
      <c r="AI8" s="347">
        <v>-5.9620948603751604E-2</v>
      </c>
      <c r="AJ8" s="347">
        <v>1.0440629976995283E-2</v>
      </c>
      <c r="AK8" s="347">
        <v>-0.39925140361821582</v>
      </c>
      <c r="AL8" s="347">
        <v>-3.1223108439615278E-2</v>
      </c>
      <c r="AM8" s="348">
        <v>1.0691630857376731E-2</v>
      </c>
      <c r="AN8" s="382"/>
      <c r="AO8" s="367" t="s">
        <v>24</v>
      </c>
      <c r="AP8" s="403">
        <v>0.28083074885876563</v>
      </c>
      <c r="AQ8" s="347">
        <v>-6.2728497209928763E-2</v>
      </c>
      <c r="AR8" s="347">
        <v>0.23722334004024143</v>
      </c>
      <c r="AS8" s="347">
        <v>1.9773913644691905E-2</v>
      </c>
      <c r="AT8" s="347">
        <v>-3.3274956217163717E-3</v>
      </c>
      <c r="AU8" s="347">
        <v>-5.8670820353063473E-2</v>
      </c>
      <c r="AV8" s="347">
        <v>0.12398578777111946</v>
      </c>
      <c r="AW8" s="348">
        <v>1.5614718833831089E-2</v>
      </c>
      <c r="AX8" s="382"/>
      <c r="AY8" s="367" t="s">
        <v>24</v>
      </c>
      <c r="AZ8" s="403">
        <v>2.1629121776036535E-2</v>
      </c>
      <c r="BA8" s="347">
        <v>7.5138575241223499E-2</v>
      </c>
      <c r="BB8" s="347">
        <v>1.9677996422182483E-2</v>
      </c>
      <c r="BC8" s="347">
        <v>6.8985389335231587E-2</v>
      </c>
      <c r="BD8" s="347">
        <v>6.483921982076972E-2</v>
      </c>
      <c r="BE8" s="347">
        <v>-0.12244897959183668</v>
      </c>
      <c r="BF8" s="347">
        <v>4.0835102618542118E-2</v>
      </c>
      <c r="BG8" s="348">
        <v>2.0769479953153373E-2</v>
      </c>
      <c r="BH8" s="382"/>
      <c r="BI8" s="367" t="s">
        <v>24</v>
      </c>
      <c r="BJ8" s="403">
        <v>-7.3500039945673641E-3</v>
      </c>
      <c r="BK8" s="347">
        <v>2.1959136910445022E-2</v>
      </c>
      <c r="BL8" s="347">
        <v>-5.2631578947369279E-3</v>
      </c>
      <c r="BM8" s="347">
        <v>-2.5369442506495876E-4</v>
      </c>
      <c r="BN8" s="347">
        <v>6.3366336633663298E-2</v>
      </c>
      <c r="BO8" s="347">
        <v>0.94720301697045883</v>
      </c>
      <c r="BP8" s="347">
        <v>1.9151877790621351E-2</v>
      </c>
      <c r="BQ8" s="348">
        <v>1.9602338610260176E-2</v>
      </c>
      <c r="BR8" s="382"/>
      <c r="BS8" s="367" t="s">
        <v>24</v>
      </c>
      <c r="BT8" s="403">
        <v>-0.27957075788061697</v>
      </c>
      <c r="BU8" s="347">
        <v>-9.3236173393124094E-2</v>
      </c>
      <c r="BV8" s="347">
        <v>-0.25941959275292609</v>
      </c>
      <c r="BW8" s="347">
        <v>-4.6533020364143932E-2</v>
      </c>
      <c r="BX8" s="347">
        <v>-9.3109869646186029E-4</v>
      </c>
      <c r="BY8" s="347">
        <v>8.4893479664299512E-2</v>
      </c>
      <c r="BZ8" s="347">
        <v>-0.15288217764533202</v>
      </c>
      <c r="CA8" s="348">
        <v>1.0821811216855166E-2</v>
      </c>
      <c r="CB8" s="382"/>
      <c r="CC8" s="367" t="s">
        <v>24</v>
      </c>
      <c r="CD8" s="403">
        <v>0.38340619646979962</v>
      </c>
      <c r="CE8" s="347">
        <v>4.4774366371316682E-2</v>
      </c>
      <c r="CF8" s="347">
        <v>0.30931586923576537</v>
      </c>
      <c r="CG8" s="347">
        <v>-3.4730696297281878E-2</v>
      </c>
      <c r="CH8" s="347">
        <v>-5.533084808946874E-2</v>
      </c>
      <c r="CI8" s="347">
        <v>-0.61061588812853318</v>
      </c>
      <c r="CJ8" s="347">
        <v>0.11144927345995824</v>
      </c>
      <c r="CK8" s="348">
        <v>7.3668565473300439E-3</v>
      </c>
      <c r="CL8" s="382"/>
      <c r="CM8" s="367" t="s">
        <v>24</v>
      </c>
      <c r="CN8" s="403">
        <v>0.15795132111744847</v>
      </c>
      <c r="CO8" s="347">
        <v>-0.19392776350070712</v>
      </c>
      <c r="CP8" s="347">
        <v>0.14308013089208671</v>
      </c>
      <c r="CQ8" s="347">
        <v>3.4078751598740249E-2</v>
      </c>
      <c r="CR8" s="347">
        <v>5.4046677124132223E-3</v>
      </c>
      <c r="CS8" s="347">
        <v>0.89270432178005998</v>
      </c>
      <c r="CT8" s="347">
        <v>9.3770686804874326E-2</v>
      </c>
      <c r="CU8" s="348">
        <v>5.998985434579049E-3</v>
      </c>
      <c r="CV8" s="382"/>
      <c r="CW8" s="367" t="s">
        <v>24</v>
      </c>
      <c r="CX8" s="403">
        <v>-3.8306862169869914E-2</v>
      </c>
      <c r="CY8" s="347">
        <v>0.14900343037225178</v>
      </c>
      <c r="CZ8" s="347">
        <v>-1.9968060361288155E-2</v>
      </c>
      <c r="DA8" s="347">
        <v>-3.3937671815587717E-3</v>
      </c>
      <c r="DB8" s="347">
        <v>0.16736035586664799</v>
      </c>
      <c r="DC8" s="347">
        <v>-0.55874397461465797</v>
      </c>
      <c r="DD8" s="347">
        <v>-1.769112637177182E-2</v>
      </c>
      <c r="DE8" s="348">
        <v>8.0128472935971033E-3</v>
      </c>
      <c r="DF8" s="382"/>
      <c r="DG8" s="367" t="s">
        <v>24</v>
      </c>
      <c r="DH8" s="403">
        <v>-0.14578897751994202</v>
      </c>
      <c r="DI8" s="347">
        <v>1.2670357751277659E-3</v>
      </c>
      <c r="DJ8" s="347">
        <v>6.0516605165963058E-5</v>
      </c>
      <c r="DK8" s="347">
        <v>-3.1467125944752775E-2</v>
      </c>
      <c r="DL8" s="347">
        <v>-3.4892126646119369E-2</v>
      </c>
      <c r="DM8" s="347">
        <v>0.42371454711802375</v>
      </c>
      <c r="DN8" s="347">
        <v>-7.4226985435559237E-2</v>
      </c>
      <c r="DO8" s="348">
        <v>1.0730491438375908E-2</v>
      </c>
      <c r="DP8" s="382"/>
      <c r="DQ8" s="367" t="s">
        <v>24</v>
      </c>
      <c r="DR8" s="403">
        <v>0.13538383262999709</v>
      </c>
      <c r="DS8" s="347">
        <v>3.3613713459309448E-2</v>
      </c>
      <c r="DT8" s="347">
        <v>-3.8582166983252578E-2</v>
      </c>
      <c r="DU8" s="347">
        <v>-9.7396263328668031E-3</v>
      </c>
      <c r="DV8" s="347">
        <v>3.6589083371316951E-2</v>
      </c>
      <c r="DW8" s="347">
        <v>-0.97879340924864411</v>
      </c>
      <c r="DX8" s="347">
        <v>3.7137476817276228E-2</v>
      </c>
      <c r="DY8" s="348">
        <v>1.9997343506007775E-2</v>
      </c>
      <c r="DZ8" s="382"/>
      <c r="EA8" s="367" t="s">
        <v>24</v>
      </c>
      <c r="EB8" s="403">
        <v>-7.6066096752486198E-2</v>
      </c>
      <c r="EC8" s="347">
        <v>-4.8353909465020606E-2</v>
      </c>
      <c r="ED8" s="347">
        <v>-8.4433527786306417E-2</v>
      </c>
      <c r="EE8" s="347">
        <v>3.9366784058021416E-2</v>
      </c>
      <c r="EF8" s="347">
        <v>3.5289175185548388E-2</v>
      </c>
      <c r="EG8" s="347">
        <v>5.666666666666667</v>
      </c>
      <c r="EH8" s="347">
        <v>-2.5975958786491189E-2</v>
      </c>
      <c r="EI8" s="348">
        <v>6.0004947934237475E-2</v>
      </c>
      <c r="EJ8" s="382"/>
      <c r="EK8" s="367" t="s">
        <v>24</v>
      </c>
      <c r="EL8" s="403">
        <v>-1.9530090906638483E-2</v>
      </c>
      <c r="EM8" s="347">
        <v>0.10789189189189194</v>
      </c>
      <c r="EN8" s="347">
        <v>1.7773306505700911E-2</v>
      </c>
      <c r="EO8" s="347">
        <v>4.4283413848631012E-3</v>
      </c>
      <c r="EP8" s="347">
        <v>-7.5747328554037902E-3</v>
      </c>
      <c r="EQ8" s="347">
        <v>6.7863636363636353</v>
      </c>
      <c r="ER8" s="347">
        <v>1.7042582950364947E-2</v>
      </c>
      <c r="ES8" s="348">
        <v>5.99393180709085E-3</v>
      </c>
    </row>
    <row r="9" spans="1:149" x14ac:dyDescent="0.25">
      <c r="A9" s="367" t="s">
        <v>250</v>
      </c>
      <c r="B9" s="403">
        <v>5.8518802762854948E-2</v>
      </c>
      <c r="C9" s="347">
        <v>-9.2035398230088494E-2</v>
      </c>
      <c r="D9" s="347">
        <v>3.2999308914996486E-2</v>
      </c>
      <c r="E9" s="347">
        <v>-3.7667534777361407E-2</v>
      </c>
      <c r="F9" s="347">
        <v>-2.8621682123440986E-2</v>
      </c>
      <c r="G9" s="347">
        <v>-0.36913229018492177</v>
      </c>
      <c r="H9" s="347">
        <v>-2.1219419444796564E-2</v>
      </c>
      <c r="I9" s="348">
        <v>-2.1804579874099103E-2</v>
      </c>
      <c r="J9" s="382"/>
      <c r="K9" s="367" t="s">
        <v>250</v>
      </c>
      <c r="L9" s="403">
        <v>-6.1627696211715029E-4</v>
      </c>
      <c r="M9" s="347">
        <v>2.0142949967511363E-2</v>
      </c>
      <c r="N9" s="347">
        <v>-3.1777889279143291E-3</v>
      </c>
      <c r="O9" s="347">
        <v>7.6237623762376314E-3</v>
      </c>
      <c r="P9" s="347">
        <v>-7.9012345679011827E-3</v>
      </c>
      <c r="Q9" s="347">
        <v>-6.576475009394965E-2</v>
      </c>
      <c r="R9" s="347">
        <v>8.4179444674675882E-4</v>
      </c>
      <c r="S9" s="348">
        <v>0</v>
      </c>
      <c r="T9" s="382"/>
      <c r="U9" s="367" t="s">
        <v>250</v>
      </c>
      <c r="V9" s="403">
        <v>-2.8656413232733727E-2</v>
      </c>
      <c r="W9" s="347">
        <v>6.8152866242038229E-2</v>
      </c>
      <c r="X9" s="347">
        <v>-1.0402684563758466E-2</v>
      </c>
      <c r="Y9" s="347">
        <v>7.5333267826144289E-3</v>
      </c>
      <c r="Z9" s="347">
        <v>1.5098722415795528E-2</v>
      </c>
      <c r="AA9" s="347">
        <v>0.32099758648431231</v>
      </c>
      <c r="AB9" s="347">
        <v>7.6085971972413785E-3</v>
      </c>
      <c r="AC9" s="348">
        <v>7.7011218589283538E-3</v>
      </c>
      <c r="AD9" s="382"/>
      <c r="AE9" s="367" t="s">
        <v>250</v>
      </c>
      <c r="AF9" s="403">
        <v>8.3725446261856823E-2</v>
      </c>
      <c r="AG9" s="347">
        <v>3.2995428344265484E-2</v>
      </c>
      <c r="AH9" s="347">
        <v>5.9511698880976689E-2</v>
      </c>
      <c r="AI9" s="347">
        <v>-5.9620948603751604E-2</v>
      </c>
      <c r="AJ9" s="347">
        <v>-7.0611310885910439E-2</v>
      </c>
      <c r="AK9" s="347">
        <v>-0.40012180267965902</v>
      </c>
      <c r="AL9" s="347">
        <v>-1.0517664282320377E-2</v>
      </c>
      <c r="AM9" s="348">
        <v>1.2600486566532648E-2</v>
      </c>
      <c r="AN9" s="382"/>
      <c r="AO9" s="367" t="s">
        <v>250</v>
      </c>
      <c r="AP9" s="403">
        <v>2.3294279807029604E-2</v>
      </c>
      <c r="AQ9" s="347">
        <v>-6.2728497209928763E-2</v>
      </c>
      <c r="AR9" s="347">
        <v>1.1361817890862552E-2</v>
      </c>
      <c r="AS9" s="347">
        <v>1.9773913644691905E-2</v>
      </c>
      <c r="AT9" s="347">
        <v>0.10253253605346462</v>
      </c>
      <c r="AU9" s="347">
        <v>-6.8527918781725788E-2</v>
      </c>
      <c r="AV9" s="347">
        <v>1.8689162881245915E-2</v>
      </c>
      <c r="AW9" s="348">
        <v>1.7797218776522811E-2</v>
      </c>
      <c r="AX9" s="382"/>
      <c r="AY9" s="367" t="s">
        <v>250</v>
      </c>
      <c r="AZ9" s="403">
        <v>0.12217133620689666</v>
      </c>
      <c r="BA9" s="347">
        <v>7.5138575241223499E-2</v>
      </c>
      <c r="BB9" s="347">
        <v>0.10063291139240504</v>
      </c>
      <c r="BC9" s="347">
        <v>6.8985389335231587E-2</v>
      </c>
      <c r="BD9" s="347">
        <v>2.9829318870633347E-2</v>
      </c>
      <c r="BE9" s="347">
        <v>-0.12098092643051783</v>
      </c>
      <c r="BF9" s="347">
        <v>8.4456618677538647E-2</v>
      </c>
      <c r="BG9" s="348">
        <v>1.6600810796941475E-2</v>
      </c>
      <c r="BH9" s="382"/>
      <c r="BI9" s="367" t="s">
        <v>250</v>
      </c>
      <c r="BJ9" s="403">
        <v>-0.13011643260112835</v>
      </c>
      <c r="BK9" s="347">
        <v>2.1959136910445022E-2</v>
      </c>
      <c r="BL9" s="347">
        <v>-0.10264519838987925</v>
      </c>
      <c r="BM9" s="347">
        <v>-2.5369442506495876E-4</v>
      </c>
      <c r="BN9" s="347">
        <v>5.0960346964064311E-2</v>
      </c>
      <c r="BO9" s="347">
        <v>1.1512709237445757</v>
      </c>
      <c r="BP9" s="347">
        <v>-3.2389948190180866E-2</v>
      </c>
      <c r="BQ9" s="348">
        <v>1.0499482597612441E-2</v>
      </c>
      <c r="BR9" s="382"/>
      <c r="BS9" s="367" t="s">
        <v>250</v>
      </c>
      <c r="BT9" s="403">
        <v>-3.3979577756313037E-2</v>
      </c>
      <c r="BU9" s="347">
        <v>-9.3236173393124094E-2</v>
      </c>
      <c r="BV9" s="347">
        <v>-3.9250240307593762E-2</v>
      </c>
      <c r="BW9" s="347">
        <v>-4.6533020364143932E-2</v>
      </c>
      <c r="BX9" s="347">
        <v>-3.5961680176860689E-2</v>
      </c>
      <c r="BY9" s="347">
        <v>-3.3717579250720504E-2</v>
      </c>
      <c r="BZ9" s="347">
        <v>-4.3163109200844992E-2</v>
      </c>
      <c r="CA9" s="348">
        <v>7.8052801158927992E-3</v>
      </c>
      <c r="CB9" s="382"/>
      <c r="CC9" s="367" t="s">
        <v>250</v>
      </c>
      <c r="CD9" s="403">
        <v>0.20169267578473743</v>
      </c>
      <c r="CE9" s="347">
        <v>4.4714609519884645E-2</v>
      </c>
      <c r="CF9" s="347">
        <v>0.142404535601134</v>
      </c>
      <c r="CG9" s="347">
        <v>-3.4731694334475524E-2</v>
      </c>
      <c r="CH9" s="347">
        <v>6.1152728940529841E-3</v>
      </c>
      <c r="CI9" s="347">
        <v>-0.55800775424992544</v>
      </c>
      <c r="CJ9" s="347">
        <v>4.8764703643077327E-2</v>
      </c>
      <c r="CK9" s="348">
        <v>-5.9975960049071632E-3</v>
      </c>
      <c r="CL9" s="382"/>
      <c r="CM9" s="367" t="s">
        <v>250</v>
      </c>
      <c r="CN9" s="403">
        <v>-3.698760809485592E-2</v>
      </c>
      <c r="CO9" s="347">
        <v>-0.19388165680473382</v>
      </c>
      <c r="CP9" s="347">
        <v>-3.8639614654795096E-2</v>
      </c>
      <c r="CQ9" s="347">
        <v>3.4079958642081735E-2</v>
      </c>
      <c r="CR9" s="347">
        <v>3.5828901382768584E-2</v>
      </c>
      <c r="CS9" s="347">
        <v>0.55020242914979756</v>
      </c>
      <c r="CT9" s="347">
        <v>-5.473079249848775E-3</v>
      </c>
      <c r="CU9" s="348">
        <v>-6.008851212366685E-3</v>
      </c>
      <c r="CV9" s="382"/>
      <c r="CW9" s="367" t="s">
        <v>250</v>
      </c>
      <c r="CX9" s="403">
        <v>-3.1115217304767333E-2</v>
      </c>
      <c r="CY9" s="347">
        <v>0.14900343037225178</v>
      </c>
      <c r="CZ9" s="347">
        <v>-7.9377129426624667E-3</v>
      </c>
      <c r="DA9" s="347">
        <v>-3.3939000454275693E-3</v>
      </c>
      <c r="DB9" s="347">
        <v>-3.4736290834835835E-2</v>
      </c>
      <c r="DC9" s="347">
        <v>-0.51292765735178902</v>
      </c>
      <c r="DD9" s="347">
        <v>-2.3950198089604781E-2</v>
      </c>
      <c r="DE9" s="348">
        <v>-5.9950083403359786E-3</v>
      </c>
      <c r="DF9" s="382"/>
      <c r="DG9" s="367" t="s">
        <v>250</v>
      </c>
      <c r="DH9" s="403">
        <v>9.4717816421428E-2</v>
      </c>
      <c r="DI9" s="347">
        <v>1.2670357751277659E-3</v>
      </c>
      <c r="DJ9" s="347">
        <v>7.804866850321393E-2</v>
      </c>
      <c r="DK9" s="347">
        <v>-3.8191759748511779E-2</v>
      </c>
      <c r="DL9" s="347">
        <v>-5.8951367781155308E-3</v>
      </c>
      <c r="DM9" s="347">
        <v>0.51011617515638963</v>
      </c>
      <c r="DN9" s="347">
        <v>3.5895873063356148E-2</v>
      </c>
      <c r="DO9" s="348">
        <v>7.0027127626018154E-3</v>
      </c>
      <c r="DP9" s="382"/>
      <c r="DQ9" s="367" t="s">
        <v>250</v>
      </c>
      <c r="DR9" s="403">
        <v>6.9680364366874831E-2</v>
      </c>
      <c r="DS9" s="347">
        <v>3.3613713459309448E-2</v>
      </c>
      <c r="DT9" s="347">
        <v>4.5007289923154094E-2</v>
      </c>
      <c r="DU9" s="347">
        <v>-2.8160649569070454E-3</v>
      </c>
      <c r="DV9" s="347">
        <v>9.7520183574598875E-3</v>
      </c>
      <c r="DW9" s="347">
        <v>-0.9828384088246086</v>
      </c>
      <c r="DX9" s="347">
        <v>1.4343952855103738E-2</v>
      </c>
      <c r="DY9" s="348">
        <v>5.5995489287056686E-2</v>
      </c>
      <c r="DZ9" s="382"/>
      <c r="EA9" s="367" t="s">
        <v>250</v>
      </c>
      <c r="EB9" s="403">
        <v>-1.5503032610764901E-3</v>
      </c>
      <c r="EC9" s="347">
        <v>-4.8353909465020606E-2</v>
      </c>
      <c r="ED9" s="347">
        <v>-1.5079472897704109E-2</v>
      </c>
      <c r="EE9" s="347">
        <v>3.9366784058021416E-2</v>
      </c>
      <c r="EF9" s="347">
        <v>-8.9326267978804448E-3</v>
      </c>
      <c r="EG9" s="347">
        <v>-1.8620689655172415</v>
      </c>
      <c r="EH9" s="347">
        <v>7.2715626149155946E-3</v>
      </c>
      <c r="EI9" s="348">
        <v>0.05</v>
      </c>
      <c r="EJ9" s="382"/>
      <c r="EK9" s="367" t="s">
        <v>250</v>
      </c>
      <c r="EL9" s="403">
        <v>-4.9169163715608852E-2</v>
      </c>
      <c r="EM9" s="347">
        <v>0.10789189189189194</v>
      </c>
      <c r="EN9" s="347">
        <v>-6.4827586206896394E-3</v>
      </c>
      <c r="EO9" s="347">
        <v>4.4283413848631012E-3</v>
      </c>
      <c r="EP9" s="347">
        <v>5.346776657500895E-3</v>
      </c>
      <c r="EQ9" s="347">
        <v>-68.84</v>
      </c>
      <c r="ER9" s="347">
        <v>6.3004922627599956E-3</v>
      </c>
      <c r="ES9" s="348">
        <v>4.0003164092075952E-3</v>
      </c>
    </row>
    <row r="10" spans="1:149" x14ac:dyDescent="0.25">
      <c r="A10" s="367" t="s">
        <v>248</v>
      </c>
      <c r="B10" s="403">
        <v>6.4236961298712897E-2</v>
      </c>
      <c r="C10" s="347">
        <v>-9.1941384736428045E-2</v>
      </c>
      <c r="D10" s="347">
        <v>3.3324250681198909E-2</v>
      </c>
      <c r="E10" s="347">
        <v>-3.7630617754486305E-2</v>
      </c>
      <c r="F10" s="347">
        <v>-7.4279023084643722E-2</v>
      </c>
      <c r="G10" s="347">
        <v>-0.33881292261457552</v>
      </c>
      <c r="H10" s="347">
        <v>-2.7176538165298098E-2</v>
      </c>
      <c r="I10" s="348">
        <v>-2.7175791747905364E-2</v>
      </c>
      <c r="J10" s="382"/>
      <c r="K10" s="367" t="s">
        <v>248</v>
      </c>
      <c r="L10" s="403">
        <v>0.13762556138654991</v>
      </c>
      <c r="M10" s="347">
        <v>2.0211975557610867E-2</v>
      </c>
      <c r="N10" s="347">
        <v>0.10170203184996317</v>
      </c>
      <c r="O10" s="347">
        <v>7.6029201127385034E-3</v>
      </c>
      <c r="P10" s="347">
        <v>2.2373369762942581E-2</v>
      </c>
      <c r="Q10" s="347">
        <v>-8.8609608654152003E-2</v>
      </c>
      <c r="R10" s="347">
        <v>5.425296148310671E-2</v>
      </c>
      <c r="S10" s="348">
        <v>0</v>
      </c>
      <c r="T10" s="382"/>
      <c r="U10" s="367" t="s">
        <v>248</v>
      </c>
      <c r="V10" s="403">
        <v>-7.4224695869649929E-2</v>
      </c>
      <c r="W10" s="347">
        <v>6.8115323532659089E-2</v>
      </c>
      <c r="X10" s="347">
        <v>-4.6334264956604046E-2</v>
      </c>
      <c r="Y10" s="347">
        <v>7.5344482595641827E-3</v>
      </c>
      <c r="Z10" s="347">
        <v>1.6346595716100205E-2</v>
      </c>
      <c r="AA10" s="347">
        <v>0.47185081747832652</v>
      </c>
      <c r="AB10" s="347">
        <v>-5.4810752354760546E-3</v>
      </c>
      <c r="AC10" s="348">
        <v>7.6917045590271238E-3</v>
      </c>
      <c r="AD10" s="382"/>
      <c r="AE10" s="367" t="s">
        <v>248</v>
      </c>
      <c r="AF10" s="403">
        <v>0.10749351703802774</v>
      </c>
      <c r="AG10" s="347">
        <v>3.3121666091862019E-2</v>
      </c>
      <c r="AH10" s="347">
        <v>7.6876534469713778E-2</v>
      </c>
      <c r="AI10" s="347">
        <v>-5.9593471531976985E-2</v>
      </c>
      <c r="AJ10" s="347">
        <v>4.4031874276264503E-2</v>
      </c>
      <c r="AK10" s="347">
        <v>-0.42016152304450777</v>
      </c>
      <c r="AL10" s="347">
        <v>3.9691399893782651E-3</v>
      </c>
      <c r="AM10" s="348">
        <v>1.2614506834042111E-2</v>
      </c>
      <c r="AN10" s="382"/>
      <c r="AO10" s="367" t="s">
        <v>248</v>
      </c>
      <c r="AP10" s="403">
        <v>0.18265665326601213</v>
      </c>
      <c r="AQ10" s="347">
        <v>-6.2822762500673368E-2</v>
      </c>
      <c r="AR10" s="347">
        <v>0.13489078366129303</v>
      </c>
      <c r="AS10" s="347">
        <v>1.9772900983044909E-2</v>
      </c>
      <c r="AT10" s="347">
        <v>-5.2678569445585688E-2</v>
      </c>
      <c r="AU10" s="347">
        <v>-6.5584946823016008E-2</v>
      </c>
      <c r="AV10" s="347">
        <v>6.9411976928073285E-2</v>
      </c>
      <c r="AW10" s="348">
        <v>1.7773558754121652E-2</v>
      </c>
      <c r="AX10" s="382"/>
      <c r="AY10" s="367" t="s">
        <v>248</v>
      </c>
      <c r="AZ10" s="403">
        <v>0.14028956305889931</v>
      </c>
      <c r="BA10" s="347">
        <v>7.5116869678759773E-2</v>
      </c>
      <c r="BB10" s="347">
        <v>0.11486131054779131</v>
      </c>
      <c r="BC10" s="347">
        <v>6.8956200878321466E-2</v>
      </c>
      <c r="BD10" s="347">
        <v>8.861068129600963E-2</v>
      </c>
      <c r="BE10" s="347">
        <v>-0.23043088532655151</v>
      </c>
      <c r="BF10" s="347">
        <v>9.5766133358383035E-2</v>
      </c>
      <c r="BG10" s="348">
        <v>1.6605579605140589E-2</v>
      </c>
      <c r="BH10" s="382"/>
      <c r="BI10" s="367" t="s">
        <v>248</v>
      </c>
      <c r="BJ10" s="403">
        <v>-9.3910139551879143E-2</v>
      </c>
      <c r="BK10" s="347">
        <v>2.2038730572174401E-2</v>
      </c>
      <c r="BL10" s="347">
        <v>-7.4848670339386456E-2</v>
      </c>
      <c r="BM10" s="347">
        <v>-2.5750294447647912E-4</v>
      </c>
      <c r="BN10" s="347">
        <v>-1.9680791495813303E-2</v>
      </c>
      <c r="BO10" s="347">
        <v>1.4024568626919847</v>
      </c>
      <c r="BP10" s="347">
        <v>-2.2169949669233836E-2</v>
      </c>
      <c r="BQ10" s="348">
        <v>1.05061797926469E-2</v>
      </c>
      <c r="BR10" s="382"/>
      <c r="BS10" s="367" t="s">
        <v>248</v>
      </c>
      <c r="BT10" s="403">
        <v>-0.18381366410412725</v>
      </c>
      <c r="BU10" s="347">
        <v>-9.322695764279447E-2</v>
      </c>
      <c r="BV10" s="347">
        <v>-0.15885866568645468</v>
      </c>
      <c r="BW10" s="347">
        <v>-4.6505844475107479E-2</v>
      </c>
      <c r="BX10" s="347">
        <v>8.3336354000186727E-2</v>
      </c>
      <c r="BY10" s="347">
        <v>-5.444151919857023E-2</v>
      </c>
      <c r="BZ10" s="347">
        <v>-9.6285732658997772E-2</v>
      </c>
      <c r="CA10" s="348">
        <v>7.8165915030646762E-3</v>
      </c>
      <c r="CB10" s="382"/>
      <c r="CC10" s="367" t="s">
        <v>248</v>
      </c>
      <c r="CD10" s="403">
        <v>0.29582642210674842</v>
      </c>
      <c r="CE10" s="347">
        <v>4.4744433500785163E-2</v>
      </c>
      <c r="CF10" s="347">
        <v>0.21244596666411736</v>
      </c>
      <c r="CG10" s="347">
        <v>-3.4742799086341737E-2</v>
      </c>
      <c r="CH10" s="347">
        <v>-0.11155552671495661</v>
      </c>
      <c r="CI10" s="347">
        <v>-0.56955033805134558</v>
      </c>
      <c r="CJ10" s="347">
        <v>6.7653792979488522E-2</v>
      </c>
      <c r="CK10" s="348">
        <v>4.3674697277767223E-3</v>
      </c>
      <c r="CL10" s="382"/>
      <c r="CM10" s="367" t="s">
        <v>248</v>
      </c>
      <c r="CN10" s="403">
        <v>-0.11558327704498481</v>
      </c>
      <c r="CO10" s="347">
        <v>-0.19392752802551172</v>
      </c>
      <c r="CP10" s="347">
        <v>-0.10205040631628047</v>
      </c>
      <c r="CQ10" s="347">
        <v>3.4078644680500564E-2</v>
      </c>
      <c r="CR10" s="347">
        <v>7.0905280831479164E-2</v>
      </c>
      <c r="CS10" s="347">
        <v>0.53348380001551288</v>
      </c>
      <c r="CT10" s="347">
        <v>-3.940239102719878E-2</v>
      </c>
      <c r="CU10" s="348">
        <v>3.0167169521793757E-3</v>
      </c>
      <c r="CV10" s="382"/>
      <c r="CW10" s="367" t="s">
        <v>248</v>
      </c>
      <c r="CX10" s="403">
        <v>7.059409609269926E-2</v>
      </c>
      <c r="CY10" s="347">
        <v>0.14906159056643195</v>
      </c>
      <c r="CZ10" s="347">
        <v>7.6528092456469632E-2</v>
      </c>
      <c r="DA10" s="347">
        <v>-3.386768074178129E-3</v>
      </c>
      <c r="DB10" s="347">
        <v>-5.3261349003895987E-2</v>
      </c>
      <c r="DC10" s="347">
        <v>-0.46509854006522211</v>
      </c>
      <c r="DD10" s="347">
        <v>2.0034507492536584E-2</v>
      </c>
      <c r="DE10" s="348">
        <v>5.0082346643231255E-3</v>
      </c>
      <c r="DF10" s="382"/>
      <c r="DG10" s="367" t="s">
        <v>248</v>
      </c>
      <c r="DH10" s="403">
        <v>1.7967351787851665E-2</v>
      </c>
      <c r="DI10" s="347">
        <v>1.2160792463757058E-3</v>
      </c>
      <c r="DJ10" s="347">
        <v>1.7308809684345325E-2</v>
      </c>
      <c r="DK10" s="347">
        <v>-3.8198347212463707E-2</v>
      </c>
      <c r="DL10" s="347">
        <v>4.4108569190177173E-2</v>
      </c>
      <c r="DM10" s="347">
        <v>0.31085088059978722</v>
      </c>
      <c r="DN10" s="347">
        <v>4.0425202906832301E-3</v>
      </c>
      <c r="DO10" s="348">
        <v>6.9914387144462175E-3</v>
      </c>
      <c r="DP10" s="382"/>
      <c r="DQ10" s="367" t="s">
        <v>248</v>
      </c>
      <c r="DR10" s="403">
        <v>6.4925570242122324E-2</v>
      </c>
      <c r="DS10" s="347">
        <v>3.3611366856013632E-2</v>
      </c>
      <c r="DT10" s="347">
        <v>3.9621159608459938E-2</v>
      </c>
      <c r="DU10" s="347">
        <v>-2.8176291407560096E-3</v>
      </c>
      <c r="DV10" s="347">
        <v>-4.9926491333286631E-2</v>
      </c>
      <c r="DW10" s="347">
        <v>-0.98083856864429819</v>
      </c>
      <c r="DX10" s="347">
        <v>6.9049172973361843E-3</v>
      </c>
      <c r="DY10" s="348">
        <v>0.11000003409533787</v>
      </c>
      <c r="DZ10" s="382"/>
      <c r="EA10" s="367" t="s">
        <v>248</v>
      </c>
      <c r="EB10" s="403">
        <v>4.4928195772223163E-3</v>
      </c>
      <c r="EC10" s="347">
        <v>-4.8331375167438628E-2</v>
      </c>
      <c r="ED10" s="347">
        <v>-1.0328101956037719E-2</v>
      </c>
      <c r="EE10" s="347">
        <v>3.9380437784354828E-2</v>
      </c>
      <c r="EF10" s="347">
        <v>6.1500090211025663E-2</v>
      </c>
      <c r="EG10" s="347">
        <v>-2.3959663865546221</v>
      </c>
      <c r="EH10" s="347">
        <v>1.6993492658797679E-2</v>
      </c>
      <c r="EI10" s="348">
        <v>3.8999963607601808E-2</v>
      </c>
      <c r="EJ10" s="382"/>
      <c r="EK10" s="367" t="s">
        <v>248</v>
      </c>
      <c r="EL10" s="403">
        <v>-6.7096831216943292E-2</v>
      </c>
      <c r="EM10" s="347">
        <v>0.10776415645067138</v>
      </c>
      <c r="EN10" s="347">
        <v>-2.0957857192686214E-2</v>
      </c>
      <c r="EO10" s="347">
        <v>4.4242636710854853E-3</v>
      </c>
      <c r="EP10" s="347">
        <v>-3.5020016783097137E-2</v>
      </c>
      <c r="EQ10" s="347">
        <v>-44.963159162051525</v>
      </c>
      <c r="ER10" s="347">
        <v>-5.10430313528635E-3</v>
      </c>
      <c r="ES10" s="348">
        <v>6.0000066410856191E-3</v>
      </c>
    </row>
    <row r="11" spans="1:149" ht="15.75" thickBot="1" x14ac:dyDescent="0.3">
      <c r="A11" s="368" t="s">
        <v>247</v>
      </c>
      <c r="B11" s="403">
        <v>0.18747517238388489</v>
      </c>
      <c r="C11" s="347">
        <v>-2.0346184107002459E-2</v>
      </c>
      <c r="D11" s="347">
        <v>0.1296702407444871</v>
      </c>
      <c r="E11" s="347">
        <v>-3.7630617754486305E-2</v>
      </c>
      <c r="F11" s="347">
        <v>2.0816060770482894E-2</v>
      </c>
      <c r="G11" s="347">
        <v>-0.37803420805998122</v>
      </c>
      <c r="H11" s="347">
        <v>2.8839181623685213E-2</v>
      </c>
      <c r="I11" s="348">
        <v>1.0913364674242662E-5</v>
      </c>
      <c r="J11" s="382"/>
      <c r="K11" s="368" t="s">
        <v>247</v>
      </c>
      <c r="L11" s="403">
        <v>-2.8145507320687952E-2</v>
      </c>
      <c r="M11" s="347">
        <v>-5.4347302311386694E-2</v>
      </c>
      <c r="N11" s="347">
        <v>-2.985873824311058E-2</v>
      </c>
      <c r="O11" s="347">
        <v>7.6029201127385034E-3</v>
      </c>
      <c r="P11" s="347">
        <v>-2.5418791897793395E-2</v>
      </c>
      <c r="Q11" s="347">
        <v>-2.1276675896102982E-2</v>
      </c>
      <c r="R11" s="347">
        <v>-1.5855187708338339E-2</v>
      </c>
      <c r="S11" s="348">
        <v>-1.0769974247538665E-2</v>
      </c>
      <c r="T11" s="382"/>
      <c r="U11" s="368" t="s">
        <v>247</v>
      </c>
      <c r="V11" s="403">
        <v>-0.14710098826401247</v>
      </c>
      <c r="W11" s="347">
        <v>6.8114261934486692E-2</v>
      </c>
      <c r="X11" s="347">
        <v>-0.10069537383496735</v>
      </c>
      <c r="Y11" s="347">
        <v>7.5344155055080625E-3</v>
      </c>
      <c r="Z11" s="347">
        <v>3.4718593847318513E-2</v>
      </c>
      <c r="AA11" s="347">
        <v>0.25773362534496769</v>
      </c>
      <c r="AB11" s="347">
        <v>-3.6962578509719776E-2</v>
      </c>
      <c r="AC11" s="348">
        <v>7.6918920860806249E-3</v>
      </c>
      <c r="AD11" s="382"/>
      <c r="AE11" s="368" t="s">
        <v>247</v>
      </c>
      <c r="AF11" s="403">
        <v>0.33387717013353435</v>
      </c>
      <c r="AG11" s="347">
        <v>3.3122692910912813E-2</v>
      </c>
      <c r="AH11" s="347">
        <v>0.23566528591427297</v>
      </c>
      <c r="AI11" s="347">
        <v>-5.9593766051377325E-2</v>
      </c>
      <c r="AJ11" s="347">
        <v>-5.9835547122074504E-3</v>
      </c>
      <c r="AK11" s="347">
        <v>-0.36241920873524952</v>
      </c>
      <c r="AL11" s="347">
        <v>7.6445470164479556E-2</v>
      </c>
      <c r="AM11" s="348">
        <v>1.2614169943770036E-2</v>
      </c>
      <c r="AN11" s="382"/>
      <c r="AO11" s="368" t="s">
        <v>247</v>
      </c>
      <c r="AP11" s="403">
        <v>-3.3408764879177918E-2</v>
      </c>
      <c r="AQ11" s="347">
        <v>-6.2824686569231833E-2</v>
      </c>
      <c r="AR11" s="347">
        <v>-3.315038273442477E-2</v>
      </c>
      <c r="AS11" s="347">
        <v>1.9772907818384203E-2</v>
      </c>
      <c r="AT11" s="347">
        <v>5.2099638995295461E-2</v>
      </c>
      <c r="AU11" s="347">
        <v>-0.12048516614588589</v>
      </c>
      <c r="AV11" s="347">
        <v>-8.8525850705463271E-3</v>
      </c>
      <c r="AW11" s="348">
        <v>1.7774061834418747E-2</v>
      </c>
      <c r="AX11" s="382"/>
      <c r="AY11" s="368" t="s">
        <v>247</v>
      </c>
      <c r="AZ11" s="403">
        <v>7.851178525966869E-2</v>
      </c>
      <c r="BA11" s="347">
        <v>7.5119076948345298E-2</v>
      </c>
      <c r="BB11" s="347">
        <v>6.4345701581367112E-2</v>
      </c>
      <c r="BC11" s="347">
        <v>6.895656324323457E-2</v>
      </c>
      <c r="BD11" s="347">
        <v>-9.517665440249937E-3</v>
      </c>
      <c r="BE11" s="347">
        <v>-0.13047986509422113</v>
      </c>
      <c r="BF11" s="347">
        <v>5.835196582941618E-2</v>
      </c>
      <c r="BG11" s="348">
        <v>1.6605949509655046E-2</v>
      </c>
      <c r="BH11" s="382"/>
      <c r="BI11" s="368" t="s">
        <v>247</v>
      </c>
      <c r="BJ11" s="403">
        <v>-8.8014357068714327E-2</v>
      </c>
      <c r="BK11" s="347">
        <v>2.2038730572174401E-2</v>
      </c>
      <c r="BL11" s="347">
        <v>-6.4994939295763041E-2</v>
      </c>
      <c r="BM11" s="347">
        <v>-2.5750294447647912E-4</v>
      </c>
      <c r="BN11" s="347">
        <v>4.1287064628010343E-2</v>
      </c>
      <c r="BO11" s="347">
        <v>1.1694282307161239</v>
      </c>
      <c r="BP11" s="347">
        <v>-9.3571187055573705E-3</v>
      </c>
      <c r="BQ11" s="348">
        <v>1.05059477081805E-2</v>
      </c>
      <c r="BR11" s="382"/>
      <c r="BS11" s="368" t="s">
        <v>247</v>
      </c>
      <c r="BT11" s="403">
        <v>-3.9975735643589243E-2</v>
      </c>
      <c r="BU11" s="347">
        <v>-9.322882606827225E-2</v>
      </c>
      <c r="BV11" s="347">
        <v>-4.2709455539902165E-2</v>
      </c>
      <c r="BW11" s="347">
        <v>-4.6505844475107479E-2</v>
      </c>
      <c r="BX11" s="347">
        <v>2.0900587092946708E-2</v>
      </c>
      <c r="BY11" s="347">
        <v>2.8328824984449778E-2</v>
      </c>
      <c r="BZ11" s="347">
        <v>-3.5838407461687809E-2</v>
      </c>
      <c r="CA11" s="348">
        <v>7.8170281161128747E-3</v>
      </c>
      <c r="CB11" s="382"/>
      <c r="CC11" s="368" t="s">
        <v>247</v>
      </c>
      <c r="CD11" s="403">
        <v>0.19348777555574367</v>
      </c>
      <c r="CE11" s="347">
        <v>4.4746380171147238E-2</v>
      </c>
      <c r="CF11" s="347">
        <v>0.12587875443209651</v>
      </c>
      <c r="CG11" s="347">
        <v>-3.4742898888799341E-2</v>
      </c>
      <c r="CH11" s="347">
        <v>-1.4268181304699904E-2</v>
      </c>
      <c r="CI11" s="347">
        <v>-0.57876139058706366</v>
      </c>
      <c r="CJ11" s="347">
        <v>3.6679979739246346E-2</v>
      </c>
      <c r="CK11" s="348">
        <v>4.3669437694493444E-3</v>
      </c>
      <c r="CL11" s="382"/>
      <c r="CM11" s="368" t="s">
        <v>247</v>
      </c>
      <c r="CN11" s="403">
        <v>-0.11408035329298821</v>
      </c>
      <c r="CO11" s="347">
        <v>-0.19392776350070712</v>
      </c>
      <c r="CP11" s="347">
        <v>-9.1764046293700691E-2</v>
      </c>
      <c r="CQ11" s="347">
        <v>3.4078889458325483E-2</v>
      </c>
      <c r="CR11" s="347">
        <v>-7.5423101651228069E-3</v>
      </c>
      <c r="CS11" s="347">
        <v>0.47113432357341323</v>
      </c>
      <c r="CT11" s="347">
        <v>-4.3499126153823023E-2</v>
      </c>
      <c r="CU11" s="348">
        <v>2.9989610115423115E-3</v>
      </c>
      <c r="CV11" s="382"/>
      <c r="CW11" s="368" t="s">
        <v>247</v>
      </c>
      <c r="CX11" s="403">
        <v>0.13388167419776828</v>
      </c>
      <c r="CY11" s="347">
        <v>0.14906215286443439</v>
      </c>
      <c r="CZ11" s="347">
        <v>0.13828486972410403</v>
      </c>
      <c r="DA11" s="347">
        <v>-3.3869009389800213E-3</v>
      </c>
      <c r="DB11" s="347">
        <v>-1.4719755120893376E-2</v>
      </c>
      <c r="DC11" s="347">
        <v>-0.45646252326689973</v>
      </c>
      <c r="DD11" s="347">
        <v>4.9722490380100633E-2</v>
      </c>
      <c r="DE11" s="348">
        <v>5.007959432812536E-3</v>
      </c>
      <c r="DF11" s="382"/>
      <c r="DG11" s="368" t="s">
        <v>247</v>
      </c>
      <c r="DH11" s="403">
        <v>3.1408597934266869E-2</v>
      </c>
      <c r="DI11" s="347">
        <v>1.2158663100692974E-3</v>
      </c>
      <c r="DJ11" s="347">
        <v>-6.718366271818009E-3</v>
      </c>
      <c r="DK11" s="347">
        <v>-3.8198514424184808E-2</v>
      </c>
      <c r="DL11" s="347">
        <v>8.1422257535879294E-3</v>
      </c>
      <c r="DM11" s="347">
        <v>0.40948841094174143</v>
      </c>
      <c r="DN11" s="347">
        <v>5.0661034749996331E-3</v>
      </c>
      <c r="DO11" s="348">
        <v>6.9910444417967104E-3</v>
      </c>
      <c r="DP11" s="382"/>
      <c r="DQ11" s="368" t="s">
        <v>247</v>
      </c>
      <c r="DR11" s="403">
        <v>8.4412342289873488E-2</v>
      </c>
      <c r="DS11" s="347">
        <v>3.3611586682121192E-2</v>
      </c>
      <c r="DT11" s="347">
        <v>7.3759201571150124E-2</v>
      </c>
      <c r="DU11" s="347">
        <v>-2.8174557779748317E-3</v>
      </c>
      <c r="DV11" s="347">
        <v>3.4436795107226387E-2</v>
      </c>
      <c r="DW11" s="347">
        <v>-1.1424406373888154</v>
      </c>
      <c r="DX11" s="347">
        <v>2.1609185551522293E-2</v>
      </c>
      <c r="DY11" s="348">
        <v>0.19899997006593753</v>
      </c>
      <c r="DZ11" s="382"/>
      <c r="EA11" s="368" t="s">
        <v>247</v>
      </c>
      <c r="EB11" s="403">
        <v>1.5407675931963184E-3</v>
      </c>
      <c r="EC11" s="347">
        <v>-4.8331375167438628E-2</v>
      </c>
      <c r="ED11" s="347">
        <v>-7.1229023902328464E-3</v>
      </c>
      <c r="EE11" s="347">
        <v>3.9380437784354828E-2</v>
      </c>
      <c r="EF11" s="347">
        <v>-2.9986580990720997E-2</v>
      </c>
      <c r="EG11" s="347">
        <v>-2.021342097599534</v>
      </c>
      <c r="EH11" s="347">
        <v>1.2236507665127887E-2</v>
      </c>
      <c r="EI11" s="348">
        <v>5.9999842887275695E-3</v>
      </c>
      <c r="EJ11" s="382"/>
      <c r="EK11" s="368" t="s">
        <v>247</v>
      </c>
      <c r="EL11" s="403">
        <v>-1.0805159249313823E-2</v>
      </c>
      <c r="EM11" s="347">
        <v>0.10776415645067138</v>
      </c>
      <c r="EN11" s="347">
        <v>9.0776073978696553E-3</v>
      </c>
      <c r="EO11" s="347">
        <v>4.4242636710854853E-3</v>
      </c>
      <c r="EP11" s="347">
        <v>0.72528391769602274</v>
      </c>
      <c r="EQ11" s="347">
        <v>6.7710794297352335</v>
      </c>
      <c r="ER11" s="347">
        <v>0.10517903846441849</v>
      </c>
      <c r="ES11" s="348"/>
    </row>
    <row r="12" spans="1:149" x14ac:dyDescent="0.25">
      <c r="A12" s="369" t="s">
        <v>254</v>
      </c>
      <c r="B12" s="403">
        <v>6.7037276914219818E-2</v>
      </c>
      <c r="C12" s="347">
        <v>-9.1941384736428045E-2</v>
      </c>
      <c r="D12" s="347">
        <v>3.7634847711417334E-2</v>
      </c>
      <c r="E12" s="347">
        <v>-2.8571481331018844E-2</v>
      </c>
      <c r="F12" s="347">
        <v>-4.1744137227841361E-4</v>
      </c>
      <c r="G12" s="347">
        <v>-0.3854073251942286</v>
      </c>
      <c r="H12" s="347">
        <v>-1.0377998184137606E-2</v>
      </c>
      <c r="I12" s="348"/>
      <c r="J12" s="382"/>
      <c r="K12" s="369" t="s">
        <v>254</v>
      </c>
      <c r="L12" s="403">
        <v>1.1389609207185373E-2</v>
      </c>
      <c r="M12" s="347">
        <v>2.0211975557610867E-2</v>
      </c>
      <c r="N12" s="347">
        <v>3.3108238851592107E-3</v>
      </c>
      <c r="O12" s="347">
        <v>2.7121619777237604E-2</v>
      </c>
      <c r="P12" s="347">
        <v>-2.2898060967092418E-2</v>
      </c>
      <c r="Q12" s="347">
        <v>-2.7720190411522998E-2</v>
      </c>
      <c r="R12" s="347">
        <v>8.2022576299529935E-3</v>
      </c>
      <c r="S12" s="348"/>
      <c r="T12" s="382"/>
      <c r="U12" s="369" t="s">
        <v>254</v>
      </c>
      <c r="V12" s="403">
        <v>-6.449735036938796E-2</v>
      </c>
      <c r="W12" s="347">
        <v>6.8116385130831472E-2</v>
      </c>
      <c r="X12" s="347">
        <v>-3.9538308405670138E-2</v>
      </c>
      <c r="Y12" s="347">
        <v>4.9028825070068808E-3</v>
      </c>
      <c r="Z12" s="347">
        <v>8.6094561550241686E-3</v>
      </c>
      <c r="AA12" s="347">
        <v>0.26101508549437402</v>
      </c>
      <c r="AB12" s="347">
        <v>-1.0139345738972806E-2</v>
      </c>
      <c r="AC12" s="348"/>
      <c r="AD12" s="382"/>
      <c r="AE12" s="369" t="s">
        <v>254</v>
      </c>
      <c r="AF12" s="403">
        <v>5.6988637983634079E-2</v>
      </c>
      <c r="AG12" s="347">
        <v>3.3120639274852336E-2</v>
      </c>
      <c r="AH12" s="347">
        <v>3.6608774670464854E-2</v>
      </c>
      <c r="AI12" s="347">
        <v>-1.1685050251904248E-2</v>
      </c>
      <c r="AJ12" s="347">
        <v>2.3996902211436345E-2</v>
      </c>
      <c r="AK12" s="347">
        <v>-0.38460926637287013</v>
      </c>
      <c r="AL12" s="347">
        <v>8.7514796232086491E-3</v>
      </c>
      <c r="AM12" s="348"/>
      <c r="AN12" s="382"/>
      <c r="AO12" s="369" t="s">
        <v>254</v>
      </c>
      <c r="AP12" s="403">
        <v>9.1368396633421556E-2</v>
      </c>
      <c r="AQ12" s="347">
        <v>-6.2822762500673368E-2</v>
      </c>
      <c r="AR12" s="347">
        <v>7.2247147296518816E-3</v>
      </c>
      <c r="AS12" s="347">
        <v>3.1232506881713664E-2</v>
      </c>
      <c r="AT12" s="347">
        <v>-2.375204830796086E-2</v>
      </c>
      <c r="AU12" s="347">
        <v>-4.6361229853089651E-2</v>
      </c>
      <c r="AV12" s="347">
        <v>3.1942264324068548E-2</v>
      </c>
      <c r="AW12" s="348"/>
      <c r="AX12" s="382"/>
      <c r="AY12" s="369" t="s">
        <v>254</v>
      </c>
      <c r="AZ12" s="403">
        <v>0.1734671809327725</v>
      </c>
      <c r="BA12" s="347">
        <v>7.5116869678759773E-2</v>
      </c>
      <c r="BB12" s="347">
        <v>0.20196883760349441</v>
      </c>
      <c r="BC12" s="347">
        <v>9.4448827448922346E-3</v>
      </c>
      <c r="BD12" s="347">
        <v>5.7781461793696219E-2</v>
      </c>
      <c r="BE12" s="347">
        <v>-0.19136824985694065</v>
      </c>
      <c r="BF12" s="347">
        <v>8.9973130636350956E-2</v>
      </c>
      <c r="BG12" s="348"/>
      <c r="BH12" s="382"/>
      <c r="BI12" s="369" t="s">
        <v>254</v>
      </c>
      <c r="BJ12" s="403">
        <v>-0.18252952729991728</v>
      </c>
      <c r="BK12" s="347">
        <v>2.2038730572174401E-2</v>
      </c>
      <c r="BL12" s="347">
        <v>9.8578944513748115E-3</v>
      </c>
      <c r="BM12" s="347">
        <v>-4.5941925470841909E-2</v>
      </c>
      <c r="BN12" s="347">
        <v>7.1503298305332627E-2</v>
      </c>
      <c r="BO12" s="347">
        <v>1.1819993295839695</v>
      </c>
      <c r="BP12" s="347">
        <v>-5.0069028227575967E-2</v>
      </c>
      <c r="BQ12" s="348"/>
      <c r="BR12" s="382"/>
      <c r="BS12" s="369" t="s">
        <v>254</v>
      </c>
      <c r="BT12" s="403">
        <v>-0.14365229153917999</v>
      </c>
      <c r="BU12" s="347">
        <v>-9.322695764279447E-2</v>
      </c>
      <c r="BV12" s="347">
        <v>-0.12340919771735481</v>
      </c>
      <c r="BW12" s="347">
        <v>-1.6382012546471356E-2</v>
      </c>
      <c r="BX12" s="347">
        <v>-1.3369242574375385E-3</v>
      </c>
      <c r="BY12" s="347">
        <v>2.9148779398418794E-2</v>
      </c>
      <c r="BZ12" s="347">
        <v>-6.7332076032306912E-2</v>
      </c>
      <c r="CA12" s="348"/>
      <c r="CB12" s="382"/>
      <c r="CC12" s="369" t="s">
        <v>254</v>
      </c>
      <c r="CD12" s="403">
        <v>0.41388121437871811</v>
      </c>
      <c r="CE12" s="347">
        <v>4.474422744862093E-2</v>
      </c>
      <c r="CF12" s="347">
        <v>0.29464907994442757</v>
      </c>
      <c r="CG12" s="347">
        <v>6.7454918780172892E-3</v>
      </c>
      <c r="CH12" s="347">
        <v>-7.475975248856595E-2</v>
      </c>
      <c r="CI12" s="347">
        <v>-0.55006592896257944</v>
      </c>
      <c r="CJ12" s="347">
        <v>0.11508871825022937</v>
      </c>
      <c r="CK12" s="348"/>
      <c r="CL12" s="382"/>
      <c r="CM12" s="369" t="s">
        <v>254</v>
      </c>
      <c r="CN12" s="403">
        <v>-8.5831738191784971E-3</v>
      </c>
      <c r="CO12" s="347">
        <v>-0.19392776350070712</v>
      </c>
      <c r="CP12" s="347">
        <v>-4.3054898248935285E-3</v>
      </c>
      <c r="CQ12" s="347">
        <v>1.4297196608053838E-2</v>
      </c>
      <c r="CR12" s="347">
        <v>8.4851988213256846E-2</v>
      </c>
      <c r="CS12" s="347">
        <v>0.46084231868030612</v>
      </c>
      <c r="CT12" s="347">
        <v>1.2915557426954301E-2</v>
      </c>
      <c r="CU12" s="348"/>
      <c r="CV12" s="382"/>
      <c r="CW12" s="369" t="s">
        <v>254</v>
      </c>
      <c r="CX12" s="403">
        <v>-6.6620786060889419E-4</v>
      </c>
      <c r="CY12" s="347">
        <v>0.14906215286443439</v>
      </c>
      <c r="CZ12" s="347">
        <v>1.3459511550559019E-2</v>
      </c>
      <c r="DA12" s="347">
        <v>-2.9555770507519501E-2</v>
      </c>
      <c r="DB12" s="347">
        <v>4.3313550976785246E-4</v>
      </c>
      <c r="DC12" s="347">
        <v>-0.46302371159167954</v>
      </c>
      <c r="DD12" s="347">
        <v>-1.2158178383492944E-2</v>
      </c>
      <c r="DE12" s="348"/>
      <c r="DF12" s="382"/>
      <c r="DG12" s="369" t="s">
        <v>254</v>
      </c>
      <c r="DH12" s="403">
        <v>8.0390229024358568E-3</v>
      </c>
      <c r="DI12" s="347">
        <v>1.2158663100692974E-3</v>
      </c>
      <c r="DJ12" s="347">
        <v>-6.0465148999633645E-3</v>
      </c>
      <c r="DK12" s="347">
        <v>-6.2206949176097821E-3</v>
      </c>
      <c r="DL12" s="347">
        <v>-2.9510120427053838E-2</v>
      </c>
      <c r="DM12" s="347">
        <v>0.36229137132966271</v>
      </c>
      <c r="DN12" s="347">
        <v>3.952894364239795E-5</v>
      </c>
      <c r="DO12" s="348"/>
      <c r="DP12" s="382"/>
      <c r="DQ12" s="369" t="s">
        <v>254</v>
      </c>
      <c r="DR12" s="403">
        <v>1.0504394165545312E-2</v>
      </c>
      <c r="DS12" s="347">
        <v>3.3611586682121192E-2</v>
      </c>
      <c r="DT12" s="347">
        <v>1.5917785240837045E-2</v>
      </c>
      <c r="DU12" s="347">
        <v>7.4431071773497115E-2</v>
      </c>
      <c r="DV12" s="347">
        <v>1.2114061332784112E-2</v>
      </c>
      <c r="DW12" s="347">
        <v>-0.97435838469322045</v>
      </c>
      <c r="DX12" s="347">
        <v>1.1757684081400323E-2</v>
      </c>
      <c r="DY12" s="348"/>
      <c r="DZ12" s="382"/>
      <c r="EA12" s="369" t="s">
        <v>254</v>
      </c>
      <c r="EB12" s="403">
        <v>3.5833243497630984E-3</v>
      </c>
      <c r="EC12" s="347">
        <v>-4.8331375167438628E-2</v>
      </c>
      <c r="ED12" s="347">
        <v>-9.847600801184386E-3</v>
      </c>
      <c r="EE12" s="347">
        <v>-2.1489635577606201E-3</v>
      </c>
      <c r="EF12" s="347">
        <v>1.7543649100832857E-3</v>
      </c>
      <c r="EG12" s="347">
        <v>5.6091928251121077</v>
      </c>
      <c r="EH12" s="347">
        <v>3.9970390328604861E-4</v>
      </c>
      <c r="EI12" s="348"/>
      <c r="EJ12" s="382"/>
      <c r="EK12" s="369" t="s">
        <v>254</v>
      </c>
      <c r="EL12" s="403">
        <v>-1.4845473135274713E-2</v>
      </c>
      <c r="EM12" s="347">
        <v>0.10776415645067138</v>
      </c>
      <c r="EN12" s="347">
        <v>1.7302965485538412E-2</v>
      </c>
      <c r="EO12" s="347">
        <v>-3.4081670262008319E-2</v>
      </c>
      <c r="EP12" s="347">
        <v>4.1087304327369824E-2</v>
      </c>
      <c r="EQ12" s="347">
        <v>5.4275197611697248</v>
      </c>
      <c r="ER12" s="347">
        <v>1.5291944530800504E-2</v>
      </c>
      <c r="ES12" s="348"/>
    </row>
    <row r="13" spans="1:149" x14ac:dyDescent="0.25">
      <c r="A13" s="370" t="s">
        <v>258</v>
      </c>
      <c r="B13" s="403">
        <v>-3.8401871854867489E-3</v>
      </c>
      <c r="C13" s="347">
        <v>-9.1941384736428045E-2</v>
      </c>
      <c r="D13" s="347">
        <v>-1.1304076214274624E-2</v>
      </c>
      <c r="E13" s="347">
        <v>-2.8571481331018844E-2</v>
      </c>
      <c r="F13" s="347">
        <v>-3.0161290322580615E-2</v>
      </c>
      <c r="G13" s="347">
        <v>-0.31438954185656026</v>
      </c>
      <c r="H13" s="347">
        <v>-3.6585532868526012E-2</v>
      </c>
      <c r="I13" s="348"/>
      <c r="J13" s="382"/>
      <c r="K13" s="370" t="s">
        <v>258</v>
      </c>
      <c r="L13" s="403">
        <v>3.3681701485785789E-3</v>
      </c>
      <c r="M13" s="347">
        <v>2.0211975557610867E-2</v>
      </c>
      <c r="N13" s="347">
        <v>-2.6648258780339698E-3</v>
      </c>
      <c r="O13" s="347">
        <v>2.7121239597815823E-2</v>
      </c>
      <c r="P13" s="347">
        <v>-2.1975041132562365E-2</v>
      </c>
      <c r="Q13" s="347">
        <v>-9.4199019700452455E-2</v>
      </c>
      <c r="R13" s="347">
        <v>6.3212824262146349E-3</v>
      </c>
      <c r="S13" s="348"/>
      <c r="T13" s="382"/>
      <c r="U13" s="370" t="s">
        <v>258</v>
      </c>
      <c r="V13" s="403">
        <v>3.2757319729719344E-3</v>
      </c>
      <c r="W13" s="347">
        <v>6.8114261934486692E-2</v>
      </c>
      <c r="X13" s="347">
        <v>1.2388833894278297E-2</v>
      </c>
      <c r="Y13" s="347">
        <v>4.9032544625093955E-3</v>
      </c>
      <c r="Z13" s="347">
        <v>-5.0864330418387768E-3</v>
      </c>
      <c r="AA13" s="347">
        <v>0.30236456474550616</v>
      </c>
      <c r="AB13" s="347">
        <v>1.7794649071665072E-2</v>
      </c>
      <c r="AC13" s="348"/>
      <c r="AD13" s="382"/>
      <c r="AE13" s="370" t="s">
        <v>258</v>
      </c>
      <c r="AF13" s="403">
        <v>3.9178840900824047E-2</v>
      </c>
      <c r="AG13" s="347">
        <v>3.3122692910912813E-2</v>
      </c>
      <c r="AH13" s="347">
        <v>2.5560195057235887E-2</v>
      </c>
      <c r="AI13" s="347">
        <v>-1.1685418586611377E-2</v>
      </c>
      <c r="AJ13" s="347">
        <v>7.3973530153588915E-2</v>
      </c>
      <c r="AK13" s="347">
        <v>-0.36531629051869868</v>
      </c>
      <c r="AL13" s="347">
        <v>5.7093267561888813E-3</v>
      </c>
      <c r="AM13" s="348"/>
      <c r="AN13" s="382"/>
      <c r="AO13" s="370" t="s">
        <v>258</v>
      </c>
      <c r="AP13" s="403">
        <v>-4.5305746195916236E-2</v>
      </c>
      <c r="AQ13" s="347">
        <v>-6.2824686569231833E-2</v>
      </c>
      <c r="AR13" s="347">
        <v>-4.2408109406820403E-2</v>
      </c>
      <c r="AS13" s="347">
        <v>3.1232891211491396E-2</v>
      </c>
      <c r="AT13" s="347">
        <v>2.0467285098914028E-2</v>
      </c>
      <c r="AU13" s="347">
        <v>-9.3739048357779339E-2</v>
      </c>
      <c r="AV13" s="347">
        <v>-1.6404591815355907E-2</v>
      </c>
      <c r="AW13" s="348"/>
      <c r="AX13" s="382"/>
      <c r="AY13" s="370" t="s">
        <v>258</v>
      </c>
      <c r="AZ13" s="403">
        <v>0.19372237328762729</v>
      </c>
      <c r="BA13" s="347">
        <v>7.5119076948345298E-2</v>
      </c>
      <c r="BB13" s="347">
        <v>0.16057890670426217</v>
      </c>
      <c r="BC13" s="347">
        <v>9.4445213427822427E-3</v>
      </c>
      <c r="BD13" s="347">
        <v>-5.3658351943676637E-3</v>
      </c>
      <c r="BE13" s="347">
        <v>-0.10861674263204571</v>
      </c>
      <c r="BF13" s="347">
        <v>9.4412342465720223E-2</v>
      </c>
      <c r="BG13" s="348"/>
      <c r="BH13" s="382"/>
      <c r="BI13" s="370" t="s">
        <v>258</v>
      </c>
      <c r="BJ13" s="403">
        <v>-0.16486391586245278</v>
      </c>
      <c r="BK13" s="347">
        <v>2.2038730572174401E-2</v>
      </c>
      <c r="BL13" s="347">
        <v>-0.16426230138249862</v>
      </c>
      <c r="BM13" s="347">
        <v>-4.594158389823054E-2</v>
      </c>
      <c r="BN13" s="347">
        <v>5.7283032769042626E-2</v>
      </c>
      <c r="BO13" s="347">
        <v>0.96081720479864885</v>
      </c>
      <c r="BP13" s="347">
        <v>-7.5005684517937155E-2</v>
      </c>
      <c r="BQ13" s="348"/>
      <c r="BR13" s="382"/>
      <c r="BS13" s="370" t="s">
        <v>258</v>
      </c>
      <c r="BT13" s="403">
        <v>-6.5328365955450177E-2</v>
      </c>
      <c r="BU13" s="347">
        <v>-9.322882606827225E-2</v>
      </c>
      <c r="BV13" s="347">
        <v>-6.371034630008296E-2</v>
      </c>
      <c r="BW13" s="347">
        <v>-1.6382012546471356E-2</v>
      </c>
      <c r="BX13" s="347">
        <v>-6.2865518125091766E-2</v>
      </c>
      <c r="BY13" s="347">
        <v>7.5164459128587921E-2</v>
      </c>
      <c r="BZ13" s="347">
        <v>-4.4434056761268673E-2</v>
      </c>
      <c r="CA13" s="348"/>
      <c r="CB13" s="382"/>
      <c r="CC13" s="370" t="s">
        <v>258</v>
      </c>
      <c r="CD13" s="403">
        <v>0.27195311487029672</v>
      </c>
      <c r="CE13" s="347">
        <v>4.4746380171147238E-2</v>
      </c>
      <c r="CF13" s="347">
        <v>0.20121247417002</v>
      </c>
      <c r="CG13" s="347">
        <v>6.7454918780172892E-3</v>
      </c>
      <c r="CH13" s="347">
        <v>4.0225964744092089E-2</v>
      </c>
      <c r="CI13" s="347">
        <v>-0.54177847285098912</v>
      </c>
      <c r="CJ13" s="347">
        <v>0.10144397058683907</v>
      </c>
      <c r="CK13" s="348"/>
      <c r="CL13" s="382"/>
      <c r="CM13" s="370" t="s">
        <v>258</v>
      </c>
      <c r="CN13" s="403">
        <v>-0.12682295510574215</v>
      </c>
      <c r="CO13" s="347">
        <v>-0.19392776350070712</v>
      </c>
      <c r="CP13" s="347">
        <v>-0.10868600134349707</v>
      </c>
      <c r="CQ13" s="347">
        <v>1.4297196608053838E-2</v>
      </c>
      <c r="CR13" s="347">
        <v>8.2988593683768156E-3</v>
      </c>
      <c r="CS13" s="347">
        <v>0.37685021076834624</v>
      </c>
      <c r="CT13" s="347">
        <v>-6.3807663613875312E-2</v>
      </c>
      <c r="CU13" s="348"/>
      <c r="CV13" s="382"/>
      <c r="CW13" s="370" t="s">
        <v>258</v>
      </c>
      <c r="CX13" s="403">
        <v>1.4522910708848682E-3</v>
      </c>
      <c r="CY13" s="347">
        <v>0.14906215286443439</v>
      </c>
      <c r="CZ13" s="347">
        <v>1.7473466217965274E-2</v>
      </c>
      <c r="DA13" s="347">
        <v>-2.955614412043497E-2</v>
      </c>
      <c r="DB13" s="347">
        <v>-4.1847077779405245E-2</v>
      </c>
      <c r="DC13" s="347">
        <v>-0.37863837004501072</v>
      </c>
      <c r="DD13" s="347">
        <v>-1.5151588773717669E-2</v>
      </c>
      <c r="DE13" s="348"/>
      <c r="DF13" s="382"/>
      <c r="DG13" s="370" t="s">
        <v>258</v>
      </c>
      <c r="DH13" s="403">
        <v>4.5837347376968138E-2</v>
      </c>
      <c r="DI13" s="347">
        <v>1.2158663100692974E-3</v>
      </c>
      <c r="DJ13" s="347">
        <v>2.2959039900550586E-2</v>
      </c>
      <c r="DK13" s="347">
        <v>-6.2206973125262426E-3</v>
      </c>
      <c r="DL13" s="347">
        <v>-4.1704184635799821E-3</v>
      </c>
      <c r="DM13" s="347">
        <v>0.19325443207189291</v>
      </c>
      <c r="DN13" s="347">
        <v>2.220297166610705E-2</v>
      </c>
      <c r="DO13" s="348"/>
      <c r="DP13" s="382"/>
      <c r="DQ13" s="370" t="s">
        <v>258</v>
      </c>
      <c r="DR13" s="403">
        <v>0.16213890512150878</v>
      </c>
      <c r="DS13" s="347">
        <v>3.3609459904933081E-2</v>
      </c>
      <c r="DT13" s="347">
        <v>0.14155872162851793</v>
      </c>
      <c r="DU13" s="347">
        <v>7.4431488009917571E-2</v>
      </c>
      <c r="DV13" s="347">
        <v>-8.0165427546388026E-3</v>
      </c>
      <c r="DW13" s="347">
        <v>-1.1365057393058873</v>
      </c>
      <c r="DX13" s="347">
        <v>8.1844437433093678E-2</v>
      </c>
      <c r="DY13" s="348"/>
      <c r="DZ13" s="382"/>
      <c r="EA13" s="370" t="s">
        <v>258</v>
      </c>
      <c r="EB13" s="403">
        <v>5.4315312718443819E-3</v>
      </c>
      <c r="EC13" s="347">
        <v>-4.8331474615121883E-2</v>
      </c>
      <c r="ED13" s="347">
        <v>-9.735164904868452E-3</v>
      </c>
      <c r="EE13" s="347">
        <v>-2.1489635577606201E-3</v>
      </c>
      <c r="EF13" s="347">
        <v>3.716605718831105E-2</v>
      </c>
      <c r="EG13" s="347">
        <v>-2.2587547802174193</v>
      </c>
      <c r="EH13" s="347">
        <v>7.198403720425588E-3</v>
      </c>
      <c r="EI13" s="348"/>
      <c r="EJ13" s="382"/>
      <c r="EK13" s="370" t="s">
        <v>258</v>
      </c>
      <c r="EL13" s="403">
        <v>-1.1002801069142972E-2</v>
      </c>
      <c r="EM13" s="347">
        <v>0.10776655156980723</v>
      </c>
      <c r="EN13" s="347">
        <v>2.3034313356894043E-2</v>
      </c>
      <c r="EO13" s="347">
        <v>-3.4081670262008319E-2</v>
      </c>
      <c r="EP13" s="347">
        <v>-1.2467975833971197E-2</v>
      </c>
      <c r="EQ13" s="347">
        <v>5.1776071001877453</v>
      </c>
      <c r="ER13" s="347">
        <v>8.4086990255771658E-3</v>
      </c>
      <c r="ES13" s="348"/>
    </row>
    <row r="14" spans="1:149" x14ac:dyDescent="0.25">
      <c r="A14" s="370" t="s">
        <v>252</v>
      </c>
      <c r="B14" s="403">
        <v>5.0347346558762454E-2</v>
      </c>
      <c r="C14" s="347">
        <v>-9.2035398230088494E-2</v>
      </c>
      <c r="D14" s="347">
        <v>3.2920288514888131E-2</v>
      </c>
      <c r="E14" s="347">
        <v>-2.8621020754856345E-2</v>
      </c>
      <c r="F14" s="347">
        <v>-1.5167042426726779E-2</v>
      </c>
      <c r="G14" s="347">
        <v>-0.35142794855025067</v>
      </c>
      <c r="H14" s="347">
        <v>-1.7622757318224814E-2</v>
      </c>
      <c r="I14" s="348">
        <v>-1.8348962109946233E-2</v>
      </c>
      <c r="J14" s="382"/>
      <c r="K14" s="370" t="s">
        <v>252</v>
      </c>
      <c r="L14" s="403">
        <v>6.2048274921587118E-3</v>
      </c>
      <c r="M14" s="347">
        <v>2.0142949967511363E-2</v>
      </c>
      <c r="N14" s="347">
        <v>3.5810205908683211E-3</v>
      </c>
      <c r="O14" s="347">
        <v>2.7145192563586069E-2</v>
      </c>
      <c r="P14" s="347">
        <v>-1.3527575442247777E-2</v>
      </c>
      <c r="Q14" s="347">
        <v>-3.6302521008403303E-2</v>
      </c>
      <c r="R14" s="347">
        <v>8.4828240835306563E-3</v>
      </c>
      <c r="S14" s="348">
        <v>0</v>
      </c>
      <c r="T14" s="382"/>
      <c r="U14" s="370" t="s">
        <v>252</v>
      </c>
      <c r="V14" s="403">
        <v>-6.3969641526055415E-2</v>
      </c>
      <c r="W14" s="347">
        <v>6.8152866242038229E-2</v>
      </c>
      <c r="X14" s="347">
        <v>-4.620874219446916E-2</v>
      </c>
      <c r="Y14" s="347">
        <v>4.8858126364881111E-3</v>
      </c>
      <c r="Z14" s="347">
        <v>2.9254571026723103E-2</v>
      </c>
      <c r="AA14" s="347">
        <v>0.32752005580746424</v>
      </c>
      <c r="AB14" s="347">
        <v>-4.0508500828042495E-3</v>
      </c>
      <c r="AC14" s="348">
        <v>1.0704359366001396E-2</v>
      </c>
      <c r="AD14" s="382"/>
      <c r="AE14" s="370" t="s">
        <v>252</v>
      </c>
      <c r="AF14" s="403">
        <v>8.3001520306957247E-2</v>
      </c>
      <c r="AG14" s="347">
        <v>3.2995428344265484E-2</v>
      </c>
      <c r="AH14" s="347">
        <v>6.4721286943509176E-2</v>
      </c>
      <c r="AI14" s="347">
        <v>-1.1676304836273955E-2</v>
      </c>
      <c r="AJ14" s="347">
        <v>-2.5280131183383747E-3</v>
      </c>
      <c r="AK14" s="347">
        <v>-0.40120861797162383</v>
      </c>
      <c r="AL14" s="347">
        <v>1.1077482564329675E-2</v>
      </c>
      <c r="AM14" s="348">
        <v>1.2597703427516845E-2</v>
      </c>
      <c r="AN14" s="382"/>
      <c r="AO14" s="370" t="s">
        <v>252</v>
      </c>
      <c r="AP14" s="403">
        <v>8.5129850596610934E-2</v>
      </c>
      <c r="AQ14" s="347">
        <v>-6.2728497209928763E-2</v>
      </c>
      <c r="AR14" s="347">
        <v>0.27916373858046378</v>
      </c>
      <c r="AS14" s="347">
        <v>3.1231365533691099E-2</v>
      </c>
      <c r="AT14" s="347">
        <v>1.5480512363860475E-2</v>
      </c>
      <c r="AU14" s="347">
        <v>-5.9236507240017458E-2</v>
      </c>
      <c r="AV14" s="347">
        <v>5.6046569410428293E-2</v>
      </c>
      <c r="AW14" s="348">
        <v>1.3297286717392906E-2</v>
      </c>
      <c r="AX14" s="382"/>
      <c r="AY14" s="370" t="s">
        <v>252</v>
      </c>
      <c r="AZ14" s="403">
        <v>0.16260087476128862</v>
      </c>
      <c r="BA14" s="347">
        <v>7.5074933278587566E-2</v>
      </c>
      <c r="BB14" s="347">
        <v>0.12251064414228817</v>
      </c>
      <c r="BC14" s="347">
        <v>9.4325984821106382E-3</v>
      </c>
      <c r="BD14" s="347">
        <v>3.1433389544688002E-2</v>
      </c>
      <c r="BE14" s="347">
        <v>-0.18470149253731347</v>
      </c>
      <c r="BF14" s="347">
        <v>7.6969615488034479E-2</v>
      </c>
      <c r="BG14" s="348">
        <v>1.6599664384967343E-2</v>
      </c>
      <c r="BH14" s="382"/>
      <c r="BI14" s="370" t="s">
        <v>252</v>
      </c>
      <c r="BJ14" s="403">
        <v>-0.10419923168631604</v>
      </c>
      <c r="BK14" s="347">
        <v>2.2019634540138944E-2</v>
      </c>
      <c r="BL14" s="347">
        <v>-7.5370121130551943E-2</v>
      </c>
      <c r="BM14" s="347">
        <v>-4.5934624610647609E-2</v>
      </c>
      <c r="BN14" s="347">
        <v>3.1783402001177255E-2</v>
      </c>
      <c r="BO14" s="347">
        <v>1.3449656750572083</v>
      </c>
      <c r="BP14" s="347">
        <v>-2.9960676611946773E-2</v>
      </c>
      <c r="BQ14" s="348">
        <v>1.3502280068402057E-2</v>
      </c>
      <c r="BR14" s="382"/>
      <c r="BS14" s="370" t="s">
        <v>252</v>
      </c>
      <c r="BT14" s="403">
        <v>-0.21309002720927483</v>
      </c>
      <c r="BU14" s="347">
        <v>-9.3236173393124094E-2</v>
      </c>
      <c r="BV14" s="347">
        <v>-0.16289532883419341</v>
      </c>
      <c r="BW14" s="347">
        <v>-1.6361453017112029E-2</v>
      </c>
      <c r="BX14" s="347">
        <v>4.7664321480636249E-2</v>
      </c>
      <c r="BY14" s="347">
        <v>-4.5620883142229923E-2</v>
      </c>
      <c r="BZ14" s="347">
        <v>-9.4438367329429743E-2</v>
      </c>
      <c r="CA14" s="348">
        <v>1.0803210498564548E-2</v>
      </c>
      <c r="CB14" s="382"/>
      <c r="CC14" s="370" t="s">
        <v>252</v>
      </c>
      <c r="CD14" s="403">
        <v>0.36058672529785391</v>
      </c>
      <c r="CE14" s="347">
        <v>4.4774572429425133E-2</v>
      </c>
      <c r="CF14" s="347">
        <v>0.23187069238065131</v>
      </c>
      <c r="CG14" s="347">
        <v>6.7294750495956665E-3</v>
      </c>
      <c r="CH14" s="347">
        <v>-7.9560348478431867E-2</v>
      </c>
      <c r="CI14" s="347">
        <v>-0.57893456032719837</v>
      </c>
      <c r="CJ14" s="347">
        <v>9.3247086688773101E-2</v>
      </c>
      <c r="CK14" s="348">
        <v>7.39720866611798E-3</v>
      </c>
      <c r="CL14" s="382"/>
      <c r="CM14" s="370" t="s">
        <v>252</v>
      </c>
      <c r="CN14" s="403">
        <v>-9.8729815927574197E-2</v>
      </c>
      <c r="CO14" s="347">
        <v>-0.19393186702696166</v>
      </c>
      <c r="CP14" s="347">
        <v>-7.8766668882383095E-2</v>
      </c>
      <c r="CQ14" s="347">
        <v>1.4309586794466809E-2</v>
      </c>
      <c r="CR14" s="347">
        <v>5.4032855510802197E-2</v>
      </c>
      <c r="CS14" s="347">
        <v>0.48554402358414978</v>
      </c>
      <c r="CT14" s="347">
        <v>-3.4358725886483026E-2</v>
      </c>
      <c r="CU14" s="348">
        <v>6.0049961374549678E-3</v>
      </c>
      <c r="CV14" s="382"/>
      <c r="CW14" s="370" t="s">
        <v>252</v>
      </c>
      <c r="CX14" s="403">
        <v>-2.7584515891746101E-2</v>
      </c>
      <c r="CY14" s="347">
        <v>0.14900905309517992</v>
      </c>
      <c r="CZ14" s="347">
        <v>-8.6363003203789451E-3</v>
      </c>
      <c r="DA14" s="347">
        <v>-2.9552417245759636E-2</v>
      </c>
      <c r="DB14" s="347">
        <v>-4.6956847094038419E-2</v>
      </c>
      <c r="DC14" s="347">
        <v>-0.45565999182672656</v>
      </c>
      <c r="DD14" s="347">
        <v>-3.3788786430638762E-2</v>
      </c>
      <c r="DE14" s="348">
        <v>7.9952417445411702E-3</v>
      </c>
      <c r="DF14" s="382"/>
      <c r="DG14" s="370" t="s">
        <v>252</v>
      </c>
      <c r="DH14" s="403">
        <v>-1.2378352822517088E-2</v>
      </c>
      <c r="DI14" s="347">
        <v>1.2672487223167792E-3</v>
      </c>
      <c r="DJ14" s="347">
        <v>-2.2343403119291887E-2</v>
      </c>
      <c r="DK14" s="347">
        <v>-6.2364966313763646E-3</v>
      </c>
      <c r="DL14" s="347">
        <v>2.4478767257737261E-2</v>
      </c>
      <c r="DM14" s="347">
        <v>0.37902552552552549</v>
      </c>
      <c r="DN14" s="347">
        <v>1.9874956461164257E-3</v>
      </c>
      <c r="DO14" s="348">
        <v>9.9997503574427091E-3</v>
      </c>
      <c r="DP14" s="382"/>
      <c r="DQ14" s="370" t="s">
        <v>252</v>
      </c>
      <c r="DR14" s="403">
        <v>-8.3814680615525397E-2</v>
      </c>
      <c r="DS14" s="347">
        <v>3.3613493632749569E-2</v>
      </c>
      <c r="DT14" s="347">
        <v>-5.1736552350954548E-2</v>
      </c>
      <c r="DU14" s="347">
        <v>7.4419574596636437E-2</v>
      </c>
      <c r="DV14" s="347">
        <v>-3.7752180175791607E-3</v>
      </c>
      <c r="DW14" s="347">
        <v>-0.97604610471554198</v>
      </c>
      <c r="DX14" s="347">
        <v>-3.1971554781584019E-2</v>
      </c>
      <c r="DY14" s="348">
        <v>2.999488648327682E-2</v>
      </c>
      <c r="DZ14" s="382"/>
      <c r="EA14" s="370" t="s">
        <v>252</v>
      </c>
      <c r="EB14" s="403">
        <v>1.5082903720217504E-2</v>
      </c>
      <c r="EC14" s="347">
        <v>-4.8353909465020606E-2</v>
      </c>
      <c r="ED14" s="347">
        <v>-0.14413458623825409</v>
      </c>
      <c r="EE14" s="347">
        <v>-2.1273527078675093E-3</v>
      </c>
      <c r="EF14" s="347">
        <v>-1.4873701756635424E-2</v>
      </c>
      <c r="EG14" s="347">
        <v>6.0681818181818183</v>
      </c>
      <c r="EH14" s="347">
        <v>-9.3007110196068835E-3</v>
      </c>
      <c r="EI14" s="348">
        <v>1.0002508808098077E-2</v>
      </c>
      <c r="EJ14" s="382"/>
      <c r="EK14" s="370" t="s">
        <v>252</v>
      </c>
      <c r="EL14" s="403">
        <v>-2.3369136268487703E-2</v>
      </c>
      <c r="EM14" s="347">
        <v>0.10789189189189194</v>
      </c>
      <c r="EN14" s="347">
        <v>1.4520984593589522E-2</v>
      </c>
      <c r="EO14" s="347">
        <v>-3.4074074074074097E-2</v>
      </c>
      <c r="EP14" s="347">
        <v>2.8829884159833445E-2</v>
      </c>
      <c r="EQ14" s="347">
        <v>5.6913183279742769</v>
      </c>
      <c r="ER14" s="347">
        <v>1.4112245514408341E-2</v>
      </c>
      <c r="ES14" s="348">
        <v>6.0047087284272683E-3</v>
      </c>
    </row>
    <row r="15" spans="1:149" x14ac:dyDescent="0.25">
      <c r="A15" s="370" t="s">
        <v>253</v>
      </c>
      <c r="B15" s="403">
        <v>3.380581391358075E-2</v>
      </c>
      <c r="C15" s="347">
        <v>-9.2035398230088494E-2</v>
      </c>
      <c r="D15" s="347">
        <v>1.6050008447372914E-2</v>
      </c>
      <c r="E15" s="347">
        <v>-2.8621020754856345E-2</v>
      </c>
      <c r="F15" s="347">
        <v>-2.2081431100344773E-2</v>
      </c>
      <c r="G15" s="347">
        <v>-0.35626477541371154</v>
      </c>
      <c r="H15" s="347">
        <v>-2.3204594680100325E-2</v>
      </c>
      <c r="I15" s="348">
        <v>-2.3874505483499345E-2</v>
      </c>
      <c r="J15" s="382"/>
      <c r="K15" s="370" t="s">
        <v>253</v>
      </c>
      <c r="L15" s="403">
        <v>-1.7130336631033877E-2</v>
      </c>
      <c r="M15" s="347">
        <v>2.0142949967511363E-2</v>
      </c>
      <c r="N15" s="347">
        <v>-2.1117392750249469E-2</v>
      </c>
      <c r="O15" s="347">
        <v>2.7145192563586069E-2</v>
      </c>
      <c r="P15" s="347">
        <v>-6.1928353658535773E-3</v>
      </c>
      <c r="Q15" s="347">
        <v>-8.3731178846860127E-2</v>
      </c>
      <c r="R15" s="347">
        <v>-1.6069760199314402E-3</v>
      </c>
      <c r="S15" s="348">
        <v>-1.6545037130142456E-3</v>
      </c>
      <c r="T15" s="382"/>
      <c r="U15" s="370" t="s">
        <v>253</v>
      </c>
      <c r="V15" s="403">
        <v>-3.8809700736337258E-2</v>
      </c>
      <c r="W15" s="347">
        <v>6.8152866242038229E-2</v>
      </c>
      <c r="X15" s="347">
        <v>-2.0723628333616424E-2</v>
      </c>
      <c r="Y15" s="347">
        <v>4.8858126364881111E-3</v>
      </c>
      <c r="Z15" s="347">
        <v>6.7107659860032864E-3</v>
      </c>
      <c r="AA15" s="347">
        <v>0.33026052104208409</v>
      </c>
      <c r="AB15" s="347">
        <v>9.4826940832978671E-4</v>
      </c>
      <c r="AC15" s="348">
        <v>1.0688591983556078E-2</v>
      </c>
      <c r="AD15" s="382"/>
      <c r="AE15" s="370" t="s">
        <v>253</v>
      </c>
      <c r="AF15" s="403">
        <v>4.6772323154232714E-2</v>
      </c>
      <c r="AG15" s="347">
        <v>3.2995428344265484E-2</v>
      </c>
      <c r="AH15" s="347">
        <v>3.0529054640069352E-2</v>
      </c>
      <c r="AI15" s="347">
        <v>-1.1676304836273955E-2</v>
      </c>
      <c r="AJ15" s="347">
        <v>4.8566803161603597E-2</v>
      </c>
      <c r="AK15" s="347">
        <v>-0.39951792708647177</v>
      </c>
      <c r="AL15" s="347">
        <v>6.7313205853755543E-3</v>
      </c>
      <c r="AM15" s="348">
        <v>1.5609111246695104E-2</v>
      </c>
      <c r="AN15" s="382"/>
      <c r="AO15" s="370" t="s">
        <v>253</v>
      </c>
      <c r="AP15" s="403">
        <v>-2.12165972874983E-2</v>
      </c>
      <c r="AQ15" s="347">
        <v>-6.2728497209928763E-2</v>
      </c>
      <c r="AR15" s="347">
        <v>-2.2386803568422799E-2</v>
      </c>
      <c r="AS15" s="347">
        <v>3.1231365533691099E-2</v>
      </c>
      <c r="AT15" s="347">
        <v>-1.5984015984016029E-2</v>
      </c>
      <c r="AU15" s="347">
        <v>-4.6663321625689903E-2</v>
      </c>
      <c r="AV15" s="347">
        <v>-6.4634357742503002E-3</v>
      </c>
      <c r="AW15" s="348">
        <v>2.0775969962453095E-2</v>
      </c>
      <c r="AX15" s="382"/>
      <c r="AY15" s="370" t="s">
        <v>253</v>
      </c>
      <c r="AZ15" s="403">
        <v>3.9648785841679253E-2</v>
      </c>
      <c r="BA15" s="347">
        <v>7.5138575241223499E-2</v>
      </c>
      <c r="BB15" s="347">
        <v>3.5123966942148747E-2</v>
      </c>
      <c r="BC15" s="347">
        <v>9.4325984821106382E-3</v>
      </c>
      <c r="BD15" s="347">
        <v>5.943700969081691E-2</v>
      </c>
      <c r="BE15" s="347">
        <v>-0.13368421052631574</v>
      </c>
      <c r="BF15" s="347">
        <v>2.9623629112661993E-2</v>
      </c>
      <c r="BG15" s="348">
        <v>1.9605198626777842E-2</v>
      </c>
      <c r="BH15" s="382"/>
      <c r="BI15" s="370" t="s">
        <v>253</v>
      </c>
      <c r="BJ15" s="403">
        <v>-4.8297703879651578E-2</v>
      </c>
      <c r="BK15" s="347">
        <v>2.1959136910445022E-2</v>
      </c>
      <c r="BL15" s="347">
        <v>-3.6094477711244091E-2</v>
      </c>
      <c r="BM15" s="347">
        <v>-4.5934624610647609E-2</v>
      </c>
      <c r="BN15" s="347">
        <v>2.2475825420332766E-2</v>
      </c>
      <c r="BO15" s="347">
        <v>1.1160388821385174</v>
      </c>
      <c r="BP15" s="347">
        <v>-9.1627631117081679E-3</v>
      </c>
      <c r="BQ15" s="348">
        <v>1.3504250892867902E-2</v>
      </c>
      <c r="BR15" s="382"/>
      <c r="BS15" s="370" t="s">
        <v>253</v>
      </c>
      <c r="BT15" s="403">
        <v>-3.7264281752634493E-2</v>
      </c>
      <c r="BU15" s="347">
        <v>-9.3236173393124094E-2</v>
      </c>
      <c r="BV15" s="347">
        <v>-4.1415012942191638E-2</v>
      </c>
      <c r="BW15" s="347">
        <v>-1.6361453017112029E-2</v>
      </c>
      <c r="BX15" s="347">
        <v>-1.8062537275283331E-2</v>
      </c>
      <c r="BY15" s="347">
        <v>2.5839793281654728E-3</v>
      </c>
      <c r="BZ15" s="347">
        <v>-2.9929147324700707E-2</v>
      </c>
      <c r="CA15" s="348">
        <v>1.0820815832562117E-2</v>
      </c>
      <c r="CB15" s="382"/>
      <c r="CC15" s="370" t="s">
        <v>253</v>
      </c>
      <c r="CD15" s="403">
        <v>0.17841068663810158</v>
      </c>
      <c r="CE15" s="347">
        <v>4.4714609519884645E-2</v>
      </c>
      <c r="CF15" s="347">
        <v>0.1193519351935194</v>
      </c>
      <c r="CG15" s="347">
        <v>6.7144819166793483E-3</v>
      </c>
      <c r="CH15" s="347">
        <v>1.2754880694143158E-2</v>
      </c>
      <c r="CI15" s="347">
        <v>-0.53550973654066447</v>
      </c>
      <c r="CJ15" s="347">
        <v>5.3998236997859203E-2</v>
      </c>
      <c r="CK15" s="348">
        <v>7.3714111322393267E-3</v>
      </c>
      <c r="CL15" s="382"/>
      <c r="CM15" s="370" t="s">
        <v>253</v>
      </c>
      <c r="CN15" s="403">
        <v>-9.9883891469078473E-2</v>
      </c>
      <c r="CO15" s="347">
        <v>-0.19388560157790938</v>
      </c>
      <c r="CP15" s="347">
        <v>-8.0572531360566066E-2</v>
      </c>
      <c r="CQ15" s="347">
        <v>1.4324693042292063E-2</v>
      </c>
      <c r="CR15" s="347">
        <v>-2.6473612063056918E-2</v>
      </c>
      <c r="CS15" s="347">
        <v>0.32059186189889044</v>
      </c>
      <c r="CT15" s="347">
        <v>-4.9750292719061368E-2</v>
      </c>
      <c r="CU15" s="348">
        <v>6.0007923376290198E-3</v>
      </c>
      <c r="CV15" s="382"/>
      <c r="CW15" s="370" t="s">
        <v>253</v>
      </c>
      <c r="CX15" s="403">
        <v>1.0489154418004793E-2</v>
      </c>
      <c r="CY15" s="347">
        <v>0.14900905309517992</v>
      </c>
      <c r="CZ15" s="347">
        <v>2.5537869511981823E-2</v>
      </c>
      <c r="DA15" s="347">
        <v>-2.9552417245759636E-2</v>
      </c>
      <c r="DB15" s="347">
        <v>-4.7258646484203033E-2</v>
      </c>
      <c r="DC15" s="347">
        <v>-0.42717086834733903</v>
      </c>
      <c r="DD15" s="347">
        <v>-1.4823848919958856E-2</v>
      </c>
      <c r="DE15" s="348">
        <v>8.0035210859770063E-3</v>
      </c>
      <c r="DF15" s="382"/>
      <c r="DG15" s="370" t="s">
        <v>253</v>
      </c>
      <c r="DH15" s="403">
        <v>4.8239720505240571E-2</v>
      </c>
      <c r="DI15" s="347">
        <v>1.277683134582672E-3</v>
      </c>
      <c r="DJ15" s="347">
        <v>2.4390243902439018E-2</v>
      </c>
      <c r="DK15" s="347">
        <v>-6.2367661212704697E-3</v>
      </c>
      <c r="DL15" s="347">
        <v>2.3739146499168605E-2</v>
      </c>
      <c r="DM15" s="347">
        <v>0.34311328443357791</v>
      </c>
      <c r="DN15" s="347">
        <v>2.6813859996171262E-2</v>
      </c>
      <c r="DO15" s="348">
        <v>9.9967826446661374E-3</v>
      </c>
      <c r="DP15" s="382"/>
      <c r="DQ15" s="370" t="s">
        <v>253</v>
      </c>
      <c r="DR15" s="403">
        <v>0.1752659915395462</v>
      </c>
      <c r="DS15" s="347">
        <v>3.3602722245852791E-2</v>
      </c>
      <c r="DT15" s="347">
        <v>0.15218115218115219</v>
      </c>
      <c r="DU15" s="347">
        <v>7.4419865959012829E-2</v>
      </c>
      <c r="DV15" s="347">
        <v>-1.9579536226653448E-2</v>
      </c>
      <c r="DW15" s="347">
        <v>-1.1189320388349515</v>
      </c>
      <c r="DX15" s="347">
        <v>7.9559013622352723E-2</v>
      </c>
      <c r="DY15" s="348">
        <v>2.2002775944845197E-2</v>
      </c>
      <c r="DZ15" s="382"/>
      <c r="EA15" s="370" t="s">
        <v>253</v>
      </c>
      <c r="EB15" s="403">
        <v>1.2406947890818735E-2</v>
      </c>
      <c r="EC15" s="347">
        <v>-4.8353909465020606E-2</v>
      </c>
      <c r="ED15" s="347">
        <v>-3.1791907514450699E-3</v>
      </c>
      <c r="EE15" s="347">
        <v>-2.1273527078675093E-3</v>
      </c>
      <c r="EF15" s="347">
        <v>-5.613841339959502E-3</v>
      </c>
      <c r="EG15" s="347">
        <v>-1.989795918367347</v>
      </c>
      <c r="EH15" s="347">
        <v>5.3881667568531607E-3</v>
      </c>
      <c r="EI15" s="348">
        <v>2.2998486062872883E-2</v>
      </c>
      <c r="EJ15" s="382"/>
      <c r="EK15" s="370" t="s">
        <v>253</v>
      </c>
      <c r="EL15" s="403">
        <v>-5.9092867916397326E-2</v>
      </c>
      <c r="EM15" s="347">
        <v>0.10789189189189194</v>
      </c>
      <c r="EN15" s="347">
        <v>-1.7831255436358422E-2</v>
      </c>
      <c r="EO15" s="347">
        <v>-3.4074074074074097E-2</v>
      </c>
      <c r="EP15" s="347">
        <v>0.53540027764923659</v>
      </c>
      <c r="EQ15" s="347">
        <v>9.3608247422680417</v>
      </c>
      <c r="ER15" s="347">
        <v>5.5425135986258207E-2</v>
      </c>
      <c r="ES15" s="348"/>
    </row>
    <row r="16" spans="1:149" x14ac:dyDescent="0.25">
      <c r="A16" s="370" t="s">
        <v>255</v>
      </c>
      <c r="B16" s="403">
        <v>4.3717924348982938E-3</v>
      </c>
      <c r="C16" s="347">
        <v>-9.2035398230088494E-2</v>
      </c>
      <c r="D16" s="347">
        <v>-6.2205783456623651E-3</v>
      </c>
      <c r="E16" s="347">
        <v>-2.8621020754856345E-2</v>
      </c>
      <c r="F16" s="347">
        <v>-6.4377682403434005E-3</v>
      </c>
      <c r="G16" s="347">
        <v>-0.36607570675610923</v>
      </c>
      <c r="H16" s="347">
        <v>-3.3428856064053603E-2</v>
      </c>
      <c r="I16" s="348">
        <v>-3.4966744284776925E-2</v>
      </c>
      <c r="J16" s="382"/>
      <c r="K16" s="370" t="s">
        <v>255</v>
      </c>
      <c r="L16" s="403">
        <v>-2.7851375220792455E-2</v>
      </c>
      <c r="M16" s="347">
        <v>2.0142949967511363E-2</v>
      </c>
      <c r="N16" s="347">
        <v>-2.9098291321265419E-2</v>
      </c>
      <c r="O16" s="347">
        <v>2.7145192563586069E-2</v>
      </c>
      <c r="P16" s="347">
        <v>-2.1328293736501056E-2</v>
      </c>
      <c r="Q16" s="347">
        <v>-3.2879818594104347E-2</v>
      </c>
      <c r="R16" s="347">
        <v>-6.2731425517565439E-3</v>
      </c>
      <c r="S16" s="348">
        <v>-6.5721941530134109E-3</v>
      </c>
      <c r="T16" s="382"/>
      <c r="U16" s="370" t="s">
        <v>255</v>
      </c>
      <c r="V16" s="403">
        <v>-1.71960676162348E-3</v>
      </c>
      <c r="W16" s="347">
        <v>6.8152866242038229E-2</v>
      </c>
      <c r="X16" s="347">
        <v>8.1895800662136059E-3</v>
      </c>
      <c r="Y16" s="347">
        <v>4.8858126364881111E-3</v>
      </c>
      <c r="Z16" s="347">
        <v>2.9655172413792789E-2</v>
      </c>
      <c r="AA16" s="347">
        <v>0.32395466979288795</v>
      </c>
      <c r="AB16" s="347">
        <v>1.9091886908420366E-2</v>
      </c>
      <c r="AC16" s="348">
        <v>1.0695115405260216E-2</v>
      </c>
      <c r="AD16" s="382"/>
      <c r="AE16" s="370" t="s">
        <v>255</v>
      </c>
      <c r="AF16" s="403">
        <v>-1.2513000520020875E-2</v>
      </c>
      <c r="AG16" s="347">
        <v>3.2995428344265484E-2</v>
      </c>
      <c r="AH16" s="347">
        <v>-1.7455928102315901E-2</v>
      </c>
      <c r="AI16" s="347">
        <v>-1.1676304836273955E-2</v>
      </c>
      <c r="AJ16" s="347">
        <v>1.2592096450100823E-2</v>
      </c>
      <c r="AK16" s="347">
        <v>-0.40112160566706029</v>
      </c>
      <c r="AL16" s="347">
        <v>-2.3898375362810486E-2</v>
      </c>
      <c r="AM16" s="348">
        <v>1.5614004806351809E-2</v>
      </c>
      <c r="AN16" s="382"/>
      <c r="AO16" s="370" t="s">
        <v>255</v>
      </c>
      <c r="AP16" s="403">
        <v>-4.8843103051048206E-2</v>
      </c>
      <c r="AQ16" s="347">
        <v>-6.2728497209928763E-2</v>
      </c>
      <c r="AR16" s="347">
        <v>-4.608619173262981E-2</v>
      </c>
      <c r="AS16" s="347">
        <v>3.1231365533691099E-2</v>
      </c>
      <c r="AT16" s="347">
        <v>5.9531684085196825E-3</v>
      </c>
      <c r="AU16" s="347">
        <v>-9.8570724494825041E-2</v>
      </c>
      <c r="AV16" s="347">
        <v>-1.7879899594516298E-2</v>
      </c>
      <c r="AW16" s="348">
        <v>2.0773142640503183E-2</v>
      </c>
      <c r="AX16" s="382"/>
      <c r="AY16" s="370" t="s">
        <v>255</v>
      </c>
      <c r="AZ16" s="403">
        <v>7.5123706702654003E-2</v>
      </c>
      <c r="BA16" s="347">
        <v>7.5138575241223499E-2</v>
      </c>
      <c r="BB16" s="347">
        <v>6.453992255209294E-2</v>
      </c>
      <c r="BC16" s="347">
        <v>9.4325984821106382E-3</v>
      </c>
      <c r="BD16" s="347">
        <v>2.4460810099947387E-2</v>
      </c>
      <c r="BE16" s="347">
        <v>-0.10224166211044274</v>
      </c>
      <c r="BF16" s="347">
        <v>4.1247247562126339E-2</v>
      </c>
      <c r="BG16" s="348">
        <v>1.9607592018646994E-2</v>
      </c>
      <c r="BH16" s="382"/>
      <c r="BI16" s="370" t="s">
        <v>255</v>
      </c>
      <c r="BJ16" s="403">
        <v>-8.0720952687479836E-2</v>
      </c>
      <c r="BK16" s="347">
        <v>2.1959136910445022E-2</v>
      </c>
      <c r="BL16" s="347">
        <v>-6.3918240083145644E-2</v>
      </c>
      <c r="BM16" s="347">
        <v>-4.5934624610647609E-2</v>
      </c>
      <c r="BN16" s="347">
        <v>2.965340179717571E-2</v>
      </c>
      <c r="BO16" s="347">
        <v>0.76674786845310583</v>
      </c>
      <c r="BP16" s="347">
        <v>-3.2161423914001182E-2</v>
      </c>
      <c r="BQ16" s="348">
        <v>1.3502819891223795E-2</v>
      </c>
      <c r="BR16" s="382"/>
      <c r="BS16" s="370" t="s">
        <v>255</v>
      </c>
      <c r="BT16" s="403">
        <v>-1.0398431482389284E-2</v>
      </c>
      <c r="BU16" s="347">
        <v>-9.3236173393124094E-2</v>
      </c>
      <c r="BV16" s="347">
        <v>-2.035529237601779E-2</v>
      </c>
      <c r="BW16" s="347">
        <v>-1.6361453017112029E-2</v>
      </c>
      <c r="BX16" s="347">
        <v>-2.5931928687196092E-2</v>
      </c>
      <c r="BY16" s="347">
        <v>9.6863150637711087E-2</v>
      </c>
      <c r="BZ16" s="347">
        <v>-1.6504526063885055E-2</v>
      </c>
      <c r="CA16" s="348">
        <v>1.0819452706722212E-2</v>
      </c>
      <c r="CB16" s="382"/>
      <c r="CC16" s="370" t="s">
        <v>255</v>
      </c>
      <c r="CD16" s="403">
        <v>1.2948876702635859E-2</v>
      </c>
      <c r="CE16" s="347">
        <v>4.4714609519884645E-2</v>
      </c>
      <c r="CF16" s="347">
        <v>-8.5001888930864335E-3</v>
      </c>
      <c r="CG16" s="347">
        <v>6.7144819166793483E-3</v>
      </c>
      <c r="CH16" s="347">
        <v>3.4173812875975963E-2</v>
      </c>
      <c r="CI16" s="347">
        <v>-0.57165304839723441</v>
      </c>
      <c r="CJ16" s="347">
        <v>-1.108187095835717E-2</v>
      </c>
      <c r="CK16" s="348">
        <v>7.3687178921298052E-3</v>
      </c>
      <c r="CL16" s="382"/>
      <c r="CM16" s="370" t="s">
        <v>255</v>
      </c>
      <c r="CN16" s="403">
        <v>-8.2428137333659789E-3</v>
      </c>
      <c r="CO16" s="347">
        <v>-0.19388560157790938</v>
      </c>
      <c r="CP16" s="347">
        <v>-7.4299866641265111E-3</v>
      </c>
      <c r="CQ16" s="347">
        <v>1.4324693042292063E-2</v>
      </c>
      <c r="CR16" s="347">
        <v>-3.6386138613861356E-2</v>
      </c>
      <c r="CS16" s="347">
        <v>0.74761555392516499</v>
      </c>
      <c r="CT16" s="347">
        <v>-2.0727190061646068E-3</v>
      </c>
      <c r="CU16" s="348">
        <v>6.0003407901462356E-3</v>
      </c>
      <c r="CV16" s="382"/>
      <c r="CW16" s="370" t="s">
        <v>255</v>
      </c>
      <c r="CX16" s="403">
        <v>-1.2783940834653973E-2</v>
      </c>
      <c r="CY16" s="347">
        <v>0.14900905309517992</v>
      </c>
      <c r="CZ16" s="347">
        <v>7.2936660268713141E-3</v>
      </c>
      <c r="DA16" s="347">
        <v>-2.9552417245759636E-2</v>
      </c>
      <c r="DB16" s="347">
        <v>-2.2861546365271015E-2</v>
      </c>
      <c r="DC16" s="347">
        <v>-0.46641477749790089</v>
      </c>
      <c r="DD16" s="347">
        <v>-2.4066679173478461E-2</v>
      </c>
      <c r="DE16" s="348">
        <v>8.0091948460468271E-3</v>
      </c>
      <c r="DF16" s="382"/>
      <c r="DG16" s="370" t="s">
        <v>255</v>
      </c>
      <c r="DH16" s="403">
        <v>3.4531963470319657E-2</v>
      </c>
      <c r="DI16" s="347">
        <v>1.277683134582672E-3</v>
      </c>
      <c r="DJ16" s="347">
        <v>1.2766768292682961E-2</v>
      </c>
      <c r="DK16" s="347">
        <v>-6.2367661212704697E-3</v>
      </c>
      <c r="DL16" s="347">
        <v>7.097791798107338E-3</v>
      </c>
      <c r="DM16" s="347">
        <v>0.31077891424075521</v>
      </c>
      <c r="DN16" s="347">
        <v>1.823424413016626E-2</v>
      </c>
      <c r="DO16" s="348">
        <v>9.9859572476205943E-3</v>
      </c>
      <c r="DP16" s="382"/>
      <c r="DQ16" s="370" t="s">
        <v>255</v>
      </c>
      <c r="DR16" s="403">
        <v>0.2312758620689655</v>
      </c>
      <c r="DS16" s="347">
        <v>3.3602722245852791E-2</v>
      </c>
      <c r="DT16" s="347">
        <v>0.19830667920978362</v>
      </c>
      <c r="DU16" s="347">
        <v>7.4419865959012829E-2</v>
      </c>
      <c r="DV16" s="347">
        <v>-1.4748107543722392E-2</v>
      </c>
      <c r="DW16" s="347">
        <v>-1.1098439375750302</v>
      </c>
      <c r="DX16" s="347">
        <v>0.10623263842066934</v>
      </c>
      <c r="DY16" s="348">
        <v>2.1996696336260668E-2</v>
      </c>
      <c r="DZ16" s="382"/>
      <c r="EA16" s="370" t="s">
        <v>255</v>
      </c>
      <c r="EB16" s="403">
        <v>8.8498053602935698E-3</v>
      </c>
      <c r="EC16" s="347">
        <v>-4.8353909465020606E-2</v>
      </c>
      <c r="ED16" s="347">
        <v>-6.9084628670120539E-3</v>
      </c>
      <c r="EE16" s="347">
        <v>-2.1273527078675093E-3</v>
      </c>
      <c r="EF16" s="347">
        <v>-5.2987150615965088E-4</v>
      </c>
      <c r="EG16" s="347">
        <v>-2.0928961748633879</v>
      </c>
      <c r="EH16" s="347">
        <v>4.3517480130673561E-3</v>
      </c>
      <c r="EI16" s="348">
        <v>2.2999999999999968E-2</v>
      </c>
      <c r="EJ16" s="382"/>
      <c r="EK16" s="370" t="s">
        <v>255</v>
      </c>
      <c r="EL16" s="403">
        <v>-8.7138772450934238E-2</v>
      </c>
      <c r="EM16" s="347">
        <v>0.10789189189189194</v>
      </c>
      <c r="EN16" s="347">
        <v>-4.1897233201581008E-2</v>
      </c>
      <c r="EO16" s="347">
        <v>-3.4074074074074097E-2</v>
      </c>
      <c r="EP16" s="347">
        <v>1.1126573889993374</v>
      </c>
      <c r="EQ16" s="347">
        <v>9.4350000000000005</v>
      </c>
      <c r="ER16" s="347">
        <v>7.8089158059543931E-2</v>
      </c>
      <c r="ES16" s="348"/>
    </row>
    <row r="17" spans="1:149" ht="15.75" thickBot="1" x14ac:dyDescent="0.3">
      <c r="A17" s="371" t="s">
        <v>294</v>
      </c>
      <c r="B17" s="403">
        <v>3.2917019475021111E-2</v>
      </c>
      <c r="C17" s="347">
        <v>-9.2035398230088494E-2</v>
      </c>
      <c r="D17" s="347">
        <v>1.5567282321899826E-2</v>
      </c>
      <c r="E17" s="347">
        <v>-2.8621020754856345E-2</v>
      </c>
      <c r="F17" s="347">
        <v>-0.18967779559702588</v>
      </c>
      <c r="G17" s="347">
        <v>-0.35710955710955711</v>
      </c>
      <c r="H17" s="347">
        <v>-3.8189711747185613E-2</v>
      </c>
      <c r="I17" s="348">
        <v>-3.899308352190644E-2</v>
      </c>
      <c r="J17" s="382"/>
      <c r="K17" s="371" t="s">
        <v>294</v>
      </c>
      <c r="L17" s="403">
        <v>-8.5391262765993788E-4</v>
      </c>
      <c r="M17" s="347">
        <v>2.0142949967511363E-2</v>
      </c>
      <c r="N17" s="347">
        <v>-2.7279812938426598E-3</v>
      </c>
      <c r="O17" s="347">
        <v>2.7145192563586069E-2</v>
      </c>
      <c r="P17" s="347">
        <v>9.5358042461317228E-3</v>
      </c>
      <c r="Q17" s="347">
        <v>-6.5627266134880305E-2</v>
      </c>
      <c r="R17" s="347">
        <v>8.3322398635349987E-3</v>
      </c>
      <c r="S17" s="348">
        <v>0</v>
      </c>
      <c r="T17" s="382"/>
      <c r="U17" s="371" t="s">
        <v>294</v>
      </c>
      <c r="V17" s="403">
        <v>-3.172432654177483E-2</v>
      </c>
      <c r="W17" s="347">
        <v>6.8152866242038229E-2</v>
      </c>
      <c r="X17" s="347">
        <v>-1.5240328253223939E-2</v>
      </c>
      <c r="Y17" s="347">
        <v>4.8858126364881111E-3</v>
      </c>
      <c r="Z17" s="347">
        <v>8.5546248440563893E-3</v>
      </c>
      <c r="AA17" s="347">
        <v>0.33372138145129987</v>
      </c>
      <c r="AB17" s="347">
        <v>4.0991606480577491E-3</v>
      </c>
      <c r="AC17" s="348">
        <v>7.6893400204871322E-3</v>
      </c>
      <c r="AD17" s="382"/>
      <c r="AE17" s="371" t="s">
        <v>294</v>
      </c>
      <c r="AF17" s="403">
        <v>5.4547380313514998E-2</v>
      </c>
      <c r="AG17" s="347">
        <v>3.2995428344265484E-2</v>
      </c>
      <c r="AH17" s="347">
        <v>4.0873015873015922E-2</v>
      </c>
      <c r="AI17" s="347">
        <v>-1.1676304836273955E-2</v>
      </c>
      <c r="AJ17" s="347">
        <v>5.0892383813394511E-2</v>
      </c>
      <c r="AK17" s="347">
        <v>-0.40151294733779452</v>
      </c>
      <c r="AL17" s="347">
        <v>7.9186106791083646E-3</v>
      </c>
      <c r="AM17" s="348">
        <v>1.2607760043301984E-2</v>
      </c>
      <c r="AN17" s="382"/>
      <c r="AO17" s="371" t="s">
        <v>294</v>
      </c>
      <c r="AP17" s="403">
        <v>3.853493588670525E-2</v>
      </c>
      <c r="AQ17" s="347">
        <v>-6.2728497209928763E-2</v>
      </c>
      <c r="AR17" s="347">
        <v>2.4526623459143561E-2</v>
      </c>
      <c r="AS17" s="347">
        <v>3.1231365533691099E-2</v>
      </c>
      <c r="AT17" s="347">
        <v>-9.080208508491663E-3</v>
      </c>
      <c r="AU17" s="347">
        <v>-5.4448225571220268E-2</v>
      </c>
      <c r="AV17" s="347">
        <v>2.1730465083385806E-2</v>
      </c>
      <c r="AW17" s="348">
        <v>1.7770071184584492E-2</v>
      </c>
      <c r="AX17" s="382"/>
      <c r="AY17" s="371" t="s">
        <v>294</v>
      </c>
      <c r="AZ17" s="403">
        <v>0.15104352030947776</v>
      </c>
      <c r="BA17" s="347">
        <v>7.5074933278587566E-2</v>
      </c>
      <c r="BB17" s="347">
        <v>0.12925576779955336</v>
      </c>
      <c r="BC17" s="347">
        <v>9.4452475605348307E-3</v>
      </c>
      <c r="BD17" s="347">
        <v>1.659426438146951E-2</v>
      </c>
      <c r="BE17" s="347">
        <v>-0.14868894601542415</v>
      </c>
      <c r="BF17" s="347">
        <v>7.7560815997785026E-2</v>
      </c>
      <c r="BG17" s="348">
        <v>1.6607570614231723E-2</v>
      </c>
      <c r="BH17" s="382"/>
      <c r="BI17" s="371" t="s">
        <v>294</v>
      </c>
      <c r="BJ17" s="403">
        <v>-0.16308191176845385</v>
      </c>
      <c r="BK17" s="347">
        <v>2.2040640175377879E-2</v>
      </c>
      <c r="BL17" s="347">
        <v>-7.9323949973967647E-2</v>
      </c>
      <c r="BM17" s="347">
        <v>-4.5941925470841909E-2</v>
      </c>
      <c r="BN17" s="347">
        <v>7.1599905855488186E-2</v>
      </c>
      <c r="BO17" s="347">
        <v>1.0327334219108588</v>
      </c>
      <c r="BP17" s="347">
        <v>-6.5097707350013495E-2</v>
      </c>
      <c r="BQ17" s="348">
        <v>1.051001197432461E-2</v>
      </c>
      <c r="BR17" s="382"/>
      <c r="BS17" s="371" t="s">
        <v>294</v>
      </c>
      <c r="BT17" s="403">
        <v>-6.299579653221439E-2</v>
      </c>
      <c r="BU17" s="347">
        <v>-9.3254809785299556E-2</v>
      </c>
      <c r="BV17" s="347">
        <v>-6.500801131964265E-2</v>
      </c>
      <c r="BW17" s="347">
        <v>-1.6366251590636836E-2</v>
      </c>
      <c r="BX17" s="347">
        <v>-5.3542750240274911E-2</v>
      </c>
      <c r="BY17" s="347">
        <v>6.1263295501812275E-2</v>
      </c>
      <c r="BZ17" s="347">
        <v>-4.3724226306690588E-2</v>
      </c>
      <c r="CA17" s="348">
        <v>7.8238745386901894E-3</v>
      </c>
      <c r="CB17" s="382"/>
      <c r="CC17" s="371" t="s">
        <v>294</v>
      </c>
      <c r="CD17" s="403">
        <v>0.32607607142857153</v>
      </c>
      <c r="CE17" s="347">
        <v>4.4774366371316682E-2</v>
      </c>
      <c r="CF17" s="347">
        <v>0.2505257113691462</v>
      </c>
      <c r="CG17" s="347">
        <v>6.7293605981992152E-3</v>
      </c>
      <c r="CH17" s="347">
        <v>3.5776826859776172E-2</v>
      </c>
      <c r="CI17" s="347">
        <v>-0.56710246360582306</v>
      </c>
      <c r="CJ17" s="347">
        <v>0.12643853690398427</v>
      </c>
      <c r="CK17" s="348">
        <v>4.3662076389146915E-3</v>
      </c>
      <c r="CL17" s="382"/>
      <c r="CM17" s="371" t="s">
        <v>294</v>
      </c>
      <c r="CN17" s="403">
        <v>-9.2186049442864959E-2</v>
      </c>
      <c r="CO17" s="347">
        <v>-0.19392776350070712</v>
      </c>
      <c r="CP17" s="347">
        <v>-8.3859078789882344E-2</v>
      </c>
      <c r="CQ17" s="347">
        <v>1.4297196608053838E-2</v>
      </c>
      <c r="CR17" s="347">
        <v>-1.1769510183716808E-2</v>
      </c>
      <c r="CS17" s="347">
        <v>0.44142507000536768</v>
      </c>
      <c r="CT17" s="347">
        <v>-4.919709605379266E-2</v>
      </c>
      <c r="CU17" s="348">
        <v>3.00002870310382E-3</v>
      </c>
      <c r="CV17" s="382"/>
      <c r="CW17" s="371" t="s">
        <v>294</v>
      </c>
      <c r="CX17" s="403">
        <v>1.019810278204244E-2</v>
      </c>
      <c r="CY17" s="347">
        <v>0.14900343037225178</v>
      </c>
      <c r="CZ17" s="347">
        <v>3.7364732717641631E-2</v>
      </c>
      <c r="DA17" s="347">
        <v>-2.9540452377990165E-2</v>
      </c>
      <c r="DB17" s="347">
        <v>-1.7415115181587695E-2</v>
      </c>
      <c r="DC17" s="347">
        <v>-0.45309100045314044</v>
      </c>
      <c r="DD17" s="347">
        <v>-7.5702559416373112E-3</v>
      </c>
      <c r="DE17" s="348">
        <v>5.0059310174402592E-3</v>
      </c>
      <c r="DF17" s="382"/>
      <c r="DG17" s="371" t="s">
        <v>294</v>
      </c>
      <c r="DH17" s="403">
        <v>4.0584711168541322E-2</v>
      </c>
      <c r="DI17" s="347">
        <v>1.2670357751277659E-3</v>
      </c>
      <c r="DJ17" s="347">
        <v>9.8314365471333584E-3</v>
      </c>
      <c r="DK17" s="347">
        <v>-6.2363811357073065E-3</v>
      </c>
      <c r="DL17" s="347">
        <v>-2.348060873834068E-2</v>
      </c>
      <c r="DM17" s="347">
        <v>0.33504511894995909</v>
      </c>
      <c r="DN17" s="347">
        <v>1.9448049553867763E-2</v>
      </c>
      <c r="DO17" s="348">
        <v>6.9940239774158534E-3</v>
      </c>
      <c r="DP17" s="382"/>
      <c r="DQ17" s="371" t="s">
        <v>294</v>
      </c>
      <c r="DR17" s="403">
        <v>8.0124573313822389E-2</v>
      </c>
      <c r="DS17" s="347">
        <v>3.3613713459309448E-2</v>
      </c>
      <c r="DT17" s="347">
        <v>7.2449622936196348E-2</v>
      </c>
      <c r="DU17" s="347">
        <v>7.4419449727094772E-2</v>
      </c>
      <c r="DV17" s="347">
        <v>0.18122969211614215</v>
      </c>
      <c r="DW17" s="347">
        <v>-1.1235083752196728</v>
      </c>
      <c r="DX17" s="347">
        <v>5.851335788112149E-2</v>
      </c>
      <c r="DY17" s="348">
        <v>0.14999763347504164</v>
      </c>
      <c r="DZ17" s="382"/>
      <c r="EA17" s="371" t="s">
        <v>294</v>
      </c>
      <c r="EB17" s="403">
        <v>5.5915551839464525E-3</v>
      </c>
      <c r="EC17" s="347">
        <v>-4.8353909465020606E-2</v>
      </c>
      <c r="ED17" s="347">
        <v>-3.2715376226826439E-3</v>
      </c>
      <c r="EE17" s="347">
        <v>-2.1273527078675093E-3</v>
      </c>
      <c r="EF17" s="347">
        <v>4.3268548730316519E-2</v>
      </c>
      <c r="EG17" s="347">
        <v>-2.0845771144278609</v>
      </c>
      <c r="EH17" s="347">
        <v>6.9474499441926412E-3</v>
      </c>
      <c r="EI17" s="348">
        <v>3.5004590592977933E-2</v>
      </c>
      <c r="EJ17" s="382"/>
      <c r="EK17" s="371" t="s">
        <v>294</v>
      </c>
      <c r="EL17" s="403">
        <v>-1.7279010549290739E-2</v>
      </c>
      <c r="EM17" s="347">
        <v>0.10789189189189194</v>
      </c>
      <c r="EN17" s="347">
        <v>2.7849612094687378E-3</v>
      </c>
      <c r="EO17" s="347">
        <v>-3.4074074074074097E-2</v>
      </c>
      <c r="EP17" s="347">
        <v>-2.9235790046233417E-2</v>
      </c>
      <c r="EQ17" s="347">
        <v>8.2339449541284395</v>
      </c>
      <c r="ER17" s="347">
        <v>5.610098176718134E-3</v>
      </c>
      <c r="ES17" s="348">
        <v>5.9953505444757084E-3</v>
      </c>
    </row>
    <row r="18" spans="1:149" x14ac:dyDescent="0.25">
      <c r="A18" s="372" t="s">
        <v>261</v>
      </c>
      <c r="B18" s="403">
        <v>2.1581135371178985E-2</v>
      </c>
      <c r="C18" s="347">
        <v>-9.1941384736428045E-2</v>
      </c>
      <c r="D18" s="347">
        <v>7.1556654815273573E-3</v>
      </c>
      <c r="E18" s="347">
        <v>1.5067608476286595E-2</v>
      </c>
      <c r="F18" s="347">
        <v>1.8292567758995161E-2</v>
      </c>
      <c r="G18" s="347">
        <v>-0.35935975609756088</v>
      </c>
      <c r="H18" s="347">
        <v>-1.3928186847870398E-2</v>
      </c>
      <c r="I18" s="348">
        <v>-1.3931017675277718E-2</v>
      </c>
      <c r="J18" s="382"/>
      <c r="K18" s="372" t="s">
        <v>261</v>
      </c>
      <c r="L18" s="403">
        <v>-8.9782906948591319E-3</v>
      </c>
      <c r="M18" s="347">
        <v>2.0211975557610867E-2</v>
      </c>
      <c r="N18" s="347">
        <v>-9.7524438666583401E-3</v>
      </c>
      <c r="O18" s="347">
        <v>2.7609818556323874E-2</v>
      </c>
      <c r="P18" s="347">
        <v>-1.3894479119330011E-2</v>
      </c>
      <c r="Q18" s="347">
        <v>-0.40109693998953033</v>
      </c>
      <c r="R18" s="347">
        <v>-1.3013806097075713E-2</v>
      </c>
      <c r="S18" s="348">
        <v>-1.3013829689950997E-2</v>
      </c>
      <c r="T18" s="382"/>
      <c r="U18" s="372" t="s">
        <v>261</v>
      </c>
      <c r="V18" s="403">
        <v>-4.3264006713546972E-2</v>
      </c>
      <c r="W18" s="347">
        <v>6.8116385130831472E-2</v>
      </c>
      <c r="X18" s="347">
        <v>-3.0573100321618113E-2</v>
      </c>
      <c r="Y18" s="347">
        <v>-6.3811978961901744E-2</v>
      </c>
      <c r="Z18" s="347">
        <v>8.4737154938259928E-4</v>
      </c>
      <c r="AA18" s="347">
        <v>1.0755477860108464</v>
      </c>
      <c r="AB18" s="347">
        <v>-7.6892143701231316E-3</v>
      </c>
      <c r="AC18" s="348">
        <v>1.0700033976729749E-2</v>
      </c>
      <c r="AD18" s="382"/>
      <c r="AE18" s="372" t="s">
        <v>261</v>
      </c>
      <c r="AF18" s="403">
        <v>0.10519501082181222</v>
      </c>
      <c r="AG18" s="347">
        <v>3.3120639274852336E-2</v>
      </c>
      <c r="AH18" s="347">
        <v>9.0339755376129205E-2</v>
      </c>
      <c r="AI18" s="347">
        <v>1.2270202371952586E-2</v>
      </c>
      <c r="AJ18" s="347">
        <v>2.8573871746466133E-2</v>
      </c>
      <c r="AK18" s="347">
        <v>-0.37639618686651161</v>
      </c>
      <c r="AL18" s="347">
        <v>3.4298943523024483E-2</v>
      </c>
      <c r="AM18" s="348">
        <v>1.5599969382165254E-2</v>
      </c>
      <c r="AN18" s="382"/>
      <c r="AO18" s="372" t="s">
        <v>261</v>
      </c>
      <c r="AP18" s="403">
        <v>1.6983926882047352E-2</v>
      </c>
      <c r="AQ18" s="347">
        <v>-6.2822762500673368E-2</v>
      </c>
      <c r="AR18" s="347">
        <v>-2.2875476755730368E-3</v>
      </c>
      <c r="AS18" s="347">
        <v>1.5726551146713175E-2</v>
      </c>
      <c r="AT18" s="347">
        <v>8.0568464923620447E-3</v>
      </c>
      <c r="AU18" s="347">
        <v>-0.40114880342569037</v>
      </c>
      <c r="AV18" s="347">
        <v>-4.8796487545061948E-3</v>
      </c>
      <c r="AW18" s="348">
        <v>2.0800001027173203E-2</v>
      </c>
      <c r="AX18" s="382"/>
      <c r="AY18" s="372" t="s">
        <v>261</v>
      </c>
      <c r="AZ18" s="403">
        <v>0.13625478243318406</v>
      </c>
      <c r="BA18" s="347">
        <v>7.5116869678759773E-2</v>
      </c>
      <c r="BB18" s="347">
        <v>0.12014820846187431</v>
      </c>
      <c r="BC18" s="347">
        <v>6.9298484698648175E-2</v>
      </c>
      <c r="BD18" s="347">
        <v>-4.3818469190224398E-3</v>
      </c>
      <c r="BE18" s="347">
        <v>0.29304423599364399</v>
      </c>
      <c r="BF18" s="347">
        <v>9.4166474802926073E-2</v>
      </c>
      <c r="BG18" s="348">
        <v>1.9599985560407804E-2</v>
      </c>
      <c r="BH18" s="382"/>
      <c r="BI18" s="372" t="s">
        <v>261</v>
      </c>
      <c r="BJ18" s="403">
        <v>-0.16778843995051082</v>
      </c>
      <c r="BK18" s="347">
        <v>2.2038730572174401E-2</v>
      </c>
      <c r="BL18" s="347">
        <v>-0.12267415084610336</v>
      </c>
      <c r="BM18" s="347">
        <v>-1.0588576743402535E-2</v>
      </c>
      <c r="BN18" s="347">
        <v>4.6114032556543422E-2</v>
      </c>
      <c r="BO18" s="347">
        <v>1.2726750178387378</v>
      </c>
      <c r="BP18" s="347">
        <v>1.6301487906379246E-2</v>
      </c>
      <c r="BQ18" s="348">
        <v>1.35000536626948E-2</v>
      </c>
      <c r="BR18" s="382"/>
      <c r="BS18" s="372" t="s">
        <v>261</v>
      </c>
      <c r="BT18" s="403">
        <v>-5.8141322373785734E-2</v>
      </c>
      <c r="BU18" s="347">
        <v>-9.322695764279447E-2</v>
      </c>
      <c r="BV18" s="347">
        <v>-6.2526359239418142E-2</v>
      </c>
      <c r="BW18" s="347">
        <v>-3.714904416293633E-2</v>
      </c>
      <c r="BX18" s="347">
        <v>6.9947904747568235E-2</v>
      </c>
      <c r="BY18" s="347">
        <v>-0.38126738821395245</v>
      </c>
      <c r="BZ18" s="347">
        <v>-5.4267853737604795E-2</v>
      </c>
      <c r="CA18" s="348">
        <v>1.0800031744393314E-2</v>
      </c>
      <c r="CB18" s="382"/>
      <c r="CC18" s="372" t="s">
        <v>261</v>
      </c>
      <c r="CD18" s="403">
        <v>0.24754134744536482</v>
      </c>
      <c r="CE18" s="347">
        <v>4.474422744862093E-2</v>
      </c>
      <c r="CF18" s="347">
        <v>0.19496105851910714</v>
      </c>
      <c r="CG18" s="347">
        <v>3.6684952579094767E-3</v>
      </c>
      <c r="CH18" s="347">
        <v>-8.4832160620935793E-2</v>
      </c>
      <c r="CI18" s="347">
        <v>-0.34965712634524165</v>
      </c>
      <c r="CJ18" s="347">
        <v>8.024313834116921E-2</v>
      </c>
      <c r="CK18" s="348">
        <v>7.2999305304098346E-3</v>
      </c>
      <c r="CL18" s="382"/>
      <c r="CM18" s="372" t="s">
        <v>261</v>
      </c>
      <c r="CN18" s="403">
        <v>-6.8891593377839996E-2</v>
      </c>
      <c r="CO18" s="347">
        <v>-0.19392776350070712</v>
      </c>
      <c r="CP18" s="347">
        <v>-6.6230823966987359E-2</v>
      </c>
      <c r="CQ18" s="347">
        <v>1.5529792926919809E-2</v>
      </c>
      <c r="CR18" s="347">
        <v>6.677946461260667E-2</v>
      </c>
      <c r="CS18" s="347">
        <v>0.47844792552816795</v>
      </c>
      <c r="CT18" s="347">
        <v>-2.1411357186571976E-2</v>
      </c>
      <c r="CU18" s="348">
        <v>5.9999945965164385E-3</v>
      </c>
      <c r="CV18" s="382"/>
      <c r="CW18" s="372" t="s">
        <v>261</v>
      </c>
      <c r="CX18" s="403">
        <v>2.8203032554128871E-2</v>
      </c>
      <c r="CY18" s="347">
        <v>0.14906215286443439</v>
      </c>
      <c r="CZ18" s="347">
        <v>4.5706761295155947E-2</v>
      </c>
      <c r="DA18" s="347">
        <v>-2.3762564842368814E-2</v>
      </c>
      <c r="DB18" s="347">
        <v>-4.1024137333564394E-2</v>
      </c>
      <c r="DC18" s="347">
        <v>-0.65812968202542044</v>
      </c>
      <c r="DD18" s="347">
        <v>-1.2681515334743446E-2</v>
      </c>
      <c r="DE18" s="348">
        <v>7.9999629240738029E-3</v>
      </c>
      <c r="DF18" s="382"/>
      <c r="DG18" s="372" t="s">
        <v>261</v>
      </c>
      <c r="DH18" s="403">
        <v>4.9688350505076764E-2</v>
      </c>
      <c r="DI18" s="347">
        <v>1.2158663100692974E-3</v>
      </c>
      <c r="DJ18" s="347">
        <v>3.0248589702572687E-2</v>
      </c>
      <c r="DK18" s="347">
        <v>-8.4702002198753477E-3</v>
      </c>
      <c r="DL18" s="347">
        <v>7.1368014343094919E-3</v>
      </c>
      <c r="DM18" s="347">
        <v>1.3326222126929677</v>
      </c>
      <c r="DN18" s="347">
        <v>3.6051527331422611E-2</v>
      </c>
      <c r="DO18" s="348">
        <v>1.0000041261493429E-2</v>
      </c>
      <c r="DP18" s="382"/>
      <c r="DQ18" s="372" t="s">
        <v>261</v>
      </c>
      <c r="DR18" s="403">
        <v>8.742272224610706E-2</v>
      </c>
      <c r="DS18" s="347">
        <v>3.3611586682121192E-2</v>
      </c>
      <c r="DT18" s="347">
        <v>8.0996111634573334E-2</v>
      </c>
      <c r="DU18" s="347">
        <v>5.2189317823373785E-2</v>
      </c>
      <c r="DV18" s="347">
        <v>1.632437262383642E-2</v>
      </c>
      <c r="DW18" s="347">
        <v>-0.97692417285959188</v>
      </c>
      <c r="DX18" s="347">
        <v>3.7046451179661349E-2</v>
      </c>
      <c r="DY18" s="348">
        <v>2.0000069566758542E-2</v>
      </c>
      <c r="DZ18" s="382"/>
      <c r="EA18" s="372" t="s">
        <v>261</v>
      </c>
      <c r="EB18" s="403">
        <v>-1.2188621293034133E-3</v>
      </c>
      <c r="EC18" s="347">
        <v>-4.8331375167438628E-2</v>
      </c>
      <c r="ED18" s="347">
        <v>-1.4636068665038797E-2</v>
      </c>
      <c r="EE18" s="347">
        <v>-5.2194447696829347E-3</v>
      </c>
      <c r="EF18" s="347">
        <v>6.4742578450200823E-3</v>
      </c>
      <c r="EG18" s="347">
        <v>3.001194981079466</v>
      </c>
      <c r="EH18" s="347">
        <v>-3.4990768510151597E-3</v>
      </c>
      <c r="EI18" s="348">
        <v>1.9999983979231608E-2</v>
      </c>
      <c r="EJ18" s="382"/>
      <c r="EK18" s="372" t="s">
        <v>261</v>
      </c>
      <c r="EL18" s="403">
        <v>-1.2660729854772628E-2</v>
      </c>
      <c r="EM18" s="347">
        <v>0.10776415645067138</v>
      </c>
      <c r="EN18" s="347">
        <v>1.9738587986409852E-2</v>
      </c>
      <c r="EO18" s="347">
        <v>1.8145320003148755E-2</v>
      </c>
      <c r="EP18" s="347">
        <v>-8.5093609716117933E-3</v>
      </c>
      <c r="EQ18" s="347">
        <v>10.185216525634644</v>
      </c>
      <c r="ER18" s="347">
        <v>2.9313613942422316E-2</v>
      </c>
      <c r="ES18" s="348">
        <v>5.9999349296511783E-3</v>
      </c>
    </row>
    <row r="19" spans="1:149" x14ac:dyDescent="0.25">
      <c r="A19" s="373" t="s">
        <v>262</v>
      </c>
      <c r="B19" s="403">
        <v>0.11837626194771805</v>
      </c>
      <c r="C19" s="347">
        <v>-9.1941384736428045E-2</v>
      </c>
      <c r="D19" s="347">
        <v>6.9907742998352451E-2</v>
      </c>
      <c r="E19" s="347">
        <v>1.5067608476286595E-2</v>
      </c>
      <c r="F19" s="347">
        <v>-1.8454156852481845E-2</v>
      </c>
      <c r="G19" s="347">
        <v>-0.43195116988809767</v>
      </c>
      <c r="H19" s="347">
        <v>1.3737063079848391E-2</v>
      </c>
      <c r="I19" s="348">
        <v>-1.2581089841642491E-6</v>
      </c>
      <c r="J19" s="382"/>
      <c r="K19" s="373" t="s">
        <v>262</v>
      </c>
      <c r="L19" s="403">
        <v>3.1961069263513574E-2</v>
      </c>
      <c r="M19" s="347">
        <v>2.0211975557610867E-2</v>
      </c>
      <c r="N19" s="347">
        <v>2.3318766803093294E-2</v>
      </c>
      <c r="O19" s="347">
        <v>2.7609818556323874E-2</v>
      </c>
      <c r="P19" s="347">
        <v>-2.186649554813334E-2</v>
      </c>
      <c r="Q19" s="347">
        <v>-2.7038352984999757E-2</v>
      </c>
      <c r="R19" s="347">
        <v>1.9496471752303169E-2</v>
      </c>
      <c r="S19" s="348">
        <v>0</v>
      </c>
      <c r="T19" s="382"/>
      <c r="U19" s="373" t="s">
        <v>262</v>
      </c>
      <c r="V19" s="403">
        <v>-0.10048360274063735</v>
      </c>
      <c r="W19" s="347">
        <v>6.8116385130831472E-2</v>
      </c>
      <c r="X19" s="347">
        <v>-6.7670010141774276E-2</v>
      </c>
      <c r="Y19" s="347">
        <v>-6.3811978961901744E-2</v>
      </c>
      <c r="Z19" s="347">
        <v>3.9630436975202299E-2</v>
      </c>
      <c r="AA19" s="347">
        <v>0.3175190596619879</v>
      </c>
      <c r="AB19" s="347">
        <v>-4.3222672504698231E-2</v>
      </c>
      <c r="AC19" s="348">
        <v>7.6917105736770235E-3</v>
      </c>
      <c r="AD19" s="382"/>
      <c r="AE19" s="373" t="s">
        <v>262</v>
      </c>
      <c r="AF19" s="403">
        <v>0.14241338280175964</v>
      </c>
      <c r="AG19" s="347">
        <v>3.3120639274852336E-2</v>
      </c>
      <c r="AH19" s="347">
        <v>0.10314296504552892</v>
      </c>
      <c r="AI19" s="347">
        <v>1.2270202371952586E-2</v>
      </c>
      <c r="AJ19" s="347">
        <v>-1.8074426783713543E-3</v>
      </c>
      <c r="AK19" s="347">
        <v>-0.38728153470759019</v>
      </c>
      <c r="AL19" s="347">
        <v>4.5780798949381044E-2</v>
      </c>
      <c r="AM19" s="348">
        <v>1.2599936775584769E-2</v>
      </c>
      <c r="AN19" s="382"/>
      <c r="AO19" s="373" t="s">
        <v>262</v>
      </c>
      <c r="AP19" s="403">
        <v>0.12382636040886306</v>
      </c>
      <c r="AQ19" s="347">
        <v>-6.2822762500673368E-2</v>
      </c>
      <c r="AR19" s="347">
        <v>8.923738211653319E-2</v>
      </c>
      <c r="AS19" s="347">
        <v>1.5726551146713175E-2</v>
      </c>
      <c r="AT19" s="347">
        <v>1.8590478858934032E-2</v>
      </c>
      <c r="AU19" s="347">
        <v>-0.12068839720555254</v>
      </c>
      <c r="AV19" s="347">
        <v>5.4817462291961605E-2</v>
      </c>
      <c r="AW19" s="348">
        <v>1.7800047444764051E-2</v>
      </c>
      <c r="AX19" s="382"/>
      <c r="AY19" s="373" t="s">
        <v>262</v>
      </c>
      <c r="AZ19" s="403">
        <v>8.507352644705693E-2</v>
      </c>
      <c r="BA19" s="347">
        <v>7.5116869678759773E-2</v>
      </c>
      <c r="BB19" s="347">
        <v>7.0158990690508752E-2</v>
      </c>
      <c r="BC19" s="347">
        <v>6.9298484698648175E-2</v>
      </c>
      <c r="BD19" s="347">
        <v>2.4667289022299976E-2</v>
      </c>
      <c r="BE19" s="347">
        <v>-9.0029352888095854E-2</v>
      </c>
      <c r="BF19" s="347">
        <v>6.6444691819786295E-2</v>
      </c>
      <c r="BG19" s="348">
        <v>1.6599936207207101E-2</v>
      </c>
      <c r="BH19" s="382"/>
      <c r="BI19" s="373" t="s">
        <v>262</v>
      </c>
      <c r="BJ19" s="403">
        <v>-4.7141241114402521E-3</v>
      </c>
      <c r="BK19" s="347">
        <v>2.2038730572174401E-2</v>
      </c>
      <c r="BL19" s="347">
        <v>-2.8716913735044648E-3</v>
      </c>
      <c r="BM19" s="347">
        <v>-1.0588313579769667E-2</v>
      </c>
      <c r="BN19" s="347">
        <v>4.0511972134648945E-2</v>
      </c>
      <c r="BO19" s="347">
        <v>1.0631404374636677</v>
      </c>
      <c r="BP19" s="347">
        <v>2.1739240138612934E-2</v>
      </c>
      <c r="BQ19" s="348">
        <v>1.0500029731117522E-2</v>
      </c>
      <c r="BR19" s="382"/>
      <c r="BS19" s="373" t="s">
        <v>262</v>
      </c>
      <c r="BT19" s="403">
        <v>-0.32860861479103315</v>
      </c>
      <c r="BU19" s="347">
        <v>-9.322695764279447E-2</v>
      </c>
      <c r="BV19" s="347">
        <v>-0.27181023468918941</v>
      </c>
      <c r="BW19" s="347">
        <v>-3.7149300261948424E-2</v>
      </c>
      <c r="BX19" s="347">
        <v>4.0422185116773292E-2</v>
      </c>
      <c r="BY19" s="347">
        <v>3.0167591592520727E-2</v>
      </c>
      <c r="BZ19" s="347">
        <v>-0.16478907491881511</v>
      </c>
      <c r="CA19" s="348">
        <v>7.8000036792470733E-3</v>
      </c>
      <c r="CB19" s="382"/>
      <c r="CC19" s="373" t="s">
        <v>262</v>
      </c>
      <c r="CD19" s="403">
        <v>0.48926485699385025</v>
      </c>
      <c r="CE19" s="347">
        <v>4.4744433500785163E-2</v>
      </c>
      <c r="CF19" s="347">
        <v>0.33870364416418625</v>
      </c>
      <c r="CG19" s="347">
        <v>3.6683768684325274E-3</v>
      </c>
      <c r="CH19" s="347">
        <v>-7.8037808662903149E-2</v>
      </c>
      <c r="CI19" s="347">
        <v>-0.54412761575836877</v>
      </c>
      <c r="CJ19" s="347">
        <v>0.14849425357248322</v>
      </c>
      <c r="CK19" s="348">
        <v>4.4000215301878724E-3</v>
      </c>
      <c r="CL19" s="382"/>
      <c r="CM19" s="373" t="s">
        <v>262</v>
      </c>
      <c r="CN19" s="403">
        <v>-1.0146312684837832E-2</v>
      </c>
      <c r="CO19" s="347">
        <v>-0.19392752802551172</v>
      </c>
      <c r="CP19" s="347">
        <v>-1.0319722624366917E-2</v>
      </c>
      <c r="CQ19" s="347">
        <v>1.5530109310142952E-2</v>
      </c>
      <c r="CR19" s="347">
        <v>5.321786287189282E-2</v>
      </c>
      <c r="CS19" s="347">
        <v>0.35389513756298174</v>
      </c>
      <c r="CT19" s="347">
        <v>2.0838610490662482E-3</v>
      </c>
      <c r="CU19" s="348">
        <v>3.0000082015500472E-3</v>
      </c>
      <c r="CV19" s="382"/>
      <c r="CW19" s="373" t="s">
        <v>262</v>
      </c>
      <c r="CX19" s="403">
        <v>-5.5844504825442532E-3</v>
      </c>
      <c r="CY19" s="347">
        <v>0.14906159056643195</v>
      </c>
      <c r="CZ19" s="347">
        <v>8.4979567276643846E-3</v>
      </c>
      <c r="DA19" s="347">
        <v>-2.3762753830383967E-2</v>
      </c>
      <c r="DB19" s="347">
        <v>-3.5478832966098127E-2</v>
      </c>
      <c r="DC19" s="347">
        <v>-0.44079045977645687</v>
      </c>
      <c r="DD19" s="347">
        <v>-1.793688758662736E-2</v>
      </c>
      <c r="DE19" s="348">
        <v>5.0000031941480573E-3</v>
      </c>
      <c r="DF19" s="382"/>
      <c r="DG19" s="373" t="s">
        <v>262</v>
      </c>
      <c r="DH19" s="403">
        <v>8.769931878894412E-3</v>
      </c>
      <c r="DI19" s="347">
        <v>1.2160792463757058E-3</v>
      </c>
      <c r="DJ19" s="347">
        <v>-7.2499935315273939E-3</v>
      </c>
      <c r="DK19" s="347">
        <v>-8.4703985202036376E-3</v>
      </c>
      <c r="DL19" s="347">
        <v>6.9113023332778513E-4</v>
      </c>
      <c r="DM19" s="347">
        <v>0.39905839211908389</v>
      </c>
      <c r="DN19" s="347">
        <v>6.6170070203746423E-3</v>
      </c>
      <c r="DO19" s="348">
        <v>6.999989136140603E-3</v>
      </c>
      <c r="DP19" s="382"/>
      <c r="DQ19" s="373" t="s">
        <v>262</v>
      </c>
      <c r="DR19" s="403">
        <v>1.1682354196331323E-2</v>
      </c>
      <c r="DS19" s="347">
        <v>3.3611366856013632E-2</v>
      </c>
      <c r="DT19" s="347">
        <v>1.3590601424934068E-2</v>
      </c>
      <c r="DU19" s="347">
        <v>5.2189528255303236E-2</v>
      </c>
      <c r="DV19" s="347">
        <v>1.4093932928863611E-2</v>
      </c>
      <c r="DW19" s="347">
        <v>-1.1314407056372349</v>
      </c>
      <c r="DX19" s="347">
        <v>1.5252157769483925E-3</v>
      </c>
      <c r="DY19" s="348">
        <v>3.000000103292625E-2</v>
      </c>
      <c r="DZ19" s="382"/>
      <c r="EA19" s="373" t="s">
        <v>262</v>
      </c>
      <c r="EB19" s="403">
        <v>5.2836949385012552E-3</v>
      </c>
      <c r="EC19" s="347">
        <v>-4.8331375167438628E-2</v>
      </c>
      <c r="ED19" s="347">
        <v>-8.4699892646614428E-3</v>
      </c>
      <c r="EE19" s="347">
        <v>-5.2194447696829347E-3</v>
      </c>
      <c r="EF19" s="347">
        <v>-5.6338418613904366E-2</v>
      </c>
      <c r="EG19" s="347">
        <v>-2.0427545416138573</v>
      </c>
      <c r="EH19" s="347">
        <v>-5.0376503781283727E-3</v>
      </c>
      <c r="EI19" s="348">
        <v>8.9999969914768635E-2</v>
      </c>
      <c r="EJ19" s="382"/>
      <c r="EK19" s="373" t="s">
        <v>262</v>
      </c>
      <c r="EL19" s="403">
        <v>-1.3562244182723714E-2</v>
      </c>
      <c r="EM19" s="347">
        <v>0.10776415645067138</v>
      </c>
      <c r="EN19" s="347">
        <v>1.8180356501477406E-2</v>
      </c>
      <c r="EO19" s="347">
        <v>1.8145320003148755E-2</v>
      </c>
      <c r="EP19" s="347">
        <v>0.64903061475760404</v>
      </c>
      <c r="EQ19" s="347">
        <v>7.4342030629608624</v>
      </c>
      <c r="ER19" s="347">
        <v>0.11278631918071479</v>
      </c>
      <c r="ES19" s="348"/>
    </row>
    <row r="20" spans="1:149" x14ac:dyDescent="0.25">
      <c r="A20" s="373" t="s">
        <v>264</v>
      </c>
      <c r="B20" s="403">
        <v>0.11987132208709292</v>
      </c>
      <c r="C20" s="347">
        <v>-2.0344217151848972E-2</v>
      </c>
      <c r="D20" s="347">
        <v>0.10136702767749708</v>
      </c>
      <c r="E20" s="347">
        <v>1.5067608476286595E-2</v>
      </c>
      <c r="F20" s="347">
        <v>-6.7600569839223763E-3</v>
      </c>
      <c r="G20" s="347">
        <v>-0.32823393681221169</v>
      </c>
      <c r="H20" s="347">
        <v>2.2478937419411413E-2</v>
      </c>
      <c r="I20" s="348">
        <v>2.788659451618473E-6</v>
      </c>
      <c r="J20" s="382"/>
      <c r="K20" s="373" t="s">
        <v>264</v>
      </c>
      <c r="L20" s="403">
        <v>4.819180032453426E-2</v>
      </c>
      <c r="M20" s="347">
        <v>-7.3084004441258746E-2</v>
      </c>
      <c r="N20" s="347">
        <v>3.5656377152996653E-2</v>
      </c>
      <c r="O20" s="347">
        <v>2.7609818556323874E-2</v>
      </c>
      <c r="P20" s="347">
        <v>1.776748728771604E-2</v>
      </c>
      <c r="Q20" s="347">
        <v>-8.4904339279155985E-2</v>
      </c>
      <c r="R20" s="347">
        <v>2.21359497648288E-2</v>
      </c>
      <c r="S20" s="348">
        <v>0</v>
      </c>
      <c r="T20" s="382"/>
      <c r="U20" s="373" t="s">
        <v>264</v>
      </c>
      <c r="V20" s="403">
        <v>-0.15004588722770951</v>
      </c>
      <c r="W20" s="347">
        <v>8.9705127399779511E-2</v>
      </c>
      <c r="X20" s="347">
        <v>-0.12242818107968396</v>
      </c>
      <c r="Y20" s="347">
        <v>-6.3811978961901744E-2</v>
      </c>
      <c r="Z20" s="347">
        <v>4.3821121243579775E-3</v>
      </c>
      <c r="AA20" s="347">
        <v>0.290755589177078</v>
      </c>
      <c r="AB20" s="347">
        <v>-6.267560867191968E-2</v>
      </c>
      <c r="AC20" s="348">
        <v>1.1000035721299999E-2</v>
      </c>
      <c r="AD20" s="382"/>
      <c r="AE20" s="373" t="s">
        <v>264</v>
      </c>
      <c r="AF20" s="403">
        <v>0.17322916384046169</v>
      </c>
      <c r="AG20" s="347">
        <v>3.3120639274852336E-2</v>
      </c>
      <c r="AH20" s="347">
        <v>0.13704100867491201</v>
      </c>
      <c r="AI20" s="347">
        <v>1.2270202371952586E-2</v>
      </c>
      <c r="AJ20" s="347">
        <v>-3.4231789181247307E-2</v>
      </c>
      <c r="AK20" s="347">
        <v>-0.36536856963262709</v>
      </c>
      <c r="AL20" s="347">
        <v>4.2085600682306892E-2</v>
      </c>
      <c r="AM20" s="348">
        <v>1.5614531145721998E-2</v>
      </c>
      <c r="AN20" s="382"/>
      <c r="AO20" s="373" t="s">
        <v>264</v>
      </c>
      <c r="AP20" s="403">
        <v>9.1330164798021723E-2</v>
      </c>
      <c r="AQ20" s="347">
        <v>-6.2822762500673368E-2</v>
      </c>
      <c r="AR20" s="347">
        <v>7.2940037089588003E-2</v>
      </c>
      <c r="AS20" s="347">
        <v>1.5726551146713175E-2</v>
      </c>
      <c r="AT20" s="347">
        <v>4.366129461861231E-2</v>
      </c>
      <c r="AU20" s="347">
        <v>-0.10524312225727432</v>
      </c>
      <c r="AV20" s="347">
        <v>4.2444172557960645E-2</v>
      </c>
      <c r="AW20" s="348">
        <v>2.1000005690462651E-2</v>
      </c>
      <c r="AX20" s="382"/>
      <c r="AY20" s="373" t="s">
        <v>264</v>
      </c>
      <c r="AZ20" s="403">
        <v>0.17748269770801439</v>
      </c>
      <c r="BA20" s="347">
        <v>7.5116869678759773E-2</v>
      </c>
      <c r="BB20" s="347">
        <v>0.15692654556634483</v>
      </c>
      <c r="BC20" s="347">
        <v>6.9298484698648175E-2</v>
      </c>
      <c r="BD20" s="347">
        <v>7.4650244770657875E-2</v>
      </c>
      <c r="BE20" s="347">
        <v>-0.10590237426481298</v>
      </c>
      <c r="BF20" s="347">
        <v>0.11202071368576089</v>
      </c>
      <c r="BG20" s="348">
        <v>-1.3605606759951467E-2</v>
      </c>
      <c r="BH20" s="382"/>
      <c r="BI20" s="373" t="s">
        <v>264</v>
      </c>
      <c r="BJ20" s="403">
        <v>-0.21199758589805587</v>
      </c>
      <c r="BK20" s="347">
        <v>2.2038730572174401E-2</v>
      </c>
      <c r="BL20" s="347">
        <v>-0.1882567782116015</v>
      </c>
      <c r="BM20" s="347">
        <v>-1.0588576743402535E-2</v>
      </c>
      <c r="BN20" s="347">
        <v>4.3514895732647364E-2</v>
      </c>
      <c r="BO20" s="347">
        <v>1.2065569870111559</v>
      </c>
      <c r="BP20" s="347">
        <v>-6.3004302378844218E-2</v>
      </c>
      <c r="BQ20" s="348">
        <v>1.9599979556200107E-2</v>
      </c>
      <c r="BR20" s="382"/>
      <c r="BS20" s="373" t="s">
        <v>264</v>
      </c>
      <c r="BT20" s="403">
        <v>-8.4166470835498372E-2</v>
      </c>
      <c r="BU20" s="347">
        <v>-9.322695764279447E-2</v>
      </c>
      <c r="BV20" s="347">
        <v>-8.6282517271193404E-2</v>
      </c>
      <c r="BW20" s="347">
        <v>-3.714904416293633E-2</v>
      </c>
      <c r="BX20" s="347">
        <v>-3.9449339545573288E-2</v>
      </c>
      <c r="BY20" s="347">
        <v>-1.912505565994219E-2</v>
      </c>
      <c r="BZ20" s="347">
        <v>-5.8639076128533529E-2</v>
      </c>
      <c r="CA20" s="348">
        <v>1.9787574823695885E-2</v>
      </c>
      <c r="CB20" s="382"/>
      <c r="CC20" s="373" t="s">
        <v>264</v>
      </c>
      <c r="CD20" s="403">
        <v>0.4061377288249402</v>
      </c>
      <c r="CE20" s="347">
        <v>4.474422744862093E-2</v>
      </c>
      <c r="CF20" s="347">
        <v>0.3253644341652866</v>
      </c>
      <c r="CG20" s="347">
        <v>3.6684952579094767E-3</v>
      </c>
      <c r="CH20" s="347">
        <v>0</v>
      </c>
      <c r="CI20" s="347">
        <v>-0.58734078264604639</v>
      </c>
      <c r="CJ20" s="347">
        <v>0.12421350571783239</v>
      </c>
      <c r="CK20" s="348">
        <v>7.3674737163083332E-3</v>
      </c>
      <c r="CL20" s="382"/>
      <c r="CM20" s="373" t="s">
        <v>264</v>
      </c>
      <c r="CN20" s="403">
        <v>-0.10859752231349433</v>
      </c>
      <c r="CO20" s="347">
        <v>-0.19392776350070712</v>
      </c>
      <c r="CP20" s="347">
        <v>-9.824716453085873E-2</v>
      </c>
      <c r="CQ20" s="347">
        <v>1.5529792926919809E-2</v>
      </c>
      <c r="CR20" s="347">
        <v>7.656723756705344E-3</v>
      </c>
      <c r="CS20" s="347">
        <v>0.44793326459836902</v>
      </c>
      <c r="CT20" s="347">
        <v>-4.934637956925144E-2</v>
      </c>
      <c r="CU20" s="348">
        <v>5.9989493164733622E-3</v>
      </c>
      <c r="CV20" s="382"/>
      <c r="CW20" s="373" t="s">
        <v>264</v>
      </c>
      <c r="CX20" s="403">
        <v>3.2050803353252028E-2</v>
      </c>
      <c r="CY20" s="347">
        <v>0.14906215286443439</v>
      </c>
      <c r="CZ20" s="347">
        <v>4.5523377596710102E-2</v>
      </c>
      <c r="DA20" s="347">
        <v>-2.3762564842368814E-2</v>
      </c>
      <c r="DB20" s="347">
        <v>2.9305877115142931E-2</v>
      </c>
      <c r="DC20" s="347">
        <v>-0.35261931369075195</v>
      </c>
      <c r="DD20" s="347">
        <v>8.8525735542073925E-3</v>
      </c>
      <c r="DE20" s="348">
        <v>8.0082617494600297E-3</v>
      </c>
      <c r="DF20" s="382"/>
      <c r="DG20" s="373" t="s">
        <v>264</v>
      </c>
      <c r="DH20" s="403">
        <v>6.8741835305897392E-2</v>
      </c>
      <c r="DI20" s="347">
        <v>1.2158663100692974E-3</v>
      </c>
      <c r="DJ20" s="347">
        <v>4.169400745139773E-2</v>
      </c>
      <c r="DK20" s="347">
        <v>-8.4702002198753477E-3</v>
      </c>
      <c r="DL20" s="347">
        <v>1.7682990141835341E-2</v>
      </c>
      <c r="DM20" s="347">
        <v>0.29672024166640359</v>
      </c>
      <c r="DN20" s="347">
        <v>3.6055527233859616E-2</v>
      </c>
      <c r="DO20" s="348">
        <v>9.9913700947790226E-3</v>
      </c>
      <c r="DP20" s="382"/>
      <c r="DQ20" s="373" t="s">
        <v>264</v>
      </c>
      <c r="DR20" s="403">
        <v>8.1173851317986982E-3</v>
      </c>
      <c r="DS20" s="347">
        <v>3.3611586682121192E-2</v>
      </c>
      <c r="DT20" s="347">
        <v>1.0006299151467179E-2</v>
      </c>
      <c r="DU20" s="347">
        <v>5.2189317823373785E-2</v>
      </c>
      <c r="DV20" s="347">
        <v>-8.0281808387088292E-3</v>
      </c>
      <c r="DW20" s="347">
        <v>-0.97495890744536207</v>
      </c>
      <c r="DX20" s="347">
        <v>-6.5481331808047395E-3</v>
      </c>
      <c r="DY20" s="348">
        <v>0.10800012784480131</v>
      </c>
      <c r="DZ20" s="382"/>
      <c r="EA20" s="373" t="s">
        <v>264</v>
      </c>
      <c r="EB20" s="403">
        <v>3.2946579659622927E-3</v>
      </c>
      <c r="EC20" s="347">
        <v>-4.8331375167438628E-2</v>
      </c>
      <c r="ED20" s="347">
        <v>-1.2952163993193716E-2</v>
      </c>
      <c r="EE20" s="347">
        <v>-5.2194447696829347E-3</v>
      </c>
      <c r="EF20" s="347">
        <v>-2.0538509190461175E-2</v>
      </c>
      <c r="EG20" s="347">
        <v>4.9688816855753641</v>
      </c>
      <c r="EH20" s="347">
        <v>-3.9137090590574027E-3</v>
      </c>
      <c r="EI20" s="348">
        <v>6.0000438629707123E-3</v>
      </c>
      <c r="EJ20" s="382"/>
      <c r="EK20" s="373" t="s">
        <v>264</v>
      </c>
      <c r="EL20" s="403">
        <v>-1.408360065459679E-2</v>
      </c>
      <c r="EM20" s="347">
        <v>0.10776415645067138</v>
      </c>
      <c r="EN20" s="347">
        <v>2.4980530973451334E-2</v>
      </c>
      <c r="EO20" s="347">
        <v>1.8145320003148755E-2</v>
      </c>
      <c r="EP20" s="347">
        <v>5.6657903753570818E-3</v>
      </c>
      <c r="EQ20" s="347">
        <v>5.9555229716520044</v>
      </c>
      <c r="ER20" s="347">
        <v>3.099935650822325E-2</v>
      </c>
      <c r="ES20" s="348">
        <v>6.0000197602225747E-3</v>
      </c>
    </row>
    <row r="21" spans="1:149" x14ac:dyDescent="0.25">
      <c r="A21" s="373" t="s">
        <v>260</v>
      </c>
      <c r="B21" s="403">
        <v>3.3738517853443055E-2</v>
      </c>
      <c r="C21" s="347">
        <v>-9.2035398230088494E-2</v>
      </c>
      <c r="D21" s="347">
        <v>1.4676226753304817E-2</v>
      </c>
      <c r="E21" s="347">
        <v>-0.12540933035926161</v>
      </c>
      <c r="F21" s="347">
        <v>-1.5671718733890051E-2</v>
      </c>
      <c r="G21" s="347">
        <v>-0.35626477541371154</v>
      </c>
      <c r="H21" s="347">
        <v>-6.3651050080775415E-2</v>
      </c>
      <c r="I21" s="348">
        <v>-7.5654657609869627E-2</v>
      </c>
      <c r="J21" s="382"/>
      <c r="K21" s="373" t="s">
        <v>260</v>
      </c>
      <c r="L21" s="403">
        <v>-1.4631702021045582E-2</v>
      </c>
      <c r="M21" s="347">
        <v>2.0142949967511363E-2</v>
      </c>
      <c r="N21" s="347">
        <v>-1.788671745611119E-2</v>
      </c>
      <c r="O21" s="347">
        <v>-0.29489649184686761</v>
      </c>
      <c r="P21" s="347">
        <v>-3.1947208547187571E-2</v>
      </c>
      <c r="Q21" s="347">
        <v>-8.3731178846860127E-2</v>
      </c>
      <c r="R21" s="347">
        <v>-0.12841830572808838</v>
      </c>
      <c r="S21" s="348">
        <v>-1.3502635610604732E-2</v>
      </c>
      <c r="T21" s="382"/>
      <c r="U21" s="373" t="s">
        <v>260</v>
      </c>
      <c r="V21" s="403">
        <v>-3.8851408617825663E-2</v>
      </c>
      <c r="W21" s="347">
        <v>6.8152866242038229E-2</v>
      </c>
      <c r="X21" s="347">
        <v>-2.3833614390106853E-2</v>
      </c>
      <c r="Y21" s="347">
        <v>-6.903186085885793E-2</v>
      </c>
      <c r="Z21" s="347">
        <v>-2.4128976412032072E-2</v>
      </c>
      <c r="AA21" s="347">
        <v>0.33026052104208409</v>
      </c>
      <c r="AB21" s="347">
        <v>-2.7589790540289698E-2</v>
      </c>
      <c r="AC21" s="348">
        <v>1.0686741596693959E-2</v>
      </c>
      <c r="AD21" s="382"/>
      <c r="AE21" s="373" t="s">
        <v>260</v>
      </c>
      <c r="AF21" s="403">
        <v>4.7970089238474914E-2</v>
      </c>
      <c r="AG21" s="347">
        <v>3.2995428344265484E-2</v>
      </c>
      <c r="AH21" s="347">
        <v>3.5241276056662468E-2</v>
      </c>
      <c r="AI21" s="347">
        <v>1.2234438290485277E-2</v>
      </c>
      <c r="AJ21" s="347">
        <v>1.7185940791662017E-2</v>
      </c>
      <c r="AK21" s="347">
        <v>-0.39951792708647177</v>
      </c>
      <c r="AL21" s="347">
        <v>1.2176037253330198E-2</v>
      </c>
      <c r="AM21" s="348">
        <v>1.5613198947834328E-2</v>
      </c>
      <c r="AN21" s="382"/>
      <c r="AO21" s="373" t="s">
        <v>260</v>
      </c>
      <c r="AP21" s="403">
        <v>-1.8006798828716714E-2</v>
      </c>
      <c r="AQ21" s="347">
        <v>-6.2728497209928763E-2</v>
      </c>
      <c r="AR21" s="347">
        <v>-1.9579486038491547E-2</v>
      </c>
      <c r="AS21" s="347">
        <v>1.5761535320538936E-2</v>
      </c>
      <c r="AT21" s="347">
        <v>1.3407455853499064E-2</v>
      </c>
      <c r="AU21" s="347">
        <v>-4.6663321625689903E-2</v>
      </c>
      <c r="AV21" s="347">
        <v>-7.8060185534353059E-3</v>
      </c>
      <c r="AW21" s="348">
        <v>2.0771094841844841E-2</v>
      </c>
      <c r="AX21" s="382"/>
      <c r="AY21" s="373" t="s">
        <v>260</v>
      </c>
      <c r="AZ21" s="403">
        <v>3.962160680010969E-2</v>
      </c>
      <c r="BA21" s="347">
        <v>7.5138575241223499E-2</v>
      </c>
      <c r="BB21" s="347">
        <v>3.7785090207647774E-2</v>
      </c>
      <c r="BC21" s="347">
        <v>6.9263547194082731E-2</v>
      </c>
      <c r="BD21" s="347">
        <v>-9.680542110358242E-3</v>
      </c>
      <c r="BE21" s="347">
        <v>-0.13368421052631574</v>
      </c>
      <c r="BF21" s="347">
        <v>4.0971456805138431E-2</v>
      </c>
      <c r="BG21" s="348">
        <v>1.9607350558325919E-2</v>
      </c>
      <c r="BH21" s="382"/>
      <c r="BI21" s="373" t="s">
        <v>260</v>
      </c>
      <c r="BJ21" s="403">
        <v>-4.9024132928919967E-2</v>
      </c>
      <c r="BK21" s="347">
        <v>2.1959136910445022E-2</v>
      </c>
      <c r="BL21" s="347">
        <v>-8.2659085939208274E-2</v>
      </c>
      <c r="BM21" s="347">
        <v>-1.0564306928831918E-2</v>
      </c>
      <c r="BN21" s="347">
        <v>3.7362876072553626E-2</v>
      </c>
      <c r="BO21" s="347">
        <v>1.1160388821385174</v>
      </c>
      <c r="BP21" s="347">
        <v>-2.5192595567562846E-3</v>
      </c>
      <c r="BQ21" s="348">
        <v>1.350186020154241E-2</v>
      </c>
      <c r="BR21" s="382"/>
      <c r="BS21" s="373" t="s">
        <v>260</v>
      </c>
      <c r="BT21" s="403">
        <v>-3.6228115791298282E-2</v>
      </c>
      <c r="BU21" s="347">
        <v>-9.3236173393124094E-2</v>
      </c>
      <c r="BV21" s="347">
        <v>-4.1358760429082222E-2</v>
      </c>
      <c r="BW21" s="347">
        <v>-3.7160878486207159E-2</v>
      </c>
      <c r="BX21" s="347">
        <v>2.355774264474924E-2</v>
      </c>
      <c r="BY21" s="347">
        <v>2.5839793281654728E-3</v>
      </c>
      <c r="BZ21" s="347">
        <v>-3.2406051732552538E-2</v>
      </c>
      <c r="CA21" s="348">
        <v>1.0818038167011032E-2</v>
      </c>
      <c r="CB21" s="382"/>
      <c r="CC21" s="373" t="s">
        <v>260</v>
      </c>
      <c r="CD21" s="403">
        <v>0.1785251798561151</v>
      </c>
      <c r="CE21" s="347">
        <v>4.4714609519884645E-2</v>
      </c>
      <c r="CF21" s="347">
        <v>0.12221807783165482</v>
      </c>
      <c r="CG21" s="347">
        <v>3.670086819258117E-3</v>
      </c>
      <c r="CH21" s="347">
        <v>-5.1145662847790502E-3</v>
      </c>
      <c r="CI21" s="347">
        <v>-0.53550973654066447</v>
      </c>
      <c r="CJ21" s="347">
        <v>5.4675678402098277E-2</v>
      </c>
      <c r="CK21" s="348">
        <v>7.3713323713323654E-3</v>
      </c>
      <c r="CL21" s="382"/>
      <c r="CM21" s="373" t="s">
        <v>260</v>
      </c>
      <c r="CN21" s="403">
        <v>-9.9533009797637628E-2</v>
      </c>
      <c r="CO21" s="347">
        <v>-0.19388560157790938</v>
      </c>
      <c r="CP21" s="347">
        <v>-8.2871703966319557E-2</v>
      </c>
      <c r="CQ21" s="347">
        <v>1.5531003027562459E-2</v>
      </c>
      <c r="CR21" s="347">
        <v>2.1591610117210952E-3</v>
      </c>
      <c r="CS21" s="347">
        <v>0.32059186189889044</v>
      </c>
      <c r="CT21" s="347">
        <v>-4.8493543758966938E-2</v>
      </c>
      <c r="CU21" s="348">
        <v>6.0043212013416881E-3</v>
      </c>
      <c r="CV21" s="382"/>
      <c r="CW21" s="373" t="s">
        <v>260</v>
      </c>
      <c r="CX21" s="403">
        <v>1.1016202291370077E-2</v>
      </c>
      <c r="CY21" s="347">
        <v>0.14900905309517992</v>
      </c>
      <c r="CZ21" s="347">
        <v>2.6818071998067152E-2</v>
      </c>
      <c r="DA21" s="347">
        <v>-2.3772649837385734E-2</v>
      </c>
      <c r="DB21" s="347">
        <v>-4.8527752128860201E-2</v>
      </c>
      <c r="DC21" s="347">
        <v>-0.42717086834733903</v>
      </c>
      <c r="DD21" s="347">
        <v>-1.0630277442702096E-2</v>
      </c>
      <c r="DE21" s="348">
        <v>8.009397693293464E-3</v>
      </c>
      <c r="DF21" s="382"/>
      <c r="DG21" s="373" t="s">
        <v>260</v>
      </c>
      <c r="DH21" s="403">
        <v>4.8077245448754594E-2</v>
      </c>
      <c r="DI21" s="347">
        <v>1.277683134582672E-3</v>
      </c>
      <c r="DJ21" s="347">
        <v>2.6588235294117708E-2</v>
      </c>
      <c r="DK21" s="347">
        <v>-8.4476877924962151E-3</v>
      </c>
      <c r="DL21" s="347">
        <v>-1.9193444037092961E-2</v>
      </c>
      <c r="DM21" s="347">
        <v>0.34311328443357791</v>
      </c>
      <c r="DN21" s="347">
        <v>2.1539790190251259E-2</v>
      </c>
      <c r="DO21" s="348">
        <v>9.9939965391814215E-3</v>
      </c>
      <c r="DP21" s="382"/>
      <c r="DQ21" s="373" t="s">
        <v>260</v>
      </c>
      <c r="DR21" s="403">
        <v>0.17561818239979518</v>
      </c>
      <c r="DS21" s="347">
        <v>3.3602722245852791E-2</v>
      </c>
      <c r="DT21" s="347">
        <v>0.15001146000458387</v>
      </c>
      <c r="DU21" s="347">
        <v>5.2157913683452746E-2</v>
      </c>
      <c r="DV21" s="347">
        <v>1.0334212840809279E-2</v>
      </c>
      <c r="DW21" s="347">
        <v>-1.1189320388349515</v>
      </c>
      <c r="DX21" s="347">
        <v>8.0948355173185479E-2</v>
      </c>
      <c r="DY21" s="348">
        <v>4.7995337995337936E-2</v>
      </c>
      <c r="DZ21" s="382"/>
      <c r="EA21" s="373" t="s">
        <v>260</v>
      </c>
      <c r="EB21" s="403">
        <v>1.1890832902506067E-2</v>
      </c>
      <c r="EC21" s="347">
        <v>-4.8353909465020606E-2</v>
      </c>
      <c r="ED21" s="347">
        <v>-2.1923268560039748E-3</v>
      </c>
      <c r="EE21" s="347">
        <v>-5.2081353354875666E-3</v>
      </c>
      <c r="EF21" s="347">
        <v>1.0554951033732305E-2</v>
      </c>
      <c r="EG21" s="347">
        <v>-1.989795918367347</v>
      </c>
      <c r="EH21" s="347">
        <v>6.0958076945194714E-3</v>
      </c>
      <c r="EI21" s="348">
        <v>4.4996552414422075E-2</v>
      </c>
      <c r="EJ21" s="382"/>
      <c r="EK21" s="373" t="s">
        <v>260</v>
      </c>
      <c r="EL21" s="403">
        <v>-6.4671399376142871E-2</v>
      </c>
      <c r="EM21" s="347">
        <v>0.10789189189189194</v>
      </c>
      <c r="EN21" s="347">
        <v>-2.7664036752222072E-2</v>
      </c>
      <c r="EO21" s="347">
        <v>1.8151941302354018E-2</v>
      </c>
      <c r="EP21" s="347">
        <v>0.98740174437385575</v>
      </c>
      <c r="EQ21" s="347">
        <v>9.3608247422680417</v>
      </c>
      <c r="ER21" s="347">
        <v>0.10606458988282363</v>
      </c>
      <c r="ES21" s="348"/>
    </row>
    <row r="22" spans="1:149" ht="15.75" thickBot="1" x14ac:dyDescent="0.3">
      <c r="A22" s="374" t="s">
        <v>263</v>
      </c>
      <c r="B22" s="403">
        <v>0.15204881969709794</v>
      </c>
      <c r="C22" s="347">
        <v>-9.1941384736428045E-2</v>
      </c>
      <c r="D22" s="347">
        <v>0.10288175411119817</v>
      </c>
      <c r="E22" s="347">
        <v>1.5067608476286595E-2</v>
      </c>
      <c r="F22" s="347">
        <v>3.6276841757515652E-2</v>
      </c>
      <c r="G22" s="347">
        <v>-0.33212242026266414</v>
      </c>
      <c r="H22" s="347">
        <v>2.758241915618817E-2</v>
      </c>
      <c r="I22" s="348">
        <v>2.6276483929548711E-6</v>
      </c>
      <c r="J22" s="382"/>
      <c r="K22" s="374" t="s">
        <v>263</v>
      </c>
      <c r="L22" s="403">
        <v>1.4782538126837661E-2</v>
      </c>
      <c r="M22" s="347">
        <v>2.0211975557610867E-2</v>
      </c>
      <c r="N22" s="347">
        <v>8.9180476859938643E-3</v>
      </c>
      <c r="O22" s="347">
        <v>2.7609818556323874E-2</v>
      </c>
      <c r="P22" s="347">
        <v>2.8860530283951021E-2</v>
      </c>
      <c r="Q22" s="347">
        <v>-0.12259158727873501</v>
      </c>
      <c r="R22" s="347">
        <v>1.4945791732268916E-2</v>
      </c>
      <c r="S22" s="348">
        <v>0</v>
      </c>
      <c r="T22" s="382"/>
      <c r="U22" s="374" t="s">
        <v>263</v>
      </c>
      <c r="V22" s="403">
        <v>-8.9946729997694971E-2</v>
      </c>
      <c r="W22" s="347">
        <v>6.8116385130831472E-2</v>
      </c>
      <c r="X22" s="347">
        <v>-6.2791180486157033E-2</v>
      </c>
      <c r="Y22" s="347">
        <v>-6.3811978961901744E-2</v>
      </c>
      <c r="Z22" s="347">
        <v>-3.5064480346043612E-2</v>
      </c>
      <c r="AA22" s="347">
        <v>0.34107999727859578</v>
      </c>
      <c r="AB22" s="347">
        <v>-4.8676843847306112E-2</v>
      </c>
      <c r="AC22" s="348">
        <v>1.0999998755327683E-2</v>
      </c>
      <c r="AD22" s="382"/>
      <c r="AE22" s="374" t="s">
        <v>263</v>
      </c>
      <c r="AF22" s="403">
        <v>0.12203766028444818</v>
      </c>
      <c r="AG22" s="347">
        <v>3.3120639274852336E-2</v>
      </c>
      <c r="AH22" s="347">
        <v>9.0338228640834059E-2</v>
      </c>
      <c r="AI22" s="347">
        <v>1.2270202371952586E-2</v>
      </c>
      <c r="AJ22" s="347">
        <v>6.3050406608492612E-3</v>
      </c>
      <c r="AK22" s="347">
        <v>-0.41061244952953924</v>
      </c>
      <c r="AL22" s="347">
        <v>3.8642744246133502E-2</v>
      </c>
      <c r="AM22" s="348">
        <v>1.6000037207480111E-2</v>
      </c>
      <c r="AN22" s="382"/>
      <c r="AO22" s="374" t="s">
        <v>263</v>
      </c>
      <c r="AP22" s="403">
        <v>7.9521102892214618E-2</v>
      </c>
      <c r="AQ22" s="347">
        <v>-6.2822762500673368E-2</v>
      </c>
      <c r="AR22" s="347">
        <v>5.7829682391285296E-2</v>
      </c>
      <c r="AS22" s="347">
        <v>1.5726551146713175E-2</v>
      </c>
      <c r="AT22" s="347">
        <v>-9.7963820397533696E-4</v>
      </c>
      <c r="AU22" s="347">
        <v>-6.3179107047017152E-2</v>
      </c>
      <c r="AV22" s="347">
        <v>3.4847925799769648E-2</v>
      </c>
      <c r="AW22" s="348">
        <v>2.1000026389046706E-2</v>
      </c>
      <c r="AX22" s="382"/>
      <c r="AY22" s="374" t="s">
        <v>263</v>
      </c>
      <c r="AZ22" s="403">
        <v>0.18475312445526587</v>
      </c>
      <c r="BA22" s="347">
        <v>7.5116869678759773E-2</v>
      </c>
      <c r="BB22" s="347">
        <v>0.15396396792302031</v>
      </c>
      <c r="BC22" s="347">
        <v>6.9298484698648175E-2</v>
      </c>
      <c r="BD22" s="347">
        <v>8.4230884710962961E-2</v>
      </c>
      <c r="BE22" s="347">
        <v>-6.1283941542718809E-2</v>
      </c>
      <c r="BF22" s="347">
        <v>0.12190369625990706</v>
      </c>
      <c r="BG22" s="348">
        <v>2.0000005274749873E-2</v>
      </c>
      <c r="BH22" s="382"/>
      <c r="BI22" s="374" t="s">
        <v>263</v>
      </c>
      <c r="BJ22" s="403">
        <v>-0.20074851593568102</v>
      </c>
      <c r="BK22" s="347">
        <v>2.2038730572174401E-2</v>
      </c>
      <c r="BL22" s="347">
        <v>-0.16646027035565983</v>
      </c>
      <c r="BM22" s="347">
        <v>-1.0588576743402535E-2</v>
      </c>
      <c r="BN22" s="347">
        <v>0.10523517099260683</v>
      </c>
      <c r="BO22" s="347">
        <v>1.1147997812131154</v>
      </c>
      <c r="BP22" s="347">
        <v>-7.1109320919565372E-2</v>
      </c>
      <c r="BQ22" s="348">
        <v>1.399993587559034E-2</v>
      </c>
      <c r="BR22" s="382"/>
      <c r="BS22" s="374" t="s">
        <v>263</v>
      </c>
      <c r="BT22" s="403">
        <v>-7.5582118942418147E-2</v>
      </c>
      <c r="BU22" s="347">
        <v>-9.322695764279447E-2</v>
      </c>
      <c r="BV22" s="347">
        <v>-7.2402630915456331E-2</v>
      </c>
      <c r="BW22" s="347">
        <v>-3.714904416293633E-2</v>
      </c>
      <c r="BX22" s="347">
        <v>-3.9502513554000078E-2</v>
      </c>
      <c r="BY22" s="347">
        <v>-4.2737858315478272E-2</v>
      </c>
      <c r="BZ22" s="347">
        <v>-5.8479484687451351E-2</v>
      </c>
      <c r="CA22" s="348">
        <v>1.100002766709174E-2</v>
      </c>
      <c r="CB22" s="382"/>
      <c r="CC22" s="374" t="s">
        <v>263</v>
      </c>
      <c r="CD22" s="403">
        <v>0.39564738337468608</v>
      </c>
      <c r="CE22" s="347">
        <v>4.474422744862093E-2</v>
      </c>
      <c r="CF22" s="347">
        <v>0.28774227678612152</v>
      </c>
      <c r="CG22" s="347">
        <v>3.6684952579094767E-3</v>
      </c>
      <c r="CH22" s="347">
        <v>-4.666487209515284E-2</v>
      </c>
      <c r="CI22" s="347">
        <v>-0.57735110676287149</v>
      </c>
      <c r="CJ22" s="347">
        <v>0.13784023894997999</v>
      </c>
      <c r="CK22" s="348">
        <v>7.0000374549358561E-3</v>
      </c>
      <c r="CL22" s="382"/>
      <c r="CM22" s="374" t="s">
        <v>263</v>
      </c>
      <c r="CN22" s="403">
        <v>-9.5844472503793493E-2</v>
      </c>
      <c r="CO22" s="347">
        <v>-0.19392776350070712</v>
      </c>
      <c r="CP22" s="347">
        <v>-7.7641832443007153E-2</v>
      </c>
      <c r="CQ22" s="347">
        <v>1.5529792926919809E-2</v>
      </c>
      <c r="CR22" s="347">
        <v>3.5290898479174146E-2</v>
      </c>
      <c r="CS22" s="347">
        <v>0.54859765288544371</v>
      </c>
      <c r="CT22" s="347">
        <v>-4.3850765769628999E-2</v>
      </c>
      <c r="CU22" s="348">
        <v>5.9999729494017813E-3</v>
      </c>
      <c r="CV22" s="382"/>
      <c r="CW22" s="374" t="s">
        <v>263</v>
      </c>
      <c r="CX22" s="403">
        <v>5.1522024825293875E-2</v>
      </c>
      <c r="CY22" s="347">
        <v>0.14906215286443439</v>
      </c>
      <c r="CZ22" s="347">
        <v>5.8823981127670844E-2</v>
      </c>
      <c r="DA22" s="347">
        <v>-2.3762564842368814E-2</v>
      </c>
      <c r="DB22" s="347">
        <v>1.4679997975560568E-2</v>
      </c>
      <c r="DC22" s="347">
        <v>-0.52174385358095721</v>
      </c>
      <c r="DD22" s="347">
        <v>1.2779329644079409E-2</v>
      </c>
      <c r="DE22" s="348">
        <v>8.0000537785266546E-3</v>
      </c>
      <c r="DF22" s="382"/>
      <c r="DG22" s="374" t="s">
        <v>263</v>
      </c>
      <c r="DH22" s="403">
        <v>3.5677916880408021E-2</v>
      </c>
      <c r="DI22" s="347">
        <v>1.2158663100692974E-3</v>
      </c>
      <c r="DJ22" s="347">
        <v>3.2111375909650762E-2</v>
      </c>
      <c r="DK22" s="347">
        <v>-8.4702002198753477E-3</v>
      </c>
      <c r="DL22" s="347">
        <v>-3.8495323865604308E-2</v>
      </c>
      <c r="DM22" s="347">
        <v>0.6402969208544198</v>
      </c>
      <c r="DN22" s="347">
        <v>2.1151036223765751E-2</v>
      </c>
      <c r="DO22" s="348">
        <v>9.9999876500671755E-3</v>
      </c>
      <c r="DP22" s="382"/>
      <c r="DQ22" s="374" t="s">
        <v>263</v>
      </c>
      <c r="DR22" s="403">
        <v>2.4089145557417636E-2</v>
      </c>
      <c r="DS22" s="347">
        <v>3.3611586682121192E-2</v>
      </c>
      <c r="DT22" s="347">
        <v>1.030987237738399E-2</v>
      </c>
      <c r="DU22" s="347">
        <v>5.2189317823373785E-2</v>
      </c>
      <c r="DV22" s="347">
        <v>6.5307234071986228E-2</v>
      </c>
      <c r="DW22" s="347">
        <v>-1.0508485842158903</v>
      </c>
      <c r="DX22" s="347">
        <v>1.1859562461043548E-2</v>
      </c>
      <c r="DY22" s="348">
        <v>2.5000055024453998E-2</v>
      </c>
      <c r="DZ22" s="382"/>
      <c r="EA22" s="374" t="s">
        <v>263</v>
      </c>
      <c r="EB22" s="403">
        <v>1.4893431620921639E-3</v>
      </c>
      <c r="EC22" s="347">
        <v>-4.8331375167438628E-2</v>
      </c>
      <c r="ED22" s="347">
        <v>-7.7828643444658183E-3</v>
      </c>
      <c r="EE22" s="347">
        <v>-5.2194447696829347E-3</v>
      </c>
      <c r="EF22" s="347">
        <v>-6.7726065790416998E-2</v>
      </c>
      <c r="EG22" s="347">
        <v>-3.7376906318082788</v>
      </c>
      <c r="EH22" s="347">
        <v>-6.3694053113881478E-3</v>
      </c>
      <c r="EI22" s="348">
        <v>3.7999975425394232E-2</v>
      </c>
      <c r="EJ22" s="382"/>
      <c r="EK22" s="374" t="s">
        <v>263</v>
      </c>
      <c r="EL22" s="403">
        <v>-1.2509279584913201E-2</v>
      </c>
      <c r="EM22" s="347">
        <v>0.10776415645067138</v>
      </c>
      <c r="EN22" s="347">
        <v>8.075234265910643E-3</v>
      </c>
      <c r="EO22" s="347">
        <v>1.8145320003148755E-2</v>
      </c>
      <c r="EP22" s="347">
        <v>1.9540987031679405E-2</v>
      </c>
      <c r="EQ22" s="347">
        <v>6.3567563265955762</v>
      </c>
      <c r="ER22" s="347">
        <v>2.7742516230662945E-2</v>
      </c>
      <c r="ES22" s="348">
        <v>5.9999928745271651E-3</v>
      </c>
    </row>
    <row r="23" spans="1:149" x14ac:dyDescent="0.25">
      <c r="A23" s="375" t="s">
        <v>286</v>
      </c>
      <c r="B23" s="403">
        <v>-3.9007328447699383E-4</v>
      </c>
      <c r="C23" s="347">
        <v>-9.1941384736428045E-2</v>
      </c>
      <c r="D23" s="347">
        <v>-1.4098952070091087E-2</v>
      </c>
      <c r="E23" s="347">
        <v>-4.5940219694253562E-3</v>
      </c>
      <c r="F23" s="347">
        <v>0.10562993141147953</v>
      </c>
      <c r="G23" s="347">
        <v>-0.40095118898623278</v>
      </c>
      <c r="H23" s="347">
        <v>-6.0343873641573696E-3</v>
      </c>
      <c r="I23" s="348"/>
      <c r="J23" s="382"/>
      <c r="K23" s="375" t="s">
        <v>286</v>
      </c>
      <c r="L23" s="403">
        <v>-2.1260791601254173E-2</v>
      </c>
      <c r="M23" s="347">
        <v>2.0211975557610867E-2</v>
      </c>
      <c r="N23" s="347">
        <v>-1.8189801931718992E-2</v>
      </c>
      <c r="O23" s="347">
        <v>-1.7970362229951714E-2</v>
      </c>
      <c r="P23" s="347">
        <v>-7.7426610141110144E-2</v>
      </c>
      <c r="Q23" s="347">
        <v>-5.6636163574572407E-2</v>
      </c>
      <c r="R23" s="347">
        <v>-3.1723307415293049E-2</v>
      </c>
      <c r="S23" s="348"/>
      <c r="T23" s="382"/>
      <c r="U23" s="375" t="s">
        <v>286</v>
      </c>
      <c r="V23" s="403">
        <v>-3.9533147272293742E-3</v>
      </c>
      <c r="W23" s="347">
        <v>6.8116385130831472E-2</v>
      </c>
      <c r="X23" s="347">
        <v>1.1294622098698418E-2</v>
      </c>
      <c r="Y23" s="347">
        <v>1.746223984036949E-2</v>
      </c>
      <c r="Z23" s="347">
        <v>1.2831091090180175E-2</v>
      </c>
      <c r="AA23" s="347">
        <v>0.19110878159154576</v>
      </c>
      <c r="AB23" s="347">
        <v>1.6959732837240938E-2</v>
      </c>
      <c r="AC23" s="348"/>
      <c r="AD23" s="382"/>
      <c r="AE23" s="375" t="s">
        <v>286</v>
      </c>
      <c r="AF23" s="403">
        <v>4.1204368059538747E-3</v>
      </c>
      <c r="AG23" s="347">
        <v>3.3120639274852336E-2</v>
      </c>
      <c r="AH23" s="347">
        <v>7.8323254091657475E-3</v>
      </c>
      <c r="AI23" s="347">
        <v>-2.6469736138348951E-2</v>
      </c>
      <c r="AJ23" s="347">
        <v>1.9417373954791713E-2</v>
      </c>
      <c r="AK23" s="347">
        <v>-0.50032848457052193</v>
      </c>
      <c r="AL23" s="347">
        <v>-1.8147202233882612E-2</v>
      </c>
      <c r="AM23" s="348"/>
      <c r="AN23" s="382"/>
      <c r="AO23" s="375" t="s">
        <v>286</v>
      </c>
      <c r="AP23" s="403">
        <v>-9.5394951849754727E-3</v>
      </c>
      <c r="AQ23" s="347">
        <v>-6.2822762500673368E-2</v>
      </c>
      <c r="AR23" s="347">
        <v>-1.2927469305096346E-2</v>
      </c>
      <c r="AS23" s="347">
        <v>-1.1782413166243866E-5</v>
      </c>
      <c r="AT23" s="347">
        <v>1.8671947225747793E-2</v>
      </c>
      <c r="AU23" s="347">
        <v>0.19157658411942388</v>
      </c>
      <c r="AV23" s="347">
        <v>9.6573078771565007E-5</v>
      </c>
      <c r="AW23" s="348"/>
      <c r="AX23" s="382"/>
      <c r="AY23" s="375" t="s">
        <v>286</v>
      </c>
      <c r="AZ23" s="403">
        <v>1.6863221571087342E-2</v>
      </c>
      <c r="BA23" s="347">
        <v>7.5117485592745392E-2</v>
      </c>
      <c r="BB23" s="347">
        <v>1.7911572054327737E-2</v>
      </c>
      <c r="BC23" s="347">
        <v>-8.5148463521556202E-3</v>
      </c>
      <c r="BD23" s="347">
        <v>9.9391926319736153E-3</v>
      </c>
      <c r="BE23" s="347">
        <v>-0.19360019986363475</v>
      </c>
      <c r="BF23" s="347">
        <v>5.8645698247721039E-3</v>
      </c>
      <c r="BG23" s="348"/>
      <c r="BH23" s="382"/>
      <c r="BI23" s="375" t="s">
        <v>286</v>
      </c>
      <c r="BJ23" s="403">
        <v>-6.9381821480772338E-3</v>
      </c>
      <c r="BK23" s="347">
        <v>2.2038145065979564E-2</v>
      </c>
      <c r="BL23" s="347">
        <v>-6.5272664976692056E-3</v>
      </c>
      <c r="BM23" s="347">
        <v>-2.4638286959527002E-2</v>
      </c>
      <c r="BN23" s="347">
        <v>-4.0717854292366712E-2</v>
      </c>
      <c r="BO23" s="347">
        <v>1.2769636697854059</v>
      </c>
      <c r="BP23" s="347">
        <v>2.9134661872128676E-3</v>
      </c>
      <c r="BQ23" s="348"/>
      <c r="BR23" s="382"/>
      <c r="BS23" s="375" t="s">
        <v>286</v>
      </c>
      <c r="BT23" s="403">
        <v>-8.3193044486938438E-3</v>
      </c>
      <c r="BU23" s="347">
        <v>-9.322695764279447E-2</v>
      </c>
      <c r="BV23" s="347">
        <v>-1.9987998129941075E-2</v>
      </c>
      <c r="BW23" s="347">
        <v>-7.3817218749608121E-3</v>
      </c>
      <c r="BX23" s="347">
        <v>7.0248696580645295E-2</v>
      </c>
      <c r="BY23" s="347">
        <v>0.14746017347922222</v>
      </c>
      <c r="BZ23" s="347">
        <v>9.3250757699419873E-3</v>
      </c>
      <c r="CA23" s="348"/>
      <c r="CB23" s="382"/>
      <c r="CC23" s="375" t="s">
        <v>286</v>
      </c>
      <c r="CD23" s="403">
        <v>-4.2432858402000158E-3</v>
      </c>
      <c r="CE23" s="347">
        <v>4.474422744862093E-2</v>
      </c>
      <c r="CF23" s="347">
        <v>-1.8133239347367193E-2</v>
      </c>
      <c r="CG23" s="347">
        <v>-0.14920683684788444</v>
      </c>
      <c r="CH23" s="347">
        <v>7.3218448141259454E-2</v>
      </c>
      <c r="CI23" s="347">
        <v>-0.63461058643629831</v>
      </c>
      <c r="CJ23" s="347">
        <v>-5.6032321132366197E-2</v>
      </c>
      <c r="CK23" s="348"/>
      <c r="CL23" s="382"/>
      <c r="CM23" s="375" t="s">
        <v>286</v>
      </c>
      <c r="CN23" s="403">
        <v>-8.71610561354157E-3</v>
      </c>
      <c r="CO23" s="347">
        <v>-0.19392776350070712</v>
      </c>
      <c r="CP23" s="347">
        <v>-1.4465218392346586E-2</v>
      </c>
      <c r="CQ23" s="347">
        <v>3.0960709454083248E-3</v>
      </c>
      <c r="CR23" s="347">
        <v>-8.6081655714846009E-2</v>
      </c>
      <c r="CS23" s="347">
        <v>0.66404570346832525</v>
      </c>
      <c r="CT23" s="347">
        <v>-2.5443551731861611E-2</v>
      </c>
      <c r="CU23" s="348"/>
      <c r="CV23" s="382"/>
      <c r="CW23" s="375" t="s">
        <v>286</v>
      </c>
      <c r="CX23" s="403">
        <v>-5.5547944395726162E-3</v>
      </c>
      <c r="CY23" s="347">
        <v>0.14906215286443439</v>
      </c>
      <c r="CZ23" s="347">
        <v>1.0041941061771018E-2</v>
      </c>
      <c r="DA23" s="347">
        <v>-8.1529030951032876E-3</v>
      </c>
      <c r="DB23" s="347">
        <v>6.7108913792532948E-2</v>
      </c>
      <c r="DC23" s="347">
        <v>-0.48179613129700277</v>
      </c>
      <c r="DD23" s="347">
        <v>6.257983956479982E-3</v>
      </c>
      <c r="DE23" s="348"/>
      <c r="DF23" s="382"/>
      <c r="DG23" s="375" t="s">
        <v>286</v>
      </c>
      <c r="DH23" s="403">
        <v>1.1986703119913638E-2</v>
      </c>
      <c r="DI23" s="347">
        <v>1.2158663100692974E-3</v>
      </c>
      <c r="DJ23" s="347">
        <v>-3.7517369995928863E-4</v>
      </c>
      <c r="DK23" s="347">
        <v>-2.1775742868992122E-2</v>
      </c>
      <c r="DL23" s="347">
        <v>-5.87763703922543E-2</v>
      </c>
      <c r="DM23" s="347">
        <v>0.36887373084009556</v>
      </c>
      <c r="DN23" s="347">
        <v>-1.1934875327138756E-2</v>
      </c>
      <c r="DO23" s="348"/>
      <c r="DP23" s="382"/>
      <c r="DQ23" s="375" t="s">
        <v>286</v>
      </c>
      <c r="DR23" s="403">
        <v>1.1944578812797988E-2</v>
      </c>
      <c r="DS23" s="347">
        <v>3.3611586682121192E-2</v>
      </c>
      <c r="DT23" s="347">
        <v>9.355533975983394E-3</v>
      </c>
      <c r="DU23" s="347">
        <v>1.1349842657416702E-2</v>
      </c>
      <c r="DV23" s="347">
        <v>4.5244833632471393E-2</v>
      </c>
      <c r="DW23" s="347">
        <v>-1.1529958245748684</v>
      </c>
      <c r="DX23" s="347">
        <v>-2.6654008160770875E-3</v>
      </c>
      <c r="DY23" s="348"/>
      <c r="DZ23" s="382"/>
      <c r="EA23" s="375" t="s">
        <v>286</v>
      </c>
      <c r="EB23" s="403">
        <v>5.0089286628857317E-3</v>
      </c>
      <c r="EC23" s="347">
        <v>-4.8331375167438628E-2</v>
      </c>
      <c r="ED23" s="347">
        <v>-4.3428975754861571E-3</v>
      </c>
      <c r="EE23" s="347">
        <v>0.10984225390805594</v>
      </c>
      <c r="EF23" s="347">
        <v>-3.1604955835722155E-2</v>
      </c>
      <c r="EG23" s="347">
        <v>-2.0758834980533094</v>
      </c>
      <c r="EH23" s="347">
        <v>2.7636002512895427E-2</v>
      </c>
      <c r="EI23" s="348"/>
      <c r="EJ23" s="382"/>
      <c r="EK23" s="375" t="s">
        <v>286</v>
      </c>
      <c r="EL23" s="403">
        <v>-7.9294974587557528E-3</v>
      </c>
      <c r="EM23" s="347">
        <v>0.10776415645067138</v>
      </c>
      <c r="EN23" s="347">
        <v>2.6617017342214059E-2</v>
      </c>
      <c r="EO23" s="347">
        <v>-2.1503830495977747E-2</v>
      </c>
      <c r="EP23" s="347">
        <v>1.0299682929324001E-2</v>
      </c>
      <c r="EQ23" s="347">
        <v>6.7425449737290801</v>
      </c>
      <c r="ER23" s="347">
        <v>2.2773718308352526E-2</v>
      </c>
      <c r="ES23" s="348"/>
    </row>
    <row r="24" spans="1:149" x14ac:dyDescent="0.25">
      <c r="A24" s="376" t="s">
        <v>295</v>
      </c>
      <c r="B24" s="403">
        <v>4.8261976096129807E-3</v>
      </c>
      <c r="C24" s="347">
        <v>-9.194059795436671E-2</v>
      </c>
      <c r="D24" s="347">
        <v>-2.8680685358254848E-3</v>
      </c>
      <c r="E24" s="347">
        <v>-4.5940219694253562E-3</v>
      </c>
      <c r="F24" s="347">
        <v>-4.0089291388624083E-2</v>
      </c>
      <c r="G24" s="347">
        <v>-0.31643178132962707</v>
      </c>
      <c r="H24" s="347">
        <v>-2.5573236764959435E-2</v>
      </c>
      <c r="I24" s="348">
        <v>-2.5738420670770229E-2</v>
      </c>
      <c r="J24" s="382"/>
      <c r="K24" s="376" t="s">
        <v>295</v>
      </c>
      <c r="L24" s="403">
        <v>1.9104954311863105E-2</v>
      </c>
      <c r="M24" s="347">
        <v>2.0211958045078519E-2</v>
      </c>
      <c r="N24" s="347">
        <v>1.4566544202242147E-2</v>
      </c>
      <c r="O24" s="347">
        <v>-1.7970362229951714E-2</v>
      </c>
      <c r="P24" s="347">
        <v>1.7538173997356495E-3</v>
      </c>
      <c r="Q24" s="347">
        <v>-0.11181261445412415</v>
      </c>
      <c r="R24" s="347">
        <v>-9.4835434689217275E-4</v>
      </c>
      <c r="S24" s="348">
        <v>-9.4835658769824448E-4</v>
      </c>
      <c r="T24" s="382"/>
      <c r="U24" s="376" t="s">
        <v>295</v>
      </c>
      <c r="V24" s="403">
        <v>-1.0554788795530939E-2</v>
      </c>
      <c r="W24" s="347">
        <v>6.8114416406009098E-2</v>
      </c>
      <c r="X24" s="347">
        <v>6.8445146266973254E-3</v>
      </c>
      <c r="Y24" s="347">
        <v>1.7462273185618299E-2</v>
      </c>
      <c r="Z24" s="347">
        <v>-5.0548273260595848E-2</v>
      </c>
      <c r="AA24" s="347">
        <v>0.38216770716926185</v>
      </c>
      <c r="AB24" s="347">
        <v>1.2945315659592409E-2</v>
      </c>
      <c r="AC24" s="348">
        <v>7.5108691138412497E-3</v>
      </c>
      <c r="AD24" s="382"/>
      <c r="AE24" s="376" t="s">
        <v>295</v>
      </c>
      <c r="AF24" s="403">
        <v>3.1075405150587744E-2</v>
      </c>
      <c r="AG24" s="347">
        <v>3.3122461210627882E-2</v>
      </c>
      <c r="AH24" s="347">
        <v>2.4407083949480837E-2</v>
      </c>
      <c r="AI24" s="347">
        <v>-2.6469604179024133E-2</v>
      </c>
      <c r="AJ24" s="347">
        <v>6.5638047068320438E-2</v>
      </c>
      <c r="AK24" s="347">
        <v>-0.36131073345269266</v>
      </c>
      <c r="AL24" s="347">
        <v>-2.8821001222481988E-3</v>
      </c>
      <c r="AM24" s="348">
        <v>1.2614499122109567E-2</v>
      </c>
      <c r="AN24" s="382"/>
      <c r="AO24" s="376" t="s">
        <v>295</v>
      </c>
      <c r="AP24" s="403">
        <v>2.267809190205939E-2</v>
      </c>
      <c r="AQ24" s="347">
        <v>-6.2823676184128568E-2</v>
      </c>
      <c r="AR24" s="347">
        <v>2.2134993905711278E-3</v>
      </c>
      <c r="AS24" s="347">
        <v>-1.1950731342739978E-5</v>
      </c>
      <c r="AT24" s="347">
        <v>1.066554196872143E-2</v>
      </c>
      <c r="AU24" s="347">
        <v>-0.15342107208041622</v>
      </c>
      <c r="AV24" s="347">
        <v>1.9451035181887422E-3</v>
      </c>
      <c r="AW24" s="348">
        <v>1.7775547579142504E-2</v>
      </c>
      <c r="AX24" s="382"/>
      <c r="AY24" s="376" t="s">
        <v>295</v>
      </c>
      <c r="AZ24" s="403">
        <v>8.7112754607528473E-2</v>
      </c>
      <c r="BA24" s="347">
        <v>7.5117706319422606E-2</v>
      </c>
      <c r="BB24" s="347">
        <v>7.7434085380049061E-2</v>
      </c>
      <c r="BC24" s="347">
        <v>-8.5148463521556202E-3</v>
      </c>
      <c r="BD24" s="347">
        <v>-2.486845389334216E-3</v>
      </c>
      <c r="BE24" s="347">
        <v>-8.2220439936429968E-2</v>
      </c>
      <c r="BF24" s="347">
        <v>3.8942517474695029E-2</v>
      </c>
      <c r="BG24" s="348">
        <v>1.6605600635834963E-2</v>
      </c>
      <c r="BH24" s="382"/>
      <c r="BI24" s="376" t="s">
        <v>295</v>
      </c>
      <c r="BJ24" s="403">
        <v>-0.12852614998090306</v>
      </c>
      <c r="BK24" s="347">
        <v>2.2038717946612482E-2</v>
      </c>
      <c r="BL24" s="347">
        <v>0.25913632974148132</v>
      </c>
      <c r="BM24" s="347">
        <v>-2.4638320913070388E-2</v>
      </c>
      <c r="BN24" s="347">
        <v>7.804313553511659E-2</v>
      </c>
      <c r="BO24" s="347">
        <v>0.96375319778098056</v>
      </c>
      <c r="BP24" s="347">
        <v>-1.0263084843504433E-2</v>
      </c>
      <c r="BQ24" s="348">
        <v>1.0506132708014876E-2</v>
      </c>
      <c r="BR24" s="382"/>
      <c r="BS24" s="376" t="s">
        <v>295</v>
      </c>
      <c r="BT24" s="403">
        <v>-4.3789508835319305E-2</v>
      </c>
      <c r="BU24" s="347">
        <v>-9.3227652756309079E-2</v>
      </c>
      <c r="BV24" s="347">
        <v>-5.0036226072209901E-2</v>
      </c>
      <c r="BW24" s="347">
        <v>-7.3815828869925239E-3</v>
      </c>
      <c r="BX24" s="347">
        <v>-3.8771581631022671E-2</v>
      </c>
      <c r="BY24" s="347">
        <v>4.1485709429793557E-2</v>
      </c>
      <c r="BZ24" s="347">
        <v>-3.158427867971849E-2</v>
      </c>
      <c r="CA24" s="348">
        <v>7.8166510270604138E-3</v>
      </c>
      <c r="CB24" s="382"/>
      <c r="CC24" s="376" t="s">
        <v>295</v>
      </c>
      <c r="CD24" s="403">
        <v>0.26398742086657623</v>
      </c>
      <c r="CE24" s="347">
        <v>4.4744648772680959E-2</v>
      </c>
      <c r="CF24" s="347">
        <v>0.2148515310354519</v>
      </c>
      <c r="CG24" s="347">
        <v>-0.14920692636010546</v>
      </c>
      <c r="CH24" s="347">
        <v>-1.246545103786016E-2</v>
      </c>
      <c r="CI24" s="347">
        <v>-0.60051561743133963</v>
      </c>
      <c r="CJ24" s="347">
        <v>4.013680688759768E-2</v>
      </c>
      <c r="CK24" s="348">
        <v>0</v>
      </c>
      <c r="CL24" s="382"/>
      <c r="CM24" s="376" t="s">
        <v>295</v>
      </c>
      <c r="CN24" s="403">
        <v>-0.10879617962439311</v>
      </c>
      <c r="CO24" s="347">
        <v>-0.19392752802551172</v>
      </c>
      <c r="CP24" s="347">
        <v>-0.10433925644141447</v>
      </c>
      <c r="CQ24" s="347">
        <v>3.0961946068760278E-3</v>
      </c>
      <c r="CR24" s="347">
        <v>1.5913891939225391E-2</v>
      </c>
      <c r="CS24" s="347">
        <v>0.61975058670063532</v>
      </c>
      <c r="CT24" s="347">
        <v>-5.7179263469790076E-2</v>
      </c>
      <c r="CU24" s="348">
        <v>-3.3984311091313994E-2</v>
      </c>
      <c r="CV24" s="382"/>
      <c r="CW24" s="376" t="s">
        <v>295</v>
      </c>
      <c r="CX24" s="403">
        <v>6.7823258140152928E-2</v>
      </c>
      <c r="CY24" s="347">
        <v>0.14906281395108695</v>
      </c>
      <c r="CZ24" s="347">
        <v>6.4509982076724884E-2</v>
      </c>
      <c r="DA24" s="347">
        <v>-8.152902090015391E-3</v>
      </c>
      <c r="DB24" s="347">
        <v>2.0360883345768813E-2</v>
      </c>
      <c r="DC24" s="347">
        <v>-0.32413167831042061</v>
      </c>
      <c r="DD24" s="347">
        <v>3.2722134490400713E-2</v>
      </c>
      <c r="DE24" s="348">
        <v>1.5199618315807656E-3</v>
      </c>
      <c r="DF24" s="382"/>
      <c r="DG24" s="376" t="s">
        <v>295</v>
      </c>
      <c r="DH24" s="403">
        <v>5.7594854219962986E-2</v>
      </c>
      <c r="DI24" s="347">
        <v>1.2150132712411702E-3</v>
      </c>
      <c r="DJ24" s="347">
        <v>5.091335901307404E-2</v>
      </c>
      <c r="DK24" s="347">
        <v>-2.1775740162417123E-2</v>
      </c>
      <c r="DL24" s="347">
        <v>-1.1010482232368208E-2</v>
      </c>
      <c r="DM24" s="347">
        <v>6.9970067644759604E-2</v>
      </c>
      <c r="DN24" s="347">
        <v>2.4022297428478116E-2</v>
      </c>
      <c r="DO24" s="348">
        <v>5.0082154393709701E-3</v>
      </c>
      <c r="DP24" s="382"/>
      <c r="DQ24" s="376" t="s">
        <v>295</v>
      </c>
      <c r="DR24" s="403">
        <v>-0.15441847801500874</v>
      </c>
      <c r="DS24" s="347">
        <v>3.3610516145319312E-2</v>
      </c>
      <c r="DT24" s="347">
        <v>-0.13340799989973556</v>
      </c>
      <c r="DU24" s="347">
        <v>1.1349841215306336E-2</v>
      </c>
      <c r="DV24" s="347">
        <v>-1.0849579000060509E-2</v>
      </c>
      <c r="DW24" s="347">
        <v>-0.97979038261682283</v>
      </c>
      <c r="DX24" s="347">
        <v>-9.7988544843794961E-2</v>
      </c>
      <c r="DY24" s="348">
        <v>-6.3233732963528369E-2</v>
      </c>
      <c r="DZ24" s="382"/>
      <c r="EA24" s="376" t="s">
        <v>295</v>
      </c>
      <c r="EB24" s="403">
        <v>9.7186265196686744E-2</v>
      </c>
      <c r="EC24" s="347">
        <v>-4.8330797660733962E-2</v>
      </c>
      <c r="ED24" s="347">
        <v>7.136891381397531E-2</v>
      </c>
      <c r="EE24" s="347">
        <v>0.10984203071810353</v>
      </c>
      <c r="EF24" s="347">
        <v>-3.4948636471721251E-2</v>
      </c>
      <c r="EG24" s="347">
        <v>6.4702904802991084</v>
      </c>
      <c r="EH24" s="347">
        <v>7.6030877711219053E-2</v>
      </c>
      <c r="EI24" s="348"/>
      <c r="EJ24" s="382"/>
      <c r="EK24" s="376" t="s">
        <v>295</v>
      </c>
      <c r="EL24" s="403">
        <v>-0.14560496707780721</v>
      </c>
      <c r="EM24" s="347">
        <v>0.1077643959621188</v>
      </c>
      <c r="EN24" s="347">
        <v>-0.10227895500657407</v>
      </c>
      <c r="EO24" s="347">
        <v>-2.1503945318708379E-2</v>
      </c>
      <c r="EP24" s="347">
        <v>-1.3948508498526184E-2</v>
      </c>
      <c r="EQ24" s="347">
        <v>6.1905852730786703</v>
      </c>
      <c r="ER24" s="347">
        <v>-5.5368001838005346E-2</v>
      </c>
      <c r="ES24" s="348"/>
    </row>
    <row r="25" spans="1:149" x14ac:dyDescent="0.25">
      <c r="A25" s="376" t="s">
        <v>296</v>
      </c>
      <c r="B25" s="403">
        <v>8.709280885065031E-4</v>
      </c>
      <c r="C25" s="347">
        <v>-9.194059795436671E-2</v>
      </c>
      <c r="D25" s="347">
        <v>-7.6888806385742329E-3</v>
      </c>
      <c r="E25" s="347">
        <v>-4.5940219694253562E-3</v>
      </c>
      <c r="F25" s="347">
        <v>-2.7967222326278313E-2</v>
      </c>
      <c r="G25" s="347">
        <v>-0.32508070646098813</v>
      </c>
      <c r="H25" s="347">
        <v>-2.7806986797523022E-2</v>
      </c>
      <c r="I25" s="348"/>
      <c r="J25" s="382"/>
      <c r="K25" s="376" t="s">
        <v>296</v>
      </c>
      <c r="L25" s="403">
        <v>-5.3932745727908174E-3</v>
      </c>
      <c r="M25" s="347">
        <v>2.0211958045078519E-2</v>
      </c>
      <c r="N25" s="347">
        <v>0.20830499216174839</v>
      </c>
      <c r="O25" s="347">
        <v>-1.7970362229951714E-2</v>
      </c>
      <c r="P25" s="347">
        <v>-2.2350305404010295E-2</v>
      </c>
      <c r="Q25" s="347">
        <v>-6.8890336061245783E-2</v>
      </c>
      <c r="R25" s="347">
        <v>7.2106717942557708E-4</v>
      </c>
      <c r="S25" s="348"/>
      <c r="T25" s="382"/>
      <c r="U25" s="376" t="s">
        <v>296</v>
      </c>
      <c r="V25" s="403">
        <v>4.6640838479986447E-3</v>
      </c>
      <c r="W25" s="347">
        <v>6.8114416406009098E-2</v>
      </c>
      <c r="X25" s="347">
        <v>-0.16450147551722055</v>
      </c>
      <c r="Y25" s="347">
        <v>1.7462273185618299E-2</v>
      </c>
      <c r="Z25" s="347">
        <v>-2.4836943196394182E-2</v>
      </c>
      <c r="AA25" s="347">
        <v>0.24336841056728339</v>
      </c>
      <c r="AB25" s="347">
        <v>4.2031944277651015E-3</v>
      </c>
      <c r="AC25" s="348"/>
      <c r="AD25" s="382"/>
      <c r="AE25" s="376" t="s">
        <v>296</v>
      </c>
      <c r="AF25" s="403">
        <v>2.7364853388061878E-4</v>
      </c>
      <c r="AG25" s="347">
        <v>3.3122461210627882E-2</v>
      </c>
      <c r="AH25" s="347">
        <v>-5.2005341920530763E-3</v>
      </c>
      <c r="AI25" s="347">
        <v>-2.6469604179024133E-2</v>
      </c>
      <c r="AJ25" s="347">
        <v>1.6764736259056501E-2</v>
      </c>
      <c r="AK25" s="347">
        <v>-0.34471939328773332</v>
      </c>
      <c r="AL25" s="347">
        <v>-2.0330064577852188E-2</v>
      </c>
      <c r="AM25" s="348"/>
      <c r="AN25" s="382"/>
      <c r="AO25" s="376" t="s">
        <v>296</v>
      </c>
      <c r="AP25" s="403">
        <v>-7.6964141198830648E-3</v>
      </c>
      <c r="AQ25" s="347">
        <v>-6.2823676184128568E-2</v>
      </c>
      <c r="AR25" s="347">
        <v>-1.2673940708906159E-2</v>
      </c>
      <c r="AS25" s="347">
        <v>-1.1950731342739978E-5</v>
      </c>
      <c r="AT25" s="347">
        <v>2.120224262459704E-2</v>
      </c>
      <c r="AU25" s="347">
        <v>-0.17156632440088931</v>
      </c>
      <c r="AV25" s="347">
        <v>-9.765625E-3</v>
      </c>
      <c r="AW25" s="348"/>
      <c r="AX25" s="382"/>
      <c r="AY25" s="376" t="s">
        <v>296</v>
      </c>
      <c r="AZ25" s="403">
        <v>1.487166742484379E-2</v>
      </c>
      <c r="BA25" s="347">
        <v>7.5117706319422606E-2</v>
      </c>
      <c r="BB25" s="347">
        <v>1.3347719516962314E-2</v>
      </c>
      <c r="BC25" s="347">
        <v>-8.5148463521556202E-3</v>
      </c>
      <c r="BD25" s="347">
        <v>3.9233279686309026E-2</v>
      </c>
      <c r="BE25" s="347">
        <v>-0.12604898956518271</v>
      </c>
      <c r="BF25" s="347">
        <v>9.6153846153845587E-3</v>
      </c>
      <c r="BG25" s="348"/>
      <c r="BH25" s="382"/>
      <c r="BI25" s="376" t="s">
        <v>296</v>
      </c>
      <c r="BJ25" s="403">
        <v>-5.4372802203939393E-3</v>
      </c>
      <c r="BK25" s="347">
        <v>2.2038717946612482E-2</v>
      </c>
      <c r="BL25" s="347">
        <v>1.4652205603778E-4</v>
      </c>
      <c r="BM25" s="347">
        <v>-2.4638320913070388E-2</v>
      </c>
      <c r="BN25" s="347">
        <v>-1.8740038208698838E-4</v>
      </c>
      <c r="BO25" s="347">
        <v>1.3460038874672904</v>
      </c>
      <c r="BP25" s="347">
        <v>1.7826617826617853E-2</v>
      </c>
      <c r="BQ25" s="348"/>
      <c r="BR25" s="382"/>
      <c r="BS25" s="376" t="s">
        <v>296</v>
      </c>
      <c r="BT25" s="403">
        <v>-2.3599834377560215E-3</v>
      </c>
      <c r="BU25" s="347">
        <v>-9.3227652756309079E-2</v>
      </c>
      <c r="BV25" s="347">
        <v>-1.1844209745658653E-2</v>
      </c>
      <c r="BW25" s="347">
        <v>-7.3815828869925239E-3</v>
      </c>
      <c r="BX25" s="347">
        <v>9.7426747468449745E-2</v>
      </c>
      <c r="BY25" s="347">
        <v>-3.7585372223924413E-2</v>
      </c>
      <c r="BZ25" s="347">
        <v>5.9980806142034544E-4</v>
      </c>
      <c r="CA25" s="348"/>
      <c r="CB25" s="382"/>
      <c r="CC25" s="376" t="s">
        <v>296</v>
      </c>
      <c r="CD25" s="403">
        <v>0.27790307221629235</v>
      </c>
      <c r="CE25" s="347">
        <v>4.4744648772680959E-2</v>
      </c>
      <c r="CF25" s="347">
        <v>0.16687059009695077</v>
      </c>
      <c r="CG25" s="347">
        <v>-0.14920692636010546</v>
      </c>
      <c r="CH25" s="347">
        <v>-5.2937118590945083E-2</v>
      </c>
      <c r="CI25" s="347">
        <v>-0.58329015101169501</v>
      </c>
      <c r="CJ25" s="347">
        <v>2.613595492147219E-2</v>
      </c>
      <c r="CK25" s="348"/>
      <c r="CL25" s="382"/>
      <c r="CM25" s="376" t="s">
        <v>296</v>
      </c>
      <c r="CN25" s="403">
        <v>-1.1034239416628176E-2</v>
      </c>
      <c r="CO25" s="347">
        <v>-0.19392752802551172</v>
      </c>
      <c r="CP25" s="347">
        <v>-0.14560244100303915</v>
      </c>
      <c r="CQ25" s="347">
        <v>3.0961946068760278E-3</v>
      </c>
      <c r="CR25" s="347">
        <v>2.4920578656218509E-2</v>
      </c>
      <c r="CS25" s="347">
        <v>0.49761839899749055</v>
      </c>
      <c r="CT25" s="347">
        <v>-1.3669821240799079E-2</v>
      </c>
      <c r="CU25" s="348"/>
      <c r="CV25" s="382"/>
      <c r="CW25" s="376" t="s">
        <v>296</v>
      </c>
      <c r="CX25" s="403">
        <v>-3.4986599565567603E-3</v>
      </c>
      <c r="CY25" s="347">
        <v>0.14906281395108695</v>
      </c>
      <c r="CZ25" s="347">
        <v>1.0117552181589462E-2</v>
      </c>
      <c r="DA25" s="347">
        <v>-8.152902090015391E-3</v>
      </c>
      <c r="DB25" s="347">
        <v>2.4501768674271215E-2</v>
      </c>
      <c r="DC25" s="347">
        <v>-0.35249048541096351</v>
      </c>
      <c r="DD25" s="347">
        <v>-2.4875621890547532E-3</v>
      </c>
      <c r="DE25" s="348"/>
      <c r="DF25" s="382"/>
      <c r="DG25" s="376" t="s">
        <v>296</v>
      </c>
      <c r="DH25" s="403">
        <v>9.6357350969069559E-3</v>
      </c>
      <c r="DI25" s="347">
        <v>1.2150132712411702E-3</v>
      </c>
      <c r="DJ25" s="347">
        <v>-1.1223882227521839E-2</v>
      </c>
      <c r="DK25" s="347">
        <v>-2.1775740162417123E-2</v>
      </c>
      <c r="DL25" s="347">
        <v>3.3025789923758327E-2</v>
      </c>
      <c r="DM25" s="347">
        <v>0.18499004196717583</v>
      </c>
      <c r="DN25" s="347">
        <v>5.2250326564540761E-3</v>
      </c>
      <c r="DO25" s="348"/>
      <c r="DP25" s="382"/>
      <c r="DQ25" s="376" t="s">
        <v>296</v>
      </c>
      <c r="DR25" s="403">
        <v>1.4538035988174717E-2</v>
      </c>
      <c r="DS25" s="347">
        <v>3.3610516145319312E-2</v>
      </c>
      <c r="DT25" s="347">
        <v>1.8301754577141269E-2</v>
      </c>
      <c r="DU25" s="347">
        <v>1.1349841215306336E-2</v>
      </c>
      <c r="DV25" s="347">
        <v>-3.7650408329966273E-2</v>
      </c>
      <c r="DW25" s="347">
        <v>-1.0937429401615766</v>
      </c>
      <c r="DX25" s="347">
        <v>-1.5948021264028351E-2</v>
      </c>
      <c r="DY25" s="348"/>
      <c r="DZ25" s="382"/>
      <c r="EA25" s="376" t="s">
        <v>296</v>
      </c>
      <c r="EB25" s="403">
        <v>5.0126221170927691E-3</v>
      </c>
      <c r="EC25" s="347">
        <v>-3.6180762660633234E-2</v>
      </c>
      <c r="ED25" s="347">
        <v>-1.1115132319641901E-2</v>
      </c>
      <c r="EE25" s="347">
        <v>0.10984203071810353</v>
      </c>
      <c r="EF25" s="347">
        <v>-3.1532903610373884E-2</v>
      </c>
      <c r="EG25" s="347">
        <v>-2.9674330869839456</v>
      </c>
      <c r="EH25" s="347">
        <v>3.2533013205282138E-2</v>
      </c>
      <c r="EI25" s="348"/>
      <c r="EJ25" s="382"/>
      <c r="EK25" s="376" t="s">
        <v>296</v>
      </c>
      <c r="EL25" s="403">
        <v>-1.8349185379555169E-2</v>
      </c>
      <c r="EM25" s="347">
        <v>9.5135550798138804E-2</v>
      </c>
      <c r="EN25" s="347">
        <v>2.1561623102670312E-2</v>
      </c>
      <c r="EO25" s="347">
        <v>-2.1503945318708379E-2</v>
      </c>
      <c r="EP25" s="347">
        <v>9.0909244894478609E-3</v>
      </c>
      <c r="EQ25" s="347">
        <v>3.8530070924130833</v>
      </c>
      <c r="ER25" s="347">
        <v>7.7897918846644943E-3</v>
      </c>
      <c r="ES25" s="348"/>
    </row>
    <row r="26" spans="1:149" x14ac:dyDescent="0.25">
      <c r="A26" s="376" t="s">
        <v>266</v>
      </c>
      <c r="B26" s="403">
        <v>2.8934693299334038E-2</v>
      </c>
      <c r="C26" s="347">
        <v>-2.0452310717797427E-2</v>
      </c>
      <c r="D26" s="347">
        <v>1.5748031496062968E-2</v>
      </c>
      <c r="E26" s="347">
        <v>-4.6284224250326463E-3</v>
      </c>
      <c r="F26" s="347">
        <v>2.1711768407803578E-2</v>
      </c>
      <c r="G26" s="347">
        <v>-0.38756268806419258</v>
      </c>
      <c r="H26" s="347">
        <v>-1.2239830399287785E-2</v>
      </c>
      <c r="I26" s="348">
        <v>-1.384234299868853E-2</v>
      </c>
      <c r="J26" s="382"/>
      <c r="K26" s="376" t="s">
        <v>266</v>
      </c>
      <c r="L26" s="403">
        <v>-1.9343957594740467E-2</v>
      </c>
      <c r="M26" s="347">
        <v>-0.12748444087532626</v>
      </c>
      <c r="N26" s="347">
        <v>-2.8854435831179887E-2</v>
      </c>
      <c r="O26" s="347">
        <v>-1.7977601676599675E-2</v>
      </c>
      <c r="P26" s="347">
        <v>-7.9971255517913897E-2</v>
      </c>
      <c r="Q26" s="347">
        <v>-5.3062561415001666E-2</v>
      </c>
      <c r="R26" s="347">
        <v>-3.4245600720960008E-2</v>
      </c>
      <c r="S26" s="348">
        <v>-3.8792177090049423E-2</v>
      </c>
      <c r="T26" s="382"/>
      <c r="U26" s="376" t="s">
        <v>266</v>
      </c>
      <c r="V26" s="403">
        <v>6.9846618230316668E-3</v>
      </c>
      <c r="W26" s="347">
        <v>0.1576161988034975</v>
      </c>
      <c r="X26" s="347">
        <v>-0.1531411677753142</v>
      </c>
      <c r="Y26" s="347">
        <v>1.7473073460268797E-2</v>
      </c>
      <c r="Z26" s="347">
        <v>4.9096183887524852E-3</v>
      </c>
      <c r="AA26" s="347">
        <v>0.23106191629194062</v>
      </c>
      <c r="AB26" s="347">
        <v>1.3309758852708508E-2</v>
      </c>
      <c r="AC26" s="348">
        <v>7.6858580212409164E-3</v>
      </c>
      <c r="AD26" s="382"/>
      <c r="AE26" s="376" t="s">
        <v>266</v>
      </c>
      <c r="AF26" s="403">
        <v>8.0411293133496167E-2</v>
      </c>
      <c r="AG26" s="347">
        <v>3.2995428344265484E-2</v>
      </c>
      <c r="AH26" s="347">
        <v>9.4082736952347715E-2</v>
      </c>
      <c r="AI26" s="347">
        <v>-2.6480516501163388E-2</v>
      </c>
      <c r="AJ26" s="347">
        <v>-2.742616033755273E-2</v>
      </c>
      <c r="AK26" s="347">
        <v>-0.33745434110705264</v>
      </c>
      <c r="AL26" s="347">
        <v>9.1605273361768848E-3</v>
      </c>
      <c r="AM26" s="348">
        <v>1.2619608930800198E-2</v>
      </c>
      <c r="AN26" s="382"/>
      <c r="AO26" s="376" t="s">
        <v>266</v>
      </c>
      <c r="AP26" s="403">
        <v>2.280865890247441E-2</v>
      </c>
      <c r="AQ26" s="347">
        <v>-6.2728497209928763E-2</v>
      </c>
      <c r="AR26" s="347">
        <v>-8.2961072112317027E-3</v>
      </c>
      <c r="AS26" s="347">
        <v>0</v>
      </c>
      <c r="AT26" s="347">
        <v>3.6648019180271649E-2</v>
      </c>
      <c r="AU26" s="347">
        <v>-0.11153519932145883</v>
      </c>
      <c r="AV26" s="347">
        <v>4.6467508765189042E-3</v>
      </c>
      <c r="AW26" s="348">
        <v>1.77759517940289E-2</v>
      </c>
      <c r="AX26" s="382"/>
      <c r="AY26" s="376" t="s">
        <v>266</v>
      </c>
      <c r="AZ26" s="403">
        <v>0.13900706535452928</v>
      </c>
      <c r="BA26" s="347">
        <v>7.5074933278587566E-2</v>
      </c>
      <c r="BB26" s="347">
        <v>0.11085424710424727</v>
      </c>
      <c r="BC26" s="347">
        <v>-8.5167480222184747E-3</v>
      </c>
      <c r="BD26" s="347">
        <v>1.4801762114537381E-3</v>
      </c>
      <c r="BE26" s="347">
        <v>-0.12883532219570396</v>
      </c>
      <c r="BF26" s="347">
        <v>5.9188727277073222E-2</v>
      </c>
      <c r="BG26" s="348">
        <v>1.6604321967760211E-2</v>
      </c>
      <c r="BH26" s="382"/>
      <c r="BI26" s="376" t="s">
        <v>266</v>
      </c>
      <c r="BJ26" s="403">
        <v>-0.16186389329812334</v>
      </c>
      <c r="BK26" s="347">
        <v>2.2019634540138944E-2</v>
      </c>
      <c r="BL26" s="347">
        <v>-0.1286112957580445</v>
      </c>
      <c r="BM26" s="347">
        <v>-2.46506095848807E-2</v>
      </c>
      <c r="BN26" s="347">
        <v>3.6241510363514882E-2</v>
      </c>
      <c r="BO26" s="347">
        <v>-1.4295185442909829E-2</v>
      </c>
      <c r="BP26" s="347">
        <v>-7.9441564968521783E-2</v>
      </c>
      <c r="BQ26" s="348">
        <v>1.0509318085557039E-2</v>
      </c>
      <c r="BR26" s="382"/>
      <c r="BS26" s="376" t="s">
        <v>266</v>
      </c>
      <c r="BT26" s="403">
        <v>-7.7710962796537483E-2</v>
      </c>
      <c r="BU26" s="347">
        <v>-9.3236173393124094E-2</v>
      </c>
      <c r="BV26" s="347">
        <v>-7.0965597473824221E-2</v>
      </c>
      <c r="BW26" s="347">
        <v>-7.3800738007380236E-3</v>
      </c>
      <c r="BX26" s="347">
        <v>4.6163642152180773E-2</v>
      </c>
      <c r="BY26" s="347">
        <v>1.0350194552529184</v>
      </c>
      <c r="BZ26" s="347">
        <v>-1.4623144527659025E-2</v>
      </c>
      <c r="CA26" s="348">
        <v>7.819663112671146E-3</v>
      </c>
      <c r="CB26" s="382"/>
      <c r="CC26" s="376" t="s">
        <v>266</v>
      </c>
      <c r="CD26" s="403">
        <v>0.25356846027083196</v>
      </c>
      <c r="CE26" s="347">
        <v>4.4774366371316682E-2</v>
      </c>
      <c r="CF26" s="347">
        <v>0.17393381037567091</v>
      </c>
      <c r="CG26" s="347">
        <v>-0.14919758715017178</v>
      </c>
      <c r="CH26" s="347">
        <v>-8.6008318117265198E-2</v>
      </c>
      <c r="CI26" s="347">
        <v>-0.5530237639989074</v>
      </c>
      <c r="CJ26" s="347">
        <v>1.4193058838163974E-2</v>
      </c>
      <c r="CK26" s="348">
        <v>2.6383166759810332E-3</v>
      </c>
      <c r="CL26" s="382"/>
      <c r="CM26" s="376" t="s">
        <v>266</v>
      </c>
      <c r="CN26" s="403">
        <v>-8.0944532924707935E-2</v>
      </c>
      <c r="CO26" s="347">
        <v>-0.19392776350070712</v>
      </c>
      <c r="CP26" s="347">
        <v>-6.9647943019890968E-2</v>
      </c>
      <c r="CQ26" s="347">
        <v>3.0960709454083248E-3</v>
      </c>
      <c r="CR26" s="347">
        <v>4.3528783713442661E-2</v>
      </c>
      <c r="CS26" s="347">
        <v>0.47809799679780973</v>
      </c>
      <c r="CT26" s="347">
        <v>-3.7078911599002055E-2</v>
      </c>
      <c r="CU26" s="348">
        <v>2.9943224535295999E-3</v>
      </c>
      <c r="CV26" s="382"/>
      <c r="CW26" s="376" t="s">
        <v>266</v>
      </c>
      <c r="CX26" s="403">
        <v>3.4618181953868378E-2</v>
      </c>
      <c r="CY26" s="347">
        <v>0.14900343037225178</v>
      </c>
      <c r="CZ26" s="347">
        <v>2.1417667446324808E-2</v>
      </c>
      <c r="DA26" s="347">
        <v>-8.1730387932716052E-3</v>
      </c>
      <c r="DB26" s="347">
        <v>-1.3436031281607867E-2</v>
      </c>
      <c r="DC26" s="347">
        <v>-0.45673969397162972</v>
      </c>
      <c r="DD26" s="347">
        <v>5.3892665578877987E-3</v>
      </c>
      <c r="DE26" s="348">
        <v>5.0144099667859899E-3</v>
      </c>
      <c r="DF26" s="382"/>
      <c r="DG26" s="376" t="s">
        <v>266</v>
      </c>
      <c r="DH26" s="403">
        <v>0.13703904066360106</v>
      </c>
      <c r="DI26" s="347">
        <v>1.2670357751277659E-3</v>
      </c>
      <c r="DJ26" s="347">
        <v>9.3906350224502805E-2</v>
      </c>
      <c r="DK26" s="347">
        <v>-2.1755883327809099E-2</v>
      </c>
      <c r="DL26" s="347">
        <v>7.1819749892193746E-3</v>
      </c>
      <c r="DM26" s="347">
        <v>0.48407153729071517</v>
      </c>
      <c r="DN26" s="347">
        <v>6.7512637620199961E-2</v>
      </c>
      <c r="DO26" s="348">
        <v>6.9954349643156369E-3</v>
      </c>
      <c r="DP26" s="382"/>
      <c r="DQ26" s="376" t="s">
        <v>266</v>
      </c>
      <c r="DR26" s="403">
        <v>9.0212963917457936E-3</v>
      </c>
      <c r="DS26" s="347">
        <v>3.3613713459309448E-2</v>
      </c>
      <c r="DT26" s="347">
        <v>1.0906532191861145E-2</v>
      </c>
      <c r="DU26" s="347">
        <v>1.1354925055800427E-2</v>
      </c>
      <c r="DV26" s="347">
        <v>4.542408874598354E-2</v>
      </c>
      <c r="DW26" s="347">
        <v>-1.1323029429712781</v>
      </c>
      <c r="DX26" s="347">
        <v>-1.1177804277814936E-2</v>
      </c>
      <c r="DY26" s="348">
        <v>2.9894392726251093E-2</v>
      </c>
      <c r="DZ26" s="382"/>
      <c r="EA26" s="376" t="s">
        <v>266</v>
      </c>
      <c r="EB26" s="403">
        <v>-3.8507884947870993E-3</v>
      </c>
      <c r="EC26" s="347">
        <v>-4.8353909465020606E-2</v>
      </c>
      <c r="ED26" s="347">
        <v>-1.7691415313225042E-2</v>
      </c>
      <c r="EE26" s="347">
        <v>0.10984547091586747</v>
      </c>
      <c r="EF26" s="347">
        <v>-1.6484079041670926E-2</v>
      </c>
      <c r="EG26" s="347">
        <v>-2.1162790697674416</v>
      </c>
      <c r="EH26" s="347">
        <v>3.0053529849492402E-2</v>
      </c>
      <c r="EI26" s="348">
        <v>9.9999999999999978E-2</v>
      </c>
      <c r="EJ26" s="382"/>
      <c r="EK26" s="376" t="s">
        <v>266</v>
      </c>
      <c r="EL26" s="403">
        <v>-1.3043363925631735E-2</v>
      </c>
      <c r="EM26" s="347">
        <v>0.10789189189189194</v>
      </c>
      <c r="EN26" s="347">
        <v>2.2586359610274599E-2</v>
      </c>
      <c r="EO26" s="347">
        <v>-2.1507810731265523E-2</v>
      </c>
      <c r="EP26" s="347">
        <v>0.36570893191755149</v>
      </c>
      <c r="EQ26" s="347">
        <v>6.2222222222222232</v>
      </c>
      <c r="ER26" s="347">
        <v>5.699004917154106E-2</v>
      </c>
      <c r="ES26" s="348"/>
    </row>
    <row r="27" spans="1:149" x14ac:dyDescent="0.25">
      <c r="A27" s="376" t="s">
        <v>297</v>
      </c>
      <c r="B27" s="403">
        <v>0.13494922083795896</v>
      </c>
      <c r="C27" s="347">
        <v>-2.0338316286388786E-2</v>
      </c>
      <c r="D27" s="347">
        <v>0.10922380070002058</v>
      </c>
      <c r="E27" s="347">
        <v>-4.5927181459631946E-3</v>
      </c>
      <c r="F27" s="347">
        <v>-1.4007175167680489E-2</v>
      </c>
      <c r="G27" s="347">
        <v>-0.33386864319538812</v>
      </c>
      <c r="H27" s="347">
        <v>2.1436525612472206E-2</v>
      </c>
      <c r="I27" s="348">
        <v>0</v>
      </c>
      <c r="J27" s="382"/>
      <c r="K27" s="376" t="s">
        <v>297</v>
      </c>
      <c r="L27" s="403">
        <v>1.7961750672931553E-2</v>
      </c>
      <c r="M27" s="347">
        <v>-5.4350881419909264E-2</v>
      </c>
      <c r="N27" s="347">
        <v>6.4779582366588703E-3</v>
      </c>
      <c r="O27" s="347">
        <v>-1.7970993611259378E-2</v>
      </c>
      <c r="P27" s="347">
        <v>-1.2829842434980698E-2</v>
      </c>
      <c r="Q27" s="347">
        <v>-8.7500772701984281E-2</v>
      </c>
      <c r="R27" s="347">
        <v>-8.6980222072120493E-3</v>
      </c>
      <c r="S27" s="348">
        <v>-9.9972535017853418E-3</v>
      </c>
      <c r="T27" s="382"/>
      <c r="U27" s="376" t="s">
        <v>297</v>
      </c>
      <c r="V27" s="403">
        <v>-7.5899768318332742E-2</v>
      </c>
      <c r="W27" s="347">
        <v>6.8111849508482258E-2</v>
      </c>
      <c r="X27" s="347">
        <v>-5.2172469755089879E-2</v>
      </c>
      <c r="Y27" s="347">
        <v>1.7462895099252144E-2</v>
      </c>
      <c r="Z27" s="347">
        <v>-3.7387221358632157E-2</v>
      </c>
      <c r="AA27" s="347">
        <v>0.29973241201774886</v>
      </c>
      <c r="AB27" s="347">
        <v>-1.3783127921293884E-2</v>
      </c>
      <c r="AC27" s="348">
        <v>1.0694667924318977E-2</v>
      </c>
      <c r="AD27" s="382"/>
      <c r="AE27" s="376" t="s">
        <v>297</v>
      </c>
      <c r="AF27" s="403">
        <v>0.13221418613428235</v>
      </c>
      <c r="AG27" s="347">
        <v>3.3116663684974193E-2</v>
      </c>
      <c r="AH27" s="347">
        <v>0.1181827025975289</v>
      </c>
      <c r="AI27" s="347">
        <v>-2.6470684626224882E-2</v>
      </c>
      <c r="AJ27" s="347">
        <v>4.2044016780981575E-2</v>
      </c>
      <c r="AK27" s="347">
        <v>-0.3442353799645575</v>
      </c>
      <c r="AL27" s="347">
        <v>3.1321212121212159E-2</v>
      </c>
      <c r="AM27" s="348">
        <v>1.5604627863250215E-2</v>
      </c>
      <c r="AN27" s="382"/>
      <c r="AO27" s="376" t="s">
        <v>297</v>
      </c>
      <c r="AP27" s="403">
        <v>0.10181194790352156</v>
      </c>
      <c r="AQ27" s="347">
        <v>-6.2821080176245367E-2</v>
      </c>
      <c r="AR27" s="347">
        <v>8.427152029789968E-2</v>
      </c>
      <c r="AS27" s="347">
        <v>-1.3465610514012985E-5</v>
      </c>
      <c r="AT27" s="347">
        <v>2.5090464664861412E-2</v>
      </c>
      <c r="AU27" s="347">
        <v>-0.11508961570559952</v>
      </c>
      <c r="AV27" s="347">
        <v>3.7316064124864837E-2</v>
      </c>
      <c r="AW27" s="348">
        <v>2.079729729729728E-2</v>
      </c>
      <c r="AX27" s="382"/>
      <c r="AY27" s="376" t="s">
        <v>297</v>
      </c>
      <c r="AZ27" s="403"/>
      <c r="BA27" s="347"/>
      <c r="BB27" s="347"/>
      <c r="BC27" s="347"/>
      <c r="BD27" s="347"/>
      <c r="BE27" s="347"/>
      <c r="BF27" s="347"/>
      <c r="BG27" s="348"/>
      <c r="BH27" s="382"/>
      <c r="BI27" s="376" t="s">
        <v>297</v>
      </c>
      <c r="BJ27" s="403">
        <v>-0.16825765411021262</v>
      </c>
      <c r="BK27" s="347">
        <v>2.2038730572174401E-2</v>
      </c>
      <c r="BL27" s="347">
        <v>-0.12463130565462176</v>
      </c>
      <c r="BM27" s="347">
        <v>-2.463838631047598E-2</v>
      </c>
      <c r="BN27" s="347">
        <v>6.9195655099930919E-2</v>
      </c>
      <c r="BO27" s="347">
        <v>0.90543131316221526</v>
      </c>
      <c r="BP27" s="347">
        <v>-5.333850606047897E-2</v>
      </c>
      <c r="BQ27" s="348">
        <v>1.3490002596728104E-2</v>
      </c>
      <c r="BR27" s="382"/>
      <c r="BS27" s="376" t="s">
        <v>297</v>
      </c>
      <c r="BT27" s="403">
        <v>-0.14817830688608502</v>
      </c>
      <c r="BU27" s="347">
        <v>-9.322695764279447E-2</v>
      </c>
      <c r="BV27" s="347">
        <v>-0.14108019377827608</v>
      </c>
      <c r="BW27" s="347">
        <v>-7.3817218749608121E-3</v>
      </c>
      <c r="BX27" s="347">
        <v>-9.7952744516925649E-2</v>
      </c>
      <c r="BY27" s="347">
        <v>0.14171909327610335</v>
      </c>
      <c r="BZ27" s="347">
        <v>-7.9326576950767017E-2</v>
      </c>
      <c r="CA27" s="348">
        <v>1.0799523437399851E-2</v>
      </c>
      <c r="CB27" s="382"/>
      <c r="CC27" s="376" t="s">
        <v>297</v>
      </c>
      <c r="CD27" s="403">
        <v>0.38960075844490288</v>
      </c>
      <c r="CE27" s="347">
        <v>4.4744433500785163E-2</v>
      </c>
      <c r="CF27" s="347">
        <v>0.31723599791919554</v>
      </c>
      <c r="CG27" s="347">
        <v>-0.14920683684788444</v>
      </c>
      <c r="CH27" s="347">
        <v>8.8013480510418463E-2</v>
      </c>
      <c r="CI27" s="347">
        <v>-0.5981826150748728</v>
      </c>
      <c r="CJ27" s="347">
        <v>8.0390782334612526E-2</v>
      </c>
      <c r="CK27" s="348">
        <v>7.3047197789664047E-3</v>
      </c>
      <c r="CL27" s="382"/>
      <c r="CM27" s="376" t="s">
        <v>297</v>
      </c>
      <c r="CN27" s="403">
        <v>-8.2847431053326374E-3</v>
      </c>
      <c r="CO27" s="347">
        <v>-0.19392752802551172</v>
      </c>
      <c r="CP27" s="347">
        <v>-1.0170501553842526E-2</v>
      </c>
      <c r="CQ27" s="347">
        <v>3.0961946068760278E-3</v>
      </c>
      <c r="CR27" s="347">
        <v>-0.25802867935197454</v>
      </c>
      <c r="CS27" s="347">
        <v>0.5190021827107375</v>
      </c>
      <c r="CT27" s="347">
        <v>-4.653415700091635E-2</v>
      </c>
      <c r="CU27" s="348">
        <v>5.9999982133500402E-3</v>
      </c>
      <c r="CV27" s="382"/>
      <c r="CW27" s="376" t="s">
        <v>297</v>
      </c>
      <c r="CX27" s="403">
        <v>-5.7420566727780595E-3</v>
      </c>
      <c r="CY27" s="347">
        <v>0.14906159056643195</v>
      </c>
      <c r="CZ27" s="347">
        <v>1.0265708341311743E-2</v>
      </c>
      <c r="DA27" s="347">
        <v>-8.1530253697848186E-3</v>
      </c>
      <c r="DB27" s="347">
        <v>-9.4749987609242421E-3</v>
      </c>
      <c r="DC27" s="347">
        <v>-0.47062573200468483</v>
      </c>
      <c r="DD27" s="347">
        <v>-1.234793400177886E-2</v>
      </c>
      <c r="DE27" s="348">
        <v>8.0016407182485066E-3</v>
      </c>
      <c r="DF27" s="382"/>
      <c r="DG27" s="376" t="s">
        <v>297</v>
      </c>
      <c r="DH27" s="403">
        <v>1.135520855038639E-2</v>
      </c>
      <c r="DI27" s="347">
        <v>1.2160792463757058E-3</v>
      </c>
      <c r="DJ27" s="347">
        <v>-4.3365021487172519E-3</v>
      </c>
      <c r="DK27" s="347">
        <v>-2.1775618575857615E-2</v>
      </c>
      <c r="DL27" s="347">
        <v>-1.338562940958043E-2</v>
      </c>
      <c r="DM27" s="347">
        <v>0.43685993456988026</v>
      </c>
      <c r="DN27" s="347">
        <v>3.8148494129054372E-3</v>
      </c>
      <c r="DO27" s="348">
        <v>9.9983497735590347E-3</v>
      </c>
      <c r="DP27" s="382"/>
      <c r="DQ27" s="376" t="s">
        <v>297</v>
      </c>
      <c r="DR27" s="403">
        <v>1.3303029464563467E-2</v>
      </c>
      <c r="DS27" s="347">
        <v>3.3611366856013632E-2</v>
      </c>
      <c r="DT27" s="347">
        <v>1.6665519863111381E-2</v>
      </c>
      <c r="DU27" s="347">
        <v>1.1349714155362966E-2</v>
      </c>
      <c r="DV27" s="347">
        <v>0.3357361488396951</v>
      </c>
      <c r="DW27" s="347">
        <v>-0.97978606753190101</v>
      </c>
      <c r="DX27" s="347">
        <v>3.1362130475590541E-2</v>
      </c>
      <c r="DY27" s="348">
        <v>0.10000124445925404</v>
      </c>
      <c r="DZ27" s="382"/>
      <c r="EA27" s="376" t="s">
        <v>297</v>
      </c>
      <c r="EB27" s="403">
        <v>-1.0090452304270796E-2</v>
      </c>
      <c r="EC27" s="347">
        <v>-4.8331375167438628E-2</v>
      </c>
      <c r="ED27" s="347">
        <v>-5.5304861933614374E-3</v>
      </c>
      <c r="EE27" s="347">
        <v>0.10984225390805594</v>
      </c>
      <c r="EF27" s="347">
        <v>-6.4187321031702674E-2</v>
      </c>
      <c r="EG27" s="347">
        <v>7.1133866133866146</v>
      </c>
      <c r="EH27" s="347">
        <v>1.5350526532197336E-2</v>
      </c>
      <c r="EI27" s="348">
        <v>9.0014630169420254E-3</v>
      </c>
      <c r="EJ27" s="382"/>
      <c r="EK27" s="376" t="s">
        <v>297</v>
      </c>
      <c r="EL27" s="403">
        <v>-1.4858649709310091E-2</v>
      </c>
      <c r="EM27" s="347">
        <v>0.10776415645067138</v>
      </c>
      <c r="EN27" s="347">
        <v>1.9341312650104369E-2</v>
      </c>
      <c r="EO27" s="347">
        <v>-2.1503830495977747E-2</v>
      </c>
      <c r="EP27" s="347">
        <v>6.9016729708876734E-2</v>
      </c>
      <c r="EQ27" s="347">
        <v>5.3422705165301974</v>
      </c>
      <c r="ER27" s="347">
        <v>2.4387500281221119E-2</v>
      </c>
      <c r="ES27" s="348">
        <v>5.9990923882364206E-3</v>
      </c>
    </row>
    <row r="28" spans="1:149" ht="15.75" thickBot="1" x14ac:dyDescent="0.3">
      <c r="A28" s="377" t="s">
        <v>267</v>
      </c>
      <c r="B28" s="403">
        <v>5.8132452760961267E-2</v>
      </c>
      <c r="C28" s="347">
        <v>-2.0344217151848972E-2</v>
      </c>
      <c r="D28" s="347">
        <v>1.3394137961569042E-2</v>
      </c>
      <c r="E28" s="347">
        <v>-4.5940219694253562E-3</v>
      </c>
      <c r="F28" s="347">
        <v>-3.251280175566925E-2</v>
      </c>
      <c r="G28" s="347">
        <v>-0.37531288999821721</v>
      </c>
      <c r="H28" s="347">
        <v>-1.0025645390070935E-2</v>
      </c>
      <c r="I28" s="348">
        <v>-1.2241663321382525E-2</v>
      </c>
      <c r="J28" s="382"/>
      <c r="K28" s="377" t="s">
        <v>267</v>
      </c>
      <c r="L28" s="403">
        <v>-1.4275609062601922E-2</v>
      </c>
      <c r="M28" s="347">
        <v>-5.4349200995066918E-2</v>
      </c>
      <c r="N28" s="347">
        <v>0.49430282080274301</v>
      </c>
      <c r="O28" s="347">
        <v>-1.7970362229951714E-2</v>
      </c>
      <c r="P28" s="347">
        <v>-2.8167700650130568E-2</v>
      </c>
      <c r="Q28" s="347">
        <v>-4.1419915693219109E-2</v>
      </c>
      <c r="R28" s="347">
        <v>4.6504363921340643E-2</v>
      </c>
      <c r="S28" s="348">
        <v>-5.8678483364899931E-3</v>
      </c>
      <c r="T28" s="382"/>
      <c r="U28" s="377" t="s">
        <v>267</v>
      </c>
      <c r="V28" s="403">
        <v>-8.0769812541991344E-3</v>
      </c>
      <c r="W28" s="347">
        <v>6.8116385130831472E-2</v>
      </c>
      <c r="X28" s="347">
        <v>-0.33600117886533043</v>
      </c>
      <c r="Y28" s="347">
        <v>1.746223984036949E-2</v>
      </c>
      <c r="Z28" s="347">
        <v>4.1129125328554575E-2</v>
      </c>
      <c r="AA28" s="347">
        <v>0.21601255232616987</v>
      </c>
      <c r="AB28" s="347">
        <v>-4.4780752388316976E-2</v>
      </c>
      <c r="AC28" s="348">
        <v>7.6916527319512542E-3</v>
      </c>
      <c r="AD28" s="382"/>
      <c r="AE28" s="377" t="s">
        <v>267</v>
      </c>
      <c r="AF28" s="403">
        <v>3.0633280481052764E-3</v>
      </c>
      <c r="AG28" s="347">
        <v>3.3120639274852336E-2</v>
      </c>
      <c r="AH28" s="347">
        <v>7.4653219634756964E-3</v>
      </c>
      <c r="AI28" s="347">
        <v>-2.6469736138348951E-2</v>
      </c>
      <c r="AJ28" s="347">
        <v>-7.983943185880174E-2</v>
      </c>
      <c r="AK28" s="347">
        <v>-0.36875622816317238</v>
      </c>
      <c r="AL28" s="347">
        <v>-3.0008308663048277E-2</v>
      </c>
      <c r="AM28" s="348">
        <v>1.2614507081837097E-2</v>
      </c>
      <c r="AN28" s="382"/>
      <c r="AO28" s="377" t="s">
        <v>267</v>
      </c>
      <c r="AP28" s="403">
        <v>5.5616739504045928E-2</v>
      </c>
      <c r="AQ28" s="347">
        <v>-6.2822762500673368E-2</v>
      </c>
      <c r="AR28" s="347">
        <v>1.6496590017080572E-2</v>
      </c>
      <c r="AS28" s="347">
        <v>-1.1782413166243866E-5</v>
      </c>
      <c r="AT28" s="347">
        <v>2.1055880107634563E-2</v>
      </c>
      <c r="AU28" s="347">
        <v>-6.8401230330040322E-2</v>
      </c>
      <c r="AV28" s="347">
        <v>1.6717192822350183E-2</v>
      </c>
      <c r="AW28" s="348">
        <v>1.7773498210272007E-2</v>
      </c>
      <c r="AX28" s="382"/>
      <c r="AY28" s="377" t="s">
        <v>267</v>
      </c>
      <c r="AZ28" s="403">
        <v>0.13664244499550524</v>
      </c>
      <c r="BA28" s="347">
        <v>7.5116869678759773E-2</v>
      </c>
      <c r="BB28" s="347">
        <v>7.2560380989727058E-2</v>
      </c>
      <c r="BC28" s="347">
        <v>-8.5147453588526965E-3</v>
      </c>
      <c r="BD28" s="347">
        <v>-1.9535972596347512E-2</v>
      </c>
      <c r="BE28" s="347">
        <v>-2.9040477637791405E-2</v>
      </c>
      <c r="BF28" s="347">
        <v>5.6035004466480846E-2</v>
      </c>
      <c r="BG28" s="348">
        <v>1.6605530688523627E-2</v>
      </c>
      <c r="BH28" s="382"/>
      <c r="BI28" s="377" t="s">
        <v>267</v>
      </c>
      <c r="BJ28" s="403">
        <v>-0.14644682248506585</v>
      </c>
      <c r="BK28" s="347">
        <v>2.2038730572174401E-2</v>
      </c>
      <c r="BL28" s="347">
        <v>-6.1129979378533858E-2</v>
      </c>
      <c r="BM28" s="347">
        <v>-2.463838631047598E-2</v>
      </c>
      <c r="BN28" s="347">
        <v>3.4649107981855325E-2</v>
      </c>
      <c r="BO28" s="347">
        <v>0.98417714734120332</v>
      </c>
      <c r="BP28" s="347">
        <v>-4.1741676706846101E-2</v>
      </c>
      <c r="BQ28" s="348">
        <v>1.0506147256433009E-2</v>
      </c>
      <c r="BR28" s="382"/>
      <c r="BS28" s="377" t="s">
        <v>267</v>
      </c>
      <c r="BT28" s="403">
        <v>-4.0279832293944759E-2</v>
      </c>
      <c r="BU28" s="347">
        <v>-9.322695764279447E-2</v>
      </c>
      <c r="BV28" s="347">
        <v>-2.2672075149444901E-2</v>
      </c>
      <c r="BW28" s="347">
        <v>-7.3817218749608121E-3</v>
      </c>
      <c r="BX28" s="347">
        <v>4.5828639828969578E-3</v>
      </c>
      <c r="BY28" s="347">
        <v>-2.8234973764058053E-2</v>
      </c>
      <c r="BZ28" s="347">
        <v>-2.5723765264897114E-2</v>
      </c>
      <c r="CA28" s="348">
        <v>7.8166476969574964E-3</v>
      </c>
      <c r="CB28" s="382"/>
      <c r="CC28" s="377" t="s">
        <v>267</v>
      </c>
      <c r="CD28" s="403">
        <v>0.21615327754307032</v>
      </c>
      <c r="CE28" s="347">
        <v>4.474422744862093E-2</v>
      </c>
      <c r="CF28" s="347">
        <v>7.5963933798825878E-2</v>
      </c>
      <c r="CG28" s="347">
        <v>-0.14920683684788444</v>
      </c>
      <c r="CH28" s="347">
        <v>-2.6649790763955423E-2</v>
      </c>
      <c r="CI28" s="347">
        <v>-0.56730989483141669</v>
      </c>
      <c r="CJ28" s="347">
        <v>1.0064083944884635E-3</v>
      </c>
      <c r="CK28" s="348">
        <v>4.3674328378715986E-3</v>
      </c>
      <c r="CL28" s="382"/>
      <c r="CM28" s="377" t="s">
        <v>267</v>
      </c>
      <c r="CN28" s="403">
        <v>-9.0412434526983762E-2</v>
      </c>
      <c r="CO28" s="347">
        <v>-0.19392776350070712</v>
      </c>
      <c r="CP28" s="347">
        <v>-0.40430148742719602</v>
      </c>
      <c r="CQ28" s="347">
        <v>3.0960709454083248E-3</v>
      </c>
      <c r="CR28" s="347">
        <v>1.7054186902448601E-2</v>
      </c>
      <c r="CS28" s="347">
        <v>0.40954857809552708</v>
      </c>
      <c r="CT28" s="347">
        <v>-9.4473111061447373E-2</v>
      </c>
      <c r="CU28" s="348">
        <v>2.9989520507068029E-3</v>
      </c>
      <c r="CV28" s="382"/>
      <c r="CW28" s="377" t="s">
        <v>267</v>
      </c>
      <c r="CX28" s="403">
        <v>5.4575648288243218E-2</v>
      </c>
      <c r="CY28" s="347">
        <v>0.14906215286443439</v>
      </c>
      <c r="CZ28" s="347">
        <v>5.047605025520225E-2</v>
      </c>
      <c r="DA28" s="347">
        <v>-8.1529030951032876E-3</v>
      </c>
      <c r="DB28" s="347">
        <v>-4.4780512546926936E-2</v>
      </c>
      <c r="DC28" s="347">
        <v>-0.39318349219314047</v>
      </c>
      <c r="DD28" s="347">
        <v>1.3535273923547199E-2</v>
      </c>
      <c r="DE28" s="348">
        <v>5.0081666916114674E-3</v>
      </c>
      <c r="DF28" s="382"/>
      <c r="DG28" s="377" t="s">
        <v>267</v>
      </c>
      <c r="DH28" s="403">
        <v>5.7408482615697677E-2</v>
      </c>
      <c r="DI28" s="347">
        <v>1.2158663100692974E-3</v>
      </c>
      <c r="DJ28" s="347">
        <v>3.3770157365662933E-2</v>
      </c>
      <c r="DK28" s="347">
        <v>-2.1775742868992122E-2</v>
      </c>
      <c r="DL28" s="347">
        <v>8.3098560549368372E-2</v>
      </c>
      <c r="DM28" s="347">
        <v>0.41141830462032114</v>
      </c>
      <c r="DN28" s="347">
        <v>3.7109116014830267E-2</v>
      </c>
      <c r="DO28" s="348">
        <v>6.9914638847746978E-3</v>
      </c>
      <c r="DP28" s="382"/>
      <c r="DQ28" s="377" t="s">
        <v>267</v>
      </c>
      <c r="DR28" s="403">
        <v>8.4160370453531461E-2</v>
      </c>
      <c r="DS28" s="347">
        <v>3.3611586682121192E-2</v>
      </c>
      <c r="DT28" s="347">
        <v>7.7521014732909566E-2</v>
      </c>
      <c r="DU28" s="347">
        <v>1.1349842657416702E-2</v>
      </c>
      <c r="DV28" s="347">
        <v>-3.976366352025533E-2</v>
      </c>
      <c r="DW28" s="347">
        <v>-0.97525161356243939</v>
      </c>
      <c r="DX28" s="347">
        <v>1.6410470312516409E-2</v>
      </c>
      <c r="DY28" s="348">
        <v>1.9997119386017795E-2</v>
      </c>
      <c r="DZ28" s="382"/>
      <c r="EA28" s="377" t="s">
        <v>267</v>
      </c>
      <c r="EB28" s="403">
        <v>6.705358530921292E-3</v>
      </c>
      <c r="EC28" s="347">
        <v>-4.8331375167438628E-2</v>
      </c>
      <c r="ED28" s="347">
        <v>1.1646954106550231E-2</v>
      </c>
      <c r="EE28" s="347">
        <v>0.10984225390805594</v>
      </c>
      <c r="EF28" s="347">
        <v>-2.7557919909423273E-2</v>
      </c>
      <c r="EG28" s="347">
        <v>5.2676758988474104</v>
      </c>
      <c r="EH28" s="347">
        <v>3.4524467967737935E-2</v>
      </c>
      <c r="EI28" s="348">
        <v>9.000305107909852E-2</v>
      </c>
      <c r="EJ28" s="382"/>
      <c r="EK28" s="377" t="s">
        <v>267</v>
      </c>
      <c r="EL28" s="403">
        <v>-1.6649068678109589E-2</v>
      </c>
      <c r="EM28" s="347">
        <v>0.10776415645067138</v>
      </c>
      <c r="EN28" s="347">
        <v>1.3077932083659274E-2</v>
      </c>
      <c r="EO28" s="347">
        <v>-2.1503830495977747E-2</v>
      </c>
      <c r="EP28" s="347">
        <v>3.8896422649885999E-2</v>
      </c>
      <c r="EQ28" s="347">
        <v>5.3860130647197666</v>
      </c>
      <c r="ER28" s="347">
        <v>1.9625056367964439E-2</v>
      </c>
      <c r="ES28" s="348">
        <v>6.0000069400346894E-3</v>
      </c>
    </row>
    <row r="29" spans="1:149" x14ac:dyDescent="0.25">
      <c r="A29" s="378" t="s">
        <v>272</v>
      </c>
      <c r="B29" s="403">
        <v>3.055011198208293E-2</v>
      </c>
      <c r="C29" s="347">
        <v>-9.2035398230088494E-2</v>
      </c>
      <c r="D29" s="347">
        <v>4.4463724108015487E-3</v>
      </c>
      <c r="E29" s="347">
        <v>-2.47359344686355E-2</v>
      </c>
      <c r="F29" s="347">
        <v>-4.1721393803600446E-2</v>
      </c>
      <c r="G29" s="347">
        <v>-0.3808839381961911</v>
      </c>
      <c r="H29" s="347">
        <v>-2.9539413921878713E-2</v>
      </c>
      <c r="I29" s="348">
        <v>-3.0347702903474754E-2</v>
      </c>
      <c r="J29" s="382"/>
      <c r="K29" s="378" t="s">
        <v>272</v>
      </c>
      <c r="L29" s="403">
        <v>-9.4740059085198832E-3</v>
      </c>
      <c r="M29" s="347">
        <v>2.0142949967511363E-2</v>
      </c>
      <c r="N29" s="347">
        <v>-5.3444180522565811E-3</v>
      </c>
      <c r="O29" s="347">
        <v>-2.8181466541415201E-3</v>
      </c>
      <c r="P29" s="347">
        <v>-5.2406675804241368E-3</v>
      </c>
      <c r="Q29" s="347">
        <v>-4.9332559489262996E-2</v>
      </c>
      <c r="R29" s="347">
        <v>-6.5869301438724742E-3</v>
      </c>
      <c r="S29" s="348">
        <v>-6.7583618396046428E-3</v>
      </c>
      <c r="T29" s="382"/>
      <c r="U29" s="378" t="s">
        <v>272</v>
      </c>
      <c r="V29" s="403">
        <v>-2.5025711347273273E-3</v>
      </c>
      <c r="W29" s="347">
        <v>6.8152866242038229E-2</v>
      </c>
      <c r="X29" s="347">
        <v>2.5834464043419218E-2</v>
      </c>
      <c r="Y29" s="347">
        <v>4.2059182090213913E-2</v>
      </c>
      <c r="Z29" s="347">
        <v>2.9178148808558877E-3</v>
      </c>
      <c r="AA29" s="347">
        <v>0.26556776556776568</v>
      </c>
      <c r="AB29" s="347">
        <v>2.7778747164543705E-2</v>
      </c>
      <c r="AC29" s="348">
        <v>1.069083864487036E-2</v>
      </c>
      <c r="AD29" s="382"/>
      <c r="AE29" s="378" t="s">
        <v>272</v>
      </c>
      <c r="AF29" s="403">
        <v>2.0517579131869162E-2</v>
      </c>
      <c r="AG29" s="347">
        <v>3.2995428344265484E-2</v>
      </c>
      <c r="AH29" s="347">
        <v>2.0845457912279763E-2</v>
      </c>
      <c r="AI29" s="347">
        <v>-1.1805370911991485E-2</v>
      </c>
      <c r="AJ29" s="347">
        <v>4.2104412477775931E-2</v>
      </c>
      <c r="AK29" s="347">
        <v>-0.39773275446213224</v>
      </c>
      <c r="AL29" s="347">
        <v>-2.1731010831550247E-3</v>
      </c>
      <c r="AM29" s="348">
        <v>1.5618159660186762E-2</v>
      </c>
      <c r="AN29" s="382"/>
      <c r="AO29" s="378" t="s">
        <v>272</v>
      </c>
      <c r="AP29" s="403">
        <v>-3.3777867582676542E-2</v>
      </c>
      <c r="AQ29" s="347">
        <v>-6.2728497209928763E-2</v>
      </c>
      <c r="AR29" s="347">
        <v>-3.2339984451930454E-2</v>
      </c>
      <c r="AS29" s="347">
        <v>2.6691061723080122E-2</v>
      </c>
      <c r="AT29" s="347">
        <v>-2.3109732454439629E-2</v>
      </c>
      <c r="AU29" s="347">
        <v>-4.2050460552663087E-2</v>
      </c>
      <c r="AV29" s="347">
        <v>-2.1109107201597092E-2</v>
      </c>
      <c r="AW29" s="348">
        <v>2.0771928189475448E-2</v>
      </c>
      <c r="AX29" s="382"/>
      <c r="AY29" s="378" t="s">
        <v>272</v>
      </c>
      <c r="AZ29" s="403">
        <v>7.9641699487644088E-2</v>
      </c>
      <c r="BA29" s="347">
        <v>7.5138575241223499E-2</v>
      </c>
      <c r="BB29" s="347">
        <v>6.8930426865192032E-2</v>
      </c>
      <c r="BC29" s="347">
        <v>5.0946066355679012E-2</v>
      </c>
      <c r="BD29" s="347">
        <v>2.6514249424466171E-2</v>
      </c>
      <c r="BE29" s="347">
        <v>-0.19732441471571915</v>
      </c>
      <c r="BF29" s="347">
        <v>5.5318655851680193E-2</v>
      </c>
      <c r="BG29" s="348">
        <v>1.9607395571787204E-2</v>
      </c>
      <c r="BH29" s="382"/>
      <c r="BI29" s="378" t="s">
        <v>272</v>
      </c>
      <c r="BJ29" s="403">
        <v>-8.1191890495867697E-2</v>
      </c>
      <c r="BK29" s="347">
        <v>2.1959136910445022E-2</v>
      </c>
      <c r="BL29" s="347">
        <v>-0.14064535524601673</v>
      </c>
      <c r="BM29" s="347">
        <v>-7.3761907136801128E-2</v>
      </c>
      <c r="BN29" s="347">
        <v>4.4002784007424002E-2</v>
      </c>
      <c r="BO29" s="347">
        <v>1.2307291666666667</v>
      </c>
      <c r="BP29" s="347">
        <v>-4.1230208401958797E-2</v>
      </c>
      <c r="BQ29" s="348">
        <v>1.3499294812957599E-2</v>
      </c>
      <c r="BR29" s="382"/>
      <c r="BS29" s="378" t="s">
        <v>272</v>
      </c>
      <c r="BT29" s="403">
        <v>-2.9724886687045558E-2</v>
      </c>
      <c r="BU29" s="347">
        <v>-9.3236173393124094E-2</v>
      </c>
      <c r="BV29" s="347">
        <v>-4.2038365109906009E-2</v>
      </c>
      <c r="BW29" s="347">
        <v>-1.0338143441740187E-2</v>
      </c>
      <c r="BX29" s="347">
        <v>-3.5629629629629643E-2</v>
      </c>
      <c r="BY29" s="347">
        <v>2.1013308428671461E-2</v>
      </c>
      <c r="BZ29" s="347">
        <v>-3.0348492309806571E-2</v>
      </c>
      <c r="CA29" s="348">
        <v>1.0823467043647237E-2</v>
      </c>
      <c r="CB29" s="382"/>
      <c r="CC29" s="378" t="s">
        <v>272</v>
      </c>
      <c r="CD29" s="403">
        <v>0.24850439978272693</v>
      </c>
      <c r="CE29" s="347">
        <v>4.4774572429425133E-2</v>
      </c>
      <c r="CF29" s="347">
        <v>0.19080133901399873</v>
      </c>
      <c r="CG29" s="347">
        <v>-3.3272905331882568E-2</v>
      </c>
      <c r="CH29" s="347">
        <v>-2.3240725094093279E-2</v>
      </c>
      <c r="CI29" s="347">
        <v>-0.55045666590441344</v>
      </c>
      <c r="CJ29" s="347">
        <v>8.14268740625258E-2</v>
      </c>
      <c r="CK29" s="348">
        <v>7.3634456535990782E-3</v>
      </c>
      <c r="CL29" s="382"/>
      <c r="CM29" s="378" t="s">
        <v>272</v>
      </c>
      <c r="CN29" s="403">
        <v>-5.4860468360057611E-2</v>
      </c>
      <c r="CO29" s="347">
        <v>-0.19393186702696166</v>
      </c>
      <c r="CP29" s="347">
        <v>-5.539859051424121E-2</v>
      </c>
      <c r="CQ29" s="347">
        <v>-1.2012531879549969E-2</v>
      </c>
      <c r="CR29" s="347">
        <v>3.2443935321779395E-2</v>
      </c>
      <c r="CS29" s="347">
        <v>0.48383424396432506</v>
      </c>
      <c r="CT29" s="347">
        <v>-3.0670924033214596E-2</v>
      </c>
      <c r="CU29" s="348">
        <v>5.9989523409266369E-3</v>
      </c>
      <c r="CV29" s="382"/>
      <c r="CW29" s="378" t="s">
        <v>272</v>
      </c>
      <c r="CX29" s="403">
        <v>2.9061560179217977E-2</v>
      </c>
      <c r="CY29" s="347">
        <v>0.14900905309517992</v>
      </c>
      <c r="CZ29" s="347">
        <v>3.5225366592716793E-2</v>
      </c>
      <c r="DA29" s="347">
        <v>-3.6228994588436418E-2</v>
      </c>
      <c r="DB29" s="347">
        <v>-2.3383349836240332E-2</v>
      </c>
      <c r="DC29" s="347">
        <v>-0.43949262941378126</v>
      </c>
      <c r="DD29" s="347">
        <v>-2.0280547574778884E-4</v>
      </c>
      <c r="DE29" s="348">
        <v>8.0104453403172446E-3</v>
      </c>
      <c r="DF29" s="382"/>
      <c r="DG29" s="378" t="s">
        <v>272</v>
      </c>
      <c r="DH29" s="403">
        <v>3.8242447738049141E-2</v>
      </c>
      <c r="DI29" s="347">
        <v>1.2672487223167792E-3</v>
      </c>
      <c r="DJ29" s="347">
        <v>2.854421910934565E-2</v>
      </c>
      <c r="DK29" s="347">
        <v>-2.1293870796146357E-2</v>
      </c>
      <c r="DL29" s="347">
        <v>-1.2122211823428489E-2</v>
      </c>
      <c r="DM29" s="347">
        <v>0.25456085626911312</v>
      </c>
      <c r="DN29" s="347">
        <v>1.9551573751648097E-2</v>
      </c>
      <c r="DO29" s="348">
        <v>9.9892185594796772E-3</v>
      </c>
      <c r="DP29" s="382"/>
      <c r="DQ29" s="378" t="s">
        <v>272</v>
      </c>
      <c r="DR29" s="403">
        <v>8.0958923216242484E-2</v>
      </c>
      <c r="DS29" s="347">
        <v>3.3613493632749569E-2</v>
      </c>
      <c r="DT29" s="347">
        <v>6.3516878756839826E-2</v>
      </c>
      <c r="DU29" s="347">
        <v>2.9426835839876431E-2</v>
      </c>
      <c r="DV29" s="347">
        <v>0.11987705589414148</v>
      </c>
      <c r="DW29" s="347">
        <v>-1.1023787457823613</v>
      </c>
      <c r="DX29" s="347">
        <v>4.388157973563251E-2</v>
      </c>
      <c r="DY29" s="348">
        <v>0.18999746812203838</v>
      </c>
      <c r="DZ29" s="382"/>
      <c r="EA29" s="378" t="s">
        <v>272</v>
      </c>
      <c r="EB29" s="403">
        <v>1.6394749428708128E-2</v>
      </c>
      <c r="EC29" s="347">
        <v>-4.8353909465020606E-2</v>
      </c>
      <c r="ED29" s="347">
        <v>4.6349388379204838E-3</v>
      </c>
      <c r="EE29" s="347">
        <v>5.3971606241932854E-3</v>
      </c>
      <c r="EF29" s="347">
        <v>-9.3902009164610459E-2</v>
      </c>
      <c r="EG29" s="347">
        <v>-2.2095238095238097</v>
      </c>
      <c r="EH29" s="347">
        <v>-3.1341987674974301E-3</v>
      </c>
      <c r="EI29" s="348">
        <v>5.9980955601633985E-3</v>
      </c>
      <c r="EJ29" s="382"/>
      <c r="EK29" s="378" t="s">
        <v>272</v>
      </c>
      <c r="EL29" s="403">
        <v>-2.8626702569867424E-2</v>
      </c>
      <c r="EM29" s="347">
        <v>0.10789189189189194</v>
      </c>
      <c r="EN29" s="347">
        <v>-3.900118906064177E-3</v>
      </c>
      <c r="EO29" s="347">
        <v>7.0019838954370403E-2</v>
      </c>
      <c r="EP29" s="347">
        <v>5.3372753442775887E-2</v>
      </c>
      <c r="EQ29" s="347">
        <v>8.5944881889763778</v>
      </c>
      <c r="ER29" s="347">
        <v>3.6007902619335896E-2</v>
      </c>
      <c r="ES29" s="348">
        <v>6.0065638739240498E-3</v>
      </c>
    </row>
    <row r="30" spans="1:149" x14ac:dyDescent="0.25">
      <c r="A30" s="379" t="s">
        <v>298</v>
      </c>
      <c r="B30" s="403">
        <v>2.5047885663769219E-3</v>
      </c>
      <c r="C30" s="347">
        <v>-9.2035398230088494E-2</v>
      </c>
      <c r="D30" s="347">
        <v>-1.5851692638366371E-2</v>
      </c>
      <c r="E30" s="347">
        <v>1.2538336640808232E-2</v>
      </c>
      <c r="F30" s="347">
        <v>-3.037268100476103E-2</v>
      </c>
      <c r="G30" s="347">
        <v>-0.35283054353959009</v>
      </c>
      <c r="H30" s="347">
        <v>-3.0003110921639299E-2</v>
      </c>
      <c r="I30" s="348">
        <v>-2.9995138551288224E-2</v>
      </c>
      <c r="J30" s="382"/>
      <c r="K30" s="379" t="s">
        <v>298</v>
      </c>
      <c r="L30" s="403">
        <v>-1.1574074074074198E-2</v>
      </c>
      <c r="M30" s="347">
        <v>2.0142949967511363E-2</v>
      </c>
      <c r="N30" s="347">
        <v>-8.8725088725089499E-3</v>
      </c>
      <c r="O30" s="347">
        <v>7.3229398663697098E-2</v>
      </c>
      <c r="P30" s="347">
        <v>6.3494751100575684E-3</v>
      </c>
      <c r="Q30" s="347">
        <v>-6.945655332752089E-2</v>
      </c>
      <c r="R30" s="347">
        <v>1.3410621592407336E-2</v>
      </c>
      <c r="S30" s="348">
        <v>0</v>
      </c>
      <c r="T30" s="382"/>
      <c r="U30" s="379" t="s">
        <v>298</v>
      </c>
      <c r="V30" s="403">
        <v>5.2897661796959289E-2</v>
      </c>
      <c r="W30" s="347">
        <v>6.8152866242038229E-2</v>
      </c>
      <c r="X30" s="347">
        <v>5.5915163200661096E-2</v>
      </c>
      <c r="Y30" s="347">
        <v>-3.0173487175230392E-2</v>
      </c>
      <c r="Z30" s="347">
        <v>3.625809708084464E-2</v>
      </c>
      <c r="AA30" s="347">
        <v>0.29075577763897548</v>
      </c>
      <c r="AB30" s="347">
        <v>3.7390407426508482E-2</v>
      </c>
      <c r="AC30" s="348">
        <v>0</v>
      </c>
      <c r="AD30" s="382"/>
      <c r="AE30" s="379" t="s">
        <v>298</v>
      </c>
      <c r="AF30" s="403">
        <v>6.6057054088405523E-2</v>
      </c>
      <c r="AG30" s="347">
        <v>3.2995428344265484E-2</v>
      </c>
      <c r="AH30" s="347">
        <v>5.9606104082431111E-2</v>
      </c>
      <c r="AI30" s="347">
        <v>-1.7118158086189928E-2</v>
      </c>
      <c r="AJ30" s="347">
        <v>3.6125994479623225E-2</v>
      </c>
      <c r="AK30" s="347">
        <v>-0.38132107428018386</v>
      </c>
      <c r="AL30" s="347">
        <v>1.6078006010891939E-2</v>
      </c>
      <c r="AM30" s="348">
        <v>1.2617150303212612E-2</v>
      </c>
      <c r="AN30" s="382"/>
      <c r="AO30" s="379" t="s">
        <v>298</v>
      </c>
      <c r="AP30" s="403">
        <v>-2.2189104156317235E-2</v>
      </c>
      <c r="AQ30" s="347">
        <v>-6.2728497209928763E-2</v>
      </c>
      <c r="AR30" s="347">
        <v>-2.3879862136878358E-2</v>
      </c>
      <c r="AS30" s="347">
        <v>2.146558105107331E-2</v>
      </c>
      <c r="AT30" s="347">
        <v>1.762908407114315E-2</v>
      </c>
      <c r="AU30" s="347">
        <v>-8.0172076652326979E-2</v>
      </c>
      <c r="AV30" s="347">
        <v>-9.7076582637414168E-3</v>
      </c>
      <c r="AW30" s="348">
        <v>1.7768099085610931E-2</v>
      </c>
      <c r="AX30" s="382"/>
      <c r="AY30" s="379" t="s">
        <v>298</v>
      </c>
      <c r="AZ30" s="403">
        <v>0.11795539373412357</v>
      </c>
      <c r="BA30" s="347">
        <v>7.5075549168548611E-2</v>
      </c>
      <c r="BB30" s="347">
        <v>0.1053244010088273</v>
      </c>
      <c r="BC30" s="347">
        <v>4.1122890025575509E-2</v>
      </c>
      <c r="BD30" s="347">
        <v>-8.8787342161994829E-3</v>
      </c>
      <c r="BE30" s="347">
        <v>-0.10889965986394552</v>
      </c>
      <c r="BF30" s="347">
        <v>6.8631703647143452E-2</v>
      </c>
      <c r="BG30" s="348">
        <v>1.6606893197981986E-2</v>
      </c>
      <c r="BH30" s="382"/>
      <c r="BI30" s="379" t="s">
        <v>298</v>
      </c>
      <c r="BJ30" s="403">
        <v>-0.14313758881165456</v>
      </c>
      <c r="BK30" s="347">
        <v>2.2019049044883852E-2</v>
      </c>
      <c r="BL30" s="347">
        <v>-0.19100741595549919</v>
      </c>
      <c r="BM30" s="347">
        <v>-7.3726180046193315E-2</v>
      </c>
      <c r="BN30" s="347">
        <v>6.652202963438146E-2</v>
      </c>
      <c r="BO30" s="347">
        <v>1.0535644420354715</v>
      </c>
      <c r="BP30" s="347">
        <v>-7.0328896568402452E-2</v>
      </c>
      <c r="BQ30" s="348">
        <v>1.0511713564774355E-2</v>
      </c>
      <c r="BR30" s="382"/>
      <c r="BS30" s="379" t="s">
        <v>298</v>
      </c>
      <c r="BT30" s="403">
        <v>-4.3029381607325813E-2</v>
      </c>
      <c r="BU30" s="347">
        <v>-9.3236173393124094E-2</v>
      </c>
      <c r="BV30" s="347">
        <v>-4.8371174728529018E-2</v>
      </c>
      <c r="BW30" s="347">
        <v>-4.5968882602546871E-3</v>
      </c>
      <c r="BX30" s="347">
        <v>-7.7500182096292419E-2</v>
      </c>
      <c r="BY30" s="347">
        <v>9.9210037174721266E-2</v>
      </c>
      <c r="BZ30" s="347">
        <v>-3.5535461994913878E-2</v>
      </c>
      <c r="CA30" s="348">
        <v>7.8106508875739914E-3</v>
      </c>
      <c r="CB30" s="382"/>
      <c r="CC30" s="379" t="s">
        <v>298</v>
      </c>
      <c r="CD30" s="403">
        <v>0.24104625729697773</v>
      </c>
      <c r="CE30" s="347">
        <v>4.4774572429425133E-2</v>
      </c>
      <c r="CF30" s="347">
        <v>0.1879726585655008</v>
      </c>
      <c r="CG30" s="347">
        <v>-3.0529840142095862E-2</v>
      </c>
      <c r="CH30" s="347">
        <v>4.1809711804184036E-3</v>
      </c>
      <c r="CI30" s="347">
        <v>-0.59851574719932366</v>
      </c>
      <c r="CJ30" s="347">
        <v>6.8113229658623514E-2</v>
      </c>
      <c r="CK30" s="348">
        <v>4.3682480037576642E-3</v>
      </c>
      <c r="CL30" s="382"/>
      <c r="CM30" s="379" t="s">
        <v>298</v>
      </c>
      <c r="CN30" s="403">
        <v>-3.7337067601766E-2</v>
      </c>
      <c r="CO30" s="347">
        <v>-0.19393186702696166</v>
      </c>
      <c r="CP30" s="347">
        <v>-4.3590362030425073E-2</v>
      </c>
      <c r="CQ30" s="347">
        <v>-2.003749644795088E-2</v>
      </c>
      <c r="CR30" s="347">
        <v>1.0976688699564127E-2</v>
      </c>
      <c r="CS30" s="347">
        <v>0.57679546725266961</v>
      </c>
      <c r="CT30" s="347">
        <v>-2.3470436676714244E-2</v>
      </c>
      <c r="CU30" s="348">
        <v>3.0047233783846235E-3</v>
      </c>
      <c r="CV30" s="382"/>
      <c r="CW30" s="379" t="s">
        <v>298</v>
      </c>
      <c r="CX30" s="403">
        <v>6.3922563087580278E-2</v>
      </c>
      <c r="CY30" s="347">
        <v>0.14900905309517992</v>
      </c>
      <c r="CZ30" s="347">
        <v>6.9257858353984639E-2</v>
      </c>
      <c r="DA30" s="347">
        <v>-3.0240710446365969E-2</v>
      </c>
      <c r="DB30" s="347">
        <v>9.990003541109474E-3</v>
      </c>
      <c r="DC30" s="347">
        <v>-0.47445742904841398</v>
      </c>
      <c r="DD30" s="347">
        <v>2.0223810165835243E-2</v>
      </c>
      <c r="DE30" s="348">
        <v>5.0006411078342954E-3</v>
      </c>
      <c r="DF30" s="382"/>
      <c r="DG30" s="379" t="s">
        <v>298</v>
      </c>
      <c r="DH30" s="403">
        <v>3.7222742202714924E-2</v>
      </c>
      <c r="DI30" s="347">
        <v>1.2672487223167792E-3</v>
      </c>
      <c r="DJ30" s="347">
        <v>2.5092217614052118E-2</v>
      </c>
      <c r="DK30" s="347">
        <v>-3.9346925004818678E-3</v>
      </c>
      <c r="DL30" s="347">
        <v>3.9866009548726573E-4</v>
      </c>
      <c r="DM30" s="347">
        <v>0.44673125794155027</v>
      </c>
      <c r="DN30" s="347">
        <v>2.5589533500726944E-2</v>
      </c>
      <c r="DO30" s="348">
        <v>6.9938991857849712E-3</v>
      </c>
      <c r="DP30" s="382"/>
      <c r="DQ30" s="379" t="s">
        <v>298</v>
      </c>
      <c r="DR30" s="403">
        <v>3.9581965640549326E-2</v>
      </c>
      <c r="DS30" s="347">
        <v>3.3613493632749569E-2</v>
      </c>
      <c r="DT30" s="347">
        <v>3.2520652197970748E-2</v>
      </c>
      <c r="DU30" s="347">
        <v>7.3857698134886423E-3</v>
      </c>
      <c r="DV30" s="347">
        <v>1.3764957555423953E-2</v>
      </c>
      <c r="DW30" s="347">
        <v>-0.97496876585037029</v>
      </c>
      <c r="DX30" s="347">
        <v>2.4522045186329768E-3</v>
      </c>
      <c r="DY30" s="348">
        <v>8.1005747457412292E-2</v>
      </c>
      <c r="DZ30" s="382"/>
      <c r="EA30" s="379" t="s">
        <v>298</v>
      </c>
      <c r="EB30" s="403">
        <v>8.9227949105024872E-3</v>
      </c>
      <c r="EC30" s="347">
        <v>-4.8353909465020606E-2</v>
      </c>
      <c r="ED30" s="347">
        <v>1.0948484499250762E-3</v>
      </c>
      <c r="EE30" s="347">
        <v>-2.4496853835438343E-3</v>
      </c>
      <c r="EF30" s="347">
        <v>0</v>
      </c>
      <c r="EG30" s="347">
        <v>-1.1052631578947367</v>
      </c>
      <c r="EH30" s="347">
        <v>2.1423368610582607E-5</v>
      </c>
      <c r="EI30" s="348">
        <v>5.9997442836746503E-2</v>
      </c>
      <c r="EJ30" s="382"/>
      <c r="EK30" s="379" t="s">
        <v>298</v>
      </c>
      <c r="EL30" s="403">
        <v>-7.2941993747828076E-3</v>
      </c>
      <c r="EM30" s="347">
        <v>0.10789189189189194</v>
      </c>
      <c r="EN30" s="347">
        <v>1.6347205433719009E-2</v>
      </c>
      <c r="EO30" s="347">
        <v>4.5791602465331233E-2</v>
      </c>
      <c r="EP30" s="347">
        <v>0.68230827638572533</v>
      </c>
      <c r="EQ30" s="347">
        <v>-460.33333333333331</v>
      </c>
      <c r="ER30" s="347">
        <v>0.14147689539193217</v>
      </c>
      <c r="ES30" s="348"/>
    </row>
    <row r="31" spans="1:149" x14ac:dyDescent="0.25">
      <c r="A31" s="379" t="s">
        <v>269</v>
      </c>
      <c r="B31" s="403">
        <v>5.1349572086899137E-2</v>
      </c>
      <c r="C31" s="347">
        <v>-9.2035398230088494E-2</v>
      </c>
      <c r="D31" s="347">
        <v>1.5214635029885824E-2</v>
      </c>
      <c r="E31" s="347">
        <v>-3.2419717733687889E-2</v>
      </c>
      <c r="F31" s="347">
        <v>-2.5307534597642341E-2</v>
      </c>
      <c r="G31" s="347">
        <v>-0.32520669917320338</v>
      </c>
      <c r="H31" s="347">
        <v>-1.9812920799712135E-2</v>
      </c>
      <c r="I31" s="348">
        <v>-1.9480519480519431E-2</v>
      </c>
      <c r="J31" s="382"/>
      <c r="K31" s="379" t="s">
        <v>269</v>
      </c>
      <c r="L31" s="403">
        <v>0</v>
      </c>
      <c r="M31" s="347">
        <v>2.0142949967511363E-2</v>
      </c>
      <c r="N31" s="347">
        <v>-1.0883140053523629E-2</v>
      </c>
      <c r="O31" s="347">
        <v>-5.2848536095547155E-4</v>
      </c>
      <c r="P31" s="347">
        <v>2.3663971603234038E-2</v>
      </c>
      <c r="Q31" s="347">
        <v>-9.4879044926170275E-2</v>
      </c>
      <c r="R31" s="347">
        <v>1.0749023411896499E-3</v>
      </c>
      <c r="S31" s="348">
        <v>0</v>
      </c>
      <c r="T31" s="382"/>
      <c r="U31" s="379" t="s">
        <v>269</v>
      </c>
      <c r="V31" s="403">
        <v>-6.6021984138027054E-2</v>
      </c>
      <c r="W31" s="347">
        <v>6.8152866242038229E-2</v>
      </c>
      <c r="X31" s="347">
        <v>-3.8961038961038898E-2</v>
      </c>
      <c r="Y31" s="347">
        <v>1.1738578680203039E-2</v>
      </c>
      <c r="Z31" s="347">
        <v>3.4675399730303763E-3</v>
      </c>
      <c r="AA31" s="347">
        <v>0.314821242624089</v>
      </c>
      <c r="AB31" s="347">
        <v>-7.9876388015921711E-3</v>
      </c>
      <c r="AC31" s="348">
        <v>7.691911253124472E-3</v>
      </c>
      <c r="AD31" s="382"/>
      <c r="AE31" s="379" t="s">
        <v>269</v>
      </c>
      <c r="AF31" s="403">
        <v>9.4338919925512049E-2</v>
      </c>
      <c r="AG31" s="347">
        <v>3.2995428344265484E-2</v>
      </c>
      <c r="AH31" s="347">
        <v>6.1373873873873795E-2</v>
      </c>
      <c r="AI31" s="347">
        <v>-8.8847078499015321E-4</v>
      </c>
      <c r="AJ31" s="347">
        <v>9.9187304025083693E-3</v>
      </c>
      <c r="AK31" s="347">
        <v>-0.37117212249208031</v>
      </c>
      <c r="AL31" s="347">
        <v>2.3205470049367627E-2</v>
      </c>
      <c r="AM31" s="348">
        <v>1.5611614734500309E-2</v>
      </c>
      <c r="AN31" s="382"/>
      <c r="AO31" s="379" t="s">
        <v>269</v>
      </c>
      <c r="AP31" s="403">
        <v>8.0965183949903083E-2</v>
      </c>
      <c r="AQ31" s="347">
        <v>-6.2728497209928763E-2</v>
      </c>
      <c r="AR31" s="347">
        <v>5.534924845269678E-2</v>
      </c>
      <c r="AS31" s="347">
        <v>2.1813045980017869E-2</v>
      </c>
      <c r="AT31" s="347">
        <v>2.2747433785325077E-2</v>
      </c>
      <c r="AU31" s="347">
        <v>-8.1863979848866467E-2</v>
      </c>
      <c r="AV31" s="347">
        <v>3.8017957582950651E-2</v>
      </c>
      <c r="AW31" s="348">
        <v>2.0772484640950748E-2</v>
      </c>
      <c r="AX31" s="382"/>
      <c r="AY31" s="379" t="s">
        <v>269</v>
      </c>
      <c r="AZ31" s="403">
        <v>0.20817328883571565</v>
      </c>
      <c r="BA31" s="347">
        <v>7.5138575241223499E-2</v>
      </c>
      <c r="BB31" s="347">
        <v>0.17308981233243978</v>
      </c>
      <c r="BC31" s="347">
        <v>1.4180403399201444E-2</v>
      </c>
      <c r="BD31" s="347">
        <v>4.2748280775664321E-3</v>
      </c>
      <c r="BE31" s="347">
        <v>-0.16369455875628722</v>
      </c>
      <c r="BF31" s="347">
        <v>9.9399724096789849E-2</v>
      </c>
      <c r="BG31" s="348">
        <v>1.960977775585207E-2</v>
      </c>
      <c r="BH31" s="382"/>
      <c r="BI31" s="379" t="s">
        <v>269</v>
      </c>
      <c r="BJ31" s="403">
        <v>-0.2440975660603534</v>
      </c>
      <c r="BK31" s="347">
        <v>2.1959136910445022E-2</v>
      </c>
      <c r="BL31" s="347">
        <v>-0.18468790172832461</v>
      </c>
      <c r="BM31" s="347">
        <v>-1.0297309575488467E-2</v>
      </c>
      <c r="BN31" s="347">
        <v>5.5521283158544113E-2</v>
      </c>
      <c r="BO31" s="347">
        <v>1.2230727173318752</v>
      </c>
      <c r="BP31" s="347">
        <v>-8.6037915013395749E-2</v>
      </c>
      <c r="BQ31" s="348">
        <v>1.3511225082252708E-2</v>
      </c>
      <c r="BR31" s="382"/>
      <c r="BS31" s="379" t="s">
        <v>269</v>
      </c>
      <c r="BT31" s="403">
        <v>-8.3910780156513862E-2</v>
      </c>
      <c r="BU31" s="347">
        <v>-9.3236173393124094E-2</v>
      </c>
      <c r="BV31" s="347">
        <v>-7.0602662929222168E-2</v>
      </c>
      <c r="BW31" s="347">
        <v>5.7632478196562222E-3</v>
      </c>
      <c r="BX31" s="347">
        <v>8.1823495032145276E-3</v>
      </c>
      <c r="BY31" s="347">
        <v>2.4594195769798328E-2</v>
      </c>
      <c r="BZ31" s="347">
        <v>-3.6883116883116948E-2</v>
      </c>
      <c r="CA31" s="348">
        <v>1.0574180381673029E-2</v>
      </c>
      <c r="CB31" s="382"/>
      <c r="CC31" s="379" t="s">
        <v>269</v>
      </c>
      <c r="CD31" s="403">
        <v>0.39412185300869285</v>
      </c>
      <c r="CE31" s="347">
        <v>4.4714609519884645E-2</v>
      </c>
      <c r="CF31" s="347">
        <v>0.24618284637134785</v>
      </c>
      <c r="CG31" s="347">
        <v>-1.7190669371196687E-2</v>
      </c>
      <c r="CH31" s="347">
        <v>-4.104347826086964E-2</v>
      </c>
      <c r="CI31" s="347">
        <v>-0.59361497839654342</v>
      </c>
      <c r="CJ31" s="347">
        <v>0.10883803359531516</v>
      </c>
      <c r="CK31" s="348">
        <v>7.3693534100974425E-3</v>
      </c>
      <c r="CL31" s="382"/>
      <c r="CM31" s="379" t="s">
        <v>269</v>
      </c>
      <c r="CN31" s="403">
        <v>-1.3793661933811902E-2</v>
      </c>
      <c r="CO31" s="347">
        <v>-0.19388560157790938</v>
      </c>
      <c r="CP31" s="347">
        <v>-9.0757827862656597E-4</v>
      </c>
      <c r="CQ31" s="347">
        <v>-1.0319384964656106E-2</v>
      </c>
      <c r="CR31" s="347">
        <v>1.8196106879458468E-2</v>
      </c>
      <c r="CS31" s="347">
        <v>0.52805670407560557</v>
      </c>
      <c r="CT31" s="347">
        <v>-5.8487659682892124E-3</v>
      </c>
      <c r="CU31" s="348">
        <v>6.0024150341739108E-3</v>
      </c>
      <c r="CV31" s="382"/>
      <c r="CW31" s="379" t="s">
        <v>269</v>
      </c>
      <c r="CX31" s="403">
        <v>-1.7791159162447901E-3</v>
      </c>
      <c r="CY31" s="347">
        <v>0.14900905309517992</v>
      </c>
      <c r="CZ31" s="347">
        <v>1.090083270249809E-2</v>
      </c>
      <c r="DA31" s="347">
        <v>-3.1489494812574903E-2</v>
      </c>
      <c r="DB31" s="347">
        <v>-1.6861604227275447E-2</v>
      </c>
      <c r="DC31" s="347">
        <v>-0.44375724777734826</v>
      </c>
      <c r="DD31" s="347">
        <v>-1.6531140054521238E-2</v>
      </c>
      <c r="DE31" s="348">
        <v>8.0059666010185229E-3</v>
      </c>
      <c r="DF31" s="382"/>
      <c r="DG31" s="379" t="s">
        <v>269</v>
      </c>
      <c r="DH31" s="403">
        <v>1.0474362489717557E-2</v>
      </c>
      <c r="DI31" s="347">
        <v>1.277683134582672E-3</v>
      </c>
      <c r="DJ31" s="347">
        <v>-8.8363037292195478E-3</v>
      </c>
      <c r="DK31" s="347">
        <v>-3.3912903052162558E-3</v>
      </c>
      <c r="DL31" s="347">
        <v>2.9832719367111526E-2</v>
      </c>
      <c r="DM31" s="347">
        <v>0.44336344683808193</v>
      </c>
      <c r="DN31" s="347">
        <v>1.6548407349056389E-2</v>
      </c>
      <c r="DO31" s="348">
        <v>9.9886702582718517E-3</v>
      </c>
      <c r="DP31" s="382"/>
      <c r="DQ31" s="379" t="s">
        <v>269</v>
      </c>
      <c r="DR31" s="403">
        <v>8.6562466080538306E-3</v>
      </c>
      <c r="DS31" s="347">
        <v>3.3602722245852791E-2</v>
      </c>
      <c r="DT31" s="347">
        <v>1.737685101239032E-2</v>
      </c>
      <c r="DU31" s="347">
        <v>4.2130279788268402E-2</v>
      </c>
      <c r="DV31" s="347">
        <v>-1.372192576086321E-2</v>
      </c>
      <c r="DW31" s="347">
        <v>-0.97496389022628793</v>
      </c>
      <c r="DX31" s="347">
        <v>-1.0324415027500715E-2</v>
      </c>
      <c r="DY31" s="348">
        <v>3.0001602527414708E-2</v>
      </c>
      <c r="DZ31" s="382"/>
      <c r="EA31" s="379" t="s">
        <v>269</v>
      </c>
      <c r="EB31" s="403">
        <v>8.7433752118587071E-3</v>
      </c>
      <c r="EC31" s="347">
        <v>-4.8353909465020606E-2</v>
      </c>
      <c r="ED31" s="347">
        <v>-6.2379325709193776E-3</v>
      </c>
      <c r="EE31" s="347">
        <v>-1.0884212708614048E-2</v>
      </c>
      <c r="EF31" s="347">
        <v>4.1619596884475219E-3</v>
      </c>
      <c r="EG31" s="347">
        <v>5.2307692307692308</v>
      </c>
      <c r="EH31" s="347">
        <v>2.119392440833708E-3</v>
      </c>
      <c r="EI31" s="348">
        <v>2.9994554526966213E-2</v>
      </c>
      <c r="EJ31" s="382"/>
      <c r="EK31" s="379" t="s">
        <v>269</v>
      </c>
      <c r="EL31" s="403">
        <v>-1.6508427565606994E-2</v>
      </c>
      <c r="EM31" s="347">
        <v>0.10789189189189194</v>
      </c>
      <c r="EN31" s="347">
        <v>1.8382902406217368E-2</v>
      </c>
      <c r="EO31" s="347">
        <v>-4.0871934604904689E-3</v>
      </c>
      <c r="EP31" s="347">
        <v>5.3289123097874699E-3</v>
      </c>
      <c r="EQ31" s="347">
        <v>5.7746913580246915</v>
      </c>
      <c r="ER31" s="347">
        <v>2.2136059217483295E-2</v>
      </c>
      <c r="ES31" s="348">
        <v>3.5303510929846044E-2</v>
      </c>
    </row>
    <row r="32" spans="1:149" ht="15.75" thickBot="1" x14ac:dyDescent="0.3">
      <c r="A32" s="380" t="s">
        <v>270</v>
      </c>
      <c r="B32" s="404">
        <v>3.4568901492130415E-4</v>
      </c>
      <c r="C32" s="350">
        <v>-9.194059795436671E-2</v>
      </c>
      <c r="D32" s="350">
        <v>-7.7014314928425939E-3</v>
      </c>
      <c r="E32" s="350">
        <v>-5.6006082108463881E-3</v>
      </c>
      <c r="F32" s="350">
        <v>2.6753705991352614E-2</v>
      </c>
      <c r="G32" s="350">
        <v>-0.36402416981925173</v>
      </c>
      <c r="H32" s="350">
        <v>-2.5035997415442698E-2</v>
      </c>
      <c r="I32" s="351">
        <v>-2.4997289126701416E-2</v>
      </c>
      <c r="J32" s="382"/>
      <c r="K32" s="380" t="s">
        <v>270</v>
      </c>
      <c r="L32" s="404">
        <v>-1.5454113492601371E-2</v>
      </c>
      <c r="M32" s="350">
        <v>2.0211958045078519E-2</v>
      </c>
      <c r="N32" s="350">
        <v>-9.9071946572327572E-3</v>
      </c>
      <c r="O32" s="350">
        <v>-0.14121729540878858</v>
      </c>
      <c r="P32" s="350">
        <v>-3.367556705959783E-2</v>
      </c>
      <c r="Q32" s="350">
        <v>-9.2234464749024553E-2</v>
      </c>
      <c r="R32" s="350">
        <v>-5.3554985229818663E-2</v>
      </c>
      <c r="S32" s="351">
        <v>-5.3599999161520508E-2</v>
      </c>
      <c r="T32" s="382"/>
      <c r="U32" s="380" t="s">
        <v>270</v>
      </c>
      <c r="V32" s="404">
        <v>-4.8414186458628945E-3</v>
      </c>
      <c r="W32" s="350">
        <v>6.8114416406009098E-2</v>
      </c>
      <c r="X32" s="350">
        <v>-0.24896426205743069</v>
      </c>
      <c r="Y32" s="350">
        <v>1.4562493903023355E-2</v>
      </c>
      <c r="Z32" s="350">
        <v>-1.6425357757360544E-2</v>
      </c>
      <c r="AA32" s="350">
        <v>0.27727482221608996</v>
      </c>
      <c r="AB32" s="350">
        <v>-7.4721799015526483E-3</v>
      </c>
      <c r="AC32" s="351">
        <v>7.6000013104936311E-3</v>
      </c>
      <c r="AD32" s="382"/>
      <c r="AE32" s="380" t="s">
        <v>270</v>
      </c>
      <c r="AF32" s="404">
        <v>4.5919039522364959E-3</v>
      </c>
      <c r="AG32" s="350">
        <v>3.3122461210627882E-2</v>
      </c>
      <c r="AH32" s="350">
        <v>-4.1587173063570198E-3</v>
      </c>
      <c r="AI32" s="350">
        <v>-1.2412627447168104E-2</v>
      </c>
      <c r="AJ32" s="350">
        <v>2.3486657253923151E-2</v>
      </c>
      <c r="AK32" s="350">
        <v>-0.36106321966029487</v>
      </c>
      <c r="AL32" s="350">
        <v>-1.2521299438603297E-2</v>
      </c>
      <c r="AM32" s="351">
        <v>1.2600000149600665E-2</v>
      </c>
      <c r="AN32" s="382"/>
      <c r="AO32" s="380" t="s">
        <v>270</v>
      </c>
      <c r="AP32" s="404">
        <v>-2.4891680048516117E-3</v>
      </c>
      <c r="AQ32" s="350">
        <v>-6.2823676184128568E-2</v>
      </c>
      <c r="AR32" s="350">
        <v>-1.0090295222432528E-2</v>
      </c>
      <c r="AS32" s="350">
        <v>2.1542065810455816E-2</v>
      </c>
      <c r="AT32" s="350">
        <v>3.5960367531642952E-4</v>
      </c>
      <c r="AU32" s="350">
        <v>-0.14142412203497495</v>
      </c>
      <c r="AV32" s="350">
        <v>-4.9267777481448996E-3</v>
      </c>
      <c r="AW32" s="351">
        <v>1.7300001092967428E-2</v>
      </c>
      <c r="AX32" s="382"/>
      <c r="AY32" s="380" t="s">
        <v>270</v>
      </c>
      <c r="AZ32" s="404">
        <v>1.835526861212769E-2</v>
      </c>
      <c r="BA32" s="350">
        <v>7.5117706319422606E-2</v>
      </c>
      <c r="BB32" s="350">
        <v>1.4844758497479085E-2</v>
      </c>
      <c r="BC32" s="350">
        <v>2.1065018800691442E-2</v>
      </c>
      <c r="BD32" s="350">
        <v>1.1064347155222141E-2</v>
      </c>
      <c r="BE32" s="350">
        <v>-7.8631048717062654E-2</v>
      </c>
      <c r="BF32" s="350">
        <v>1.8778197223477025E-2</v>
      </c>
      <c r="BG32" s="351">
        <v>1.6599996037387696E-2</v>
      </c>
      <c r="BH32" s="382"/>
      <c r="BI32" s="380" t="s">
        <v>270</v>
      </c>
      <c r="BJ32" s="404">
        <v>-1.1767665741994561E-2</v>
      </c>
      <c r="BK32" s="350">
        <v>2.2096006009899753E-2</v>
      </c>
      <c r="BL32" s="350">
        <v>-6.1911963672405508E-3</v>
      </c>
      <c r="BM32" s="350">
        <v>9.4802441909552213E-2</v>
      </c>
      <c r="BN32" s="350">
        <v>6.8648680582937462E-3</v>
      </c>
      <c r="BO32" s="350">
        <v>0.95521514426126897</v>
      </c>
      <c r="BP32" s="350">
        <v>4.5507693337299315E-2</v>
      </c>
      <c r="BQ32" s="351">
        <v>1.0500005109261091E-2</v>
      </c>
      <c r="BR32" s="382"/>
      <c r="BS32" s="380" t="s">
        <v>270</v>
      </c>
      <c r="BT32" s="404">
        <v>-7.4093349580618391E-3</v>
      </c>
      <c r="BU32" s="350">
        <v>-9.3278476975668712E-2</v>
      </c>
      <c r="BV32" s="350">
        <v>-1.7174366977458021E-2</v>
      </c>
      <c r="BW32" s="350">
        <v>4.3715436763680973E-3</v>
      </c>
      <c r="BX32" s="350">
        <v>0.10926571734604272</v>
      </c>
      <c r="BY32" s="350">
        <v>0.12747893083638401</v>
      </c>
      <c r="BZ32" s="350">
        <v>1.527292492357636E-2</v>
      </c>
      <c r="CA32" s="351">
        <v>7.8000059693113652E-3</v>
      </c>
      <c r="CB32" s="382"/>
      <c r="CC32" s="380" t="s">
        <v>270</v>
      </c>
      <c r="CD32" s="404">
        <v>-7.1607431603525878E-3</v>
      </c>
      <c r="CE32" s="350">
        <v>4.4744648772680959E-2</v>
      </c>
      <c r="CF32" s="350">
        <v>-1.0041488090718809E-2</v>
      </c>
      <c r="CG32" s="350">
        <v>-2.5113358911754487E-2</v>
      </c>
      <c r="CH32" s="350">
        <v>-4.1475671673850772E-2</v>
      </c>
      <c r="CI32" s="350">
        <v>3.6813475644460796E-2</v>
      </c>
      <c r="CJ32" s="350">
        <v>-1.3202941839694404E-2</v>
      </c>
      <c r="CK32" s="351">
        <v>4.2999954123801197E-3</v>
      </c>
      <c r="CL32" s="382"/>
      <c r="CM32" s="380" t="s">
        <v>270</v>
      </c>
      <c r="CN32" s="404">
        <v>-2.7895515715270101E-4</v>
      </c>
      <c r="CO32" s="350">
        <v>-0.19392752802551172</v>
      </c>
      <c r="CP32" s="350">
        <v>-2.55092112127073E-2</v>
      </c>
      <c r="CQ32" s="350">
        <v>-8.8123923771150706E-3</v>
      </c>
      <c r="CR32" s="350">
        <v>2.8480469097470176E-2</v>
      </c>
      <c r="CS32" s="350">
        <v>-0.31873544510260932</v>
      </c>
      <c r="CT32" s="350">
        <v>-2.8245534658613604E-2</v>
      </c>
      <c r="CU32" s="351">
        <v>2.9999996721888247E-3</v>
      </c>
      <c r="CV32" s="382"/>
      <c r="CW32" s="380" t="s">
        <v>270</v>
      </c>
      <c r="CX32" s="404">
        <v>-3.3528679540919138E-3</v>
      </c>
      <c r="CY32" s="350">
        <v>0.14906281395108695</v>
      </c>
      <c r="CZ32" s="350">
        <v>1.166471267237666E-2</v>
      </c>
      <c r="DA32" s="350">
        <v>-1.3919487389239239E-2</v>
      </c>
      <c r="DB32" s="350">
        <v>4.7461571683874111E-2</v>
      </c>
      <c r="DC32" s="350">
        <v>-0.49190922806481302</v>
      </c>
      <c r="DD32" s="350">
        <v>-5.2853400996680615E-3</v>
      </c>
      <c r="DE32" s="351">
        <v>4.9999980105958006E-3</v>
      </c>
      <c r="DF32" s="382"/>
      <c r="DG32" s="380" t="s">
        <v>270</v>
      </c>
      <c r="DH32" s="404">
        <v>1.1506110019800803E-2</v>
      </c>
      <c r="DI32" s="350">
        <v>1.2150132712411702E-3</v>
      </c>
      <c r="DJ32" s="350">
        <v>-9.8178298299461987E-3</v>
      </c>
      <c r="DK32" s="350">
        <v>-6.4864558033086452E-4</v>
      </c>
      <c r="DL32" s="350">
        <v>-2.0116319308456591E-2</v>
      </c>
      <c r="DM32" s="350">
        <v>0.66797649017667993</v>
      </c>
      <c r="DN32" s="350">
        <v>1.2221417162134726E-2</v>
      </c>
      <c r="DO32" s="351">
        <v>7.0000022057358797E-3</v>
      </c>
      <c r="DP32" s="382"/>
      <c r="DQ32" s="380" t="s">
        <v>270</v>
      </c>
      <c r="DR32" s="404">
        <v>1.2293309448063925E-2</v>
      </c>
      <c r="DS32" s="350">
        <v>3.3610516145319312E-2</v>
      </c>
      <c r="DT32" s="350">
        <v>1.6170012362926461E-2</v>
      </c>
      <c r="DU32" s="350">
        <v>1.0620798373605887E-2</v>
      </c>
      <c r="DV32" s="350">
        <v>3.9792983213819001E-2</v>
      </c>
      <c r="DW32" s="350">
        <v>-0.97951542443201323</v>
      </c>
      <c r="DX32" s="350">
        <v>-1.1919598686373338E-2</v>
      </c>
      <c r="DY32" s="351">
        <v>5.4000037770413744E-3</v>
      </c>
      <c r="DZ32" s="382"/>
      <c r="EA32" s="380" t="s">
        <v>270</v>
      </c>
      <c r="EB32" s="404">
        <v>6.1212833185076603E-3</v>
      </c>
      <c r="EC32" s="350">
        <v>-4.8330797660733962E-2</v>
      </c>
      <c r="ED32" s="350">
        <v>-1.1866709472016774E-2</v>
      </c>
      <c r="EE32" s="350">
        <v>-1.0604221519642272E-2</v>
      </c>
      <c r="EF32" s="350">
        <v>-5.7875785746383308E-2</v>
      </c>
      <c r="EG32" s="350">
        <v>5.4889333917433296</v>
      </c>
      <c r="EH32" s="350">
        <v>-1.2742192328134243E-2</v>
      </c>
      <c r="EI32" s="351">
        <v>1.0000006703503313E-2</v>
      </c>
      <c r="EJ32" s="382"/>
      <c r="EK32" s="380" t="s">
        <v>270</v>
      </c>
      <c r="EL32" s="404">
        <v>-1.9534189795371085E-2</v>
      </c>
      <c r="EM32" s="350">
        <v>0.1077643959621188</v>
      </c>
      <c r="EN32" s="350">
        <v>2.1863110817718322E-2</v>
      </c>
      <c r="EO32" s="350">
        <v>-9.196683702603051E-3</v>
      </c>
      <c r="EP32" s="350">
        <v>-3.4247395736431235E-2</v>
      </c>
      <c r="EQ32" s="350">
        <v>5.3107792708802171</v>
      </c>
      <c r="ER32" s="350">
        <v>1.3373138540130636E-2</v>
      </c>
      <c r="ES32" s="351">
        <v>4.7000019192372268E-3</v>
      </c>
    </row>
    <row r="33" spans="1:149" ht="15.75" thickBot="1" x14ac:dyDescent="0.3">
      <c r="B33" s="381"/>
      <c r="C33" s="381"/>
      <c r="D33" s="381"/>
      <c r="E33" s="381"/>
      <c r="F33" s="381"/>
      <c r="G33" s="381"/>
      <c r="H33" s="381"/>
      <c r="I33" s="381"/>
      <c r="J33" s="382"/>
      <c r="L33" s="381"/>
      <c r="M33" s="381"/>
      <c r="N33" s="381"/>
      <c r="O33" s="381"/>
      <c r="P33" s="381"/>
      <c r="Q33" s="381"/>
      <c r="R33" s="381"/>
      <c r="S33" s="381"/>
      <c r="T33" s="382"/>
      <c r="V33" s="381"/>
      <c r="W33" s="381"/>
      <c r="X33" s="381"/>
      <c r="Y33" s="381"/>
      <c r="Z33" s="381"/>
      <c r="AA33" s="381"/>
      <c r="AB33" s="381"/>
      <c r="AC33" s="381"/>
      <c r="AD33" s="382"/>
      <c r="AF33" s="381"/>
      <c r="AG33" s="381"/>
      <c r="AH33" s="381"/>
      <c r="AI33" s="381"/>
      <c r="AJ33" s="381"/>
      <c r="AK33" s="381"/>
      <c r="AL33" s="381"/>
      <c r="AM33" s="381"/>
      <c r="AN33" s="382"/>
      <c r="AP33" s="381"/>
      <c r="AQ33" s="381"/>
      <c r="AR33" s="381"/>
      <c r="AS33" s="381"/>
      <c r="AT33" s="381"/>
      <c r="AU33" s="381"/>
      <c r="AV33" s="381"/>
      <c r="AW33" s="381"/>
      <c r="AX33" s="382"/>
      <c r="AZ33" s="381"/>
      <c r="BA33" s="381"/>
      <c r="BB33" s="381"/>
      <c r="BC33" s="381"/>
      <c r="BD33" s="381"/>
      <c r="BE33" s="381"/>
      <c r="BF33" s="381"/>
      <c r="BG33" s="381"/>
      <c r="BH33" s="382"/>
      <c r="BJ33" s="381"/>
      <c r="BK33" s="381"/>
      <c r="BL33" s="381"/>
      <c r="BM33" s="381"/>
      <c r="BN33" s="381"/>
      <c r="BO33" s="381"/>
      <c r="BP33" s="381"/>
      <c r="BQ33" s="381"/>
      <c r="BR33" s="382"/>
      <c r="BT33" s="381"/>
      <c r="BU33" s="381"/>
      <c r="BV33" s="381"/>
      <c r="BW33" s="381"/>
      <c r="BX33" s="381"/>
      <c r="BY33" s="381"/>
      <c r="BZ33" s="381"/>
      <c r="CA33" s="381"/>
      <c r="CB33" s="382"/>
      <c r="CD33" s="381"/>
      <c r="CE33" s="381"/>
      <c r="CF33" s="381"/>
      <c r="CG33" s="381"/>
      <c r="CH33" s="381"/>
      <c r="CI33" s="381"/>
      <c r="CJ33" s="381"/>
      <c r="CK33" s="381"/>
      <c r="CL33" s="382"/>
      <c r="CN33" s="381"/>
      <c r="CO33" s="381"/>
      <c r="CP33" s="381"/>
      <c r="CQ33" s="381"/>
      <c r="CR33" s="381"/>
      <c r="CS33" s="381"/>
      <c r="CT33" s="381"/>
      <c r="CU33" s="381"/>
      <c r="CV33" s="382"/>
      <c r="CX33" s="381"/>
      <c r="CY33" s="381"/>
      <c r="CZ33" s="381"/>
      <c r="DA33" s="381"/>
      <c r="DB33" s="381"/>
      <c r="DC33" s="381"/>
      <c r="DD33" s="381"/>
      <c r="DE33" s="381"/>
      <c r="DF33" s="382"/>
      <c r="DH33" s="381"/>
      <c r="DI33" s="381"/>
      <c r="DJ33" s="381"/>
      <c r="DK33" s="381"/>
      <c r="DL33" s="381"/>
      <c r="DM33" s="381"/>
      <c r="DN33" s="381"/>
      <c r="DO33" s="381"/>
      <c r="DP33" s="382"/>
      <c r="DR33" s="381"/>
      <c r="DS33" s="381"/>
      <c r="DT33" s="381"/>
      <c r="DU33" s="381"/>
      <c r="DV33" s="381"/>
      <c r="DW33" s="381"/>
      <c r="DX33" s="381"/>
      <c r="DY33" s="381"/>
      <c r="DZ33" s="382"/>
      <c r="EB33" s="381"/>
      <c r="EC33" s="381"/>
      <c r="ED33" s="381"/>
      <c r="EE33" s="381"/>
      <c r="EF33" s="381"/>
      <c r="EG33" s="381"/>
      <c r="EH33" s="381"/>
      <c r="EI33" s="381"/>
      <c r="EJ33" s="382"/>
      <c r="EL33" s="381"/>
      <c r="EM33" s="381"/>
      <c r="EN33" s="381"/>
      <c r="EO33" s="381"/>
      <c r="EP33" s="381"/>
      <c r="EQ33" s="381"/>
      <c r="ER33" s="381"/>
      <c r="ES33" s="381"/>
    </row>
    <row r="34" spans="1:149" ht="19.5" thickBot="1" x14ac:dyDescent="0.35">
      <c r="A34" s="405" t="s">
        <v>299</v>
      </c>
      <c r="B34" s="408">
        <f>+AVERAGE(B5:B32)</f>
        <v>5.938005477175607E-2</v>
      </c>
      <c r="C34" s="409">
        <f t="shared" ref="C34:I34" si="0">+AVERAGE(C5:C32)</f>
        <v>-7.9196745801314736E-2</v>
      </c>
      <c r="D34" s="409">
        <f t="shared" si="0"/>
        <v>3.4521534089032233E-2</v>
      </c>
      <c r="E34" s="409">
        <f t="shared" si="0"/>
        <v>-2.0646648918095235E-2</v>
      </c>
      <c r="F34" s="409">
        <f t="shared" si="0"/>
        <v>-2.3351649869915624E-2</v>
      </c>
      <c r="G34" s="409">
        <f t="shared" si="0"/>
        <v>-0.35656442668838972</v>
      </c>
      <c r="H34" s="409">
        <f t="shared" si="0"/>
        <v>-1.4027211134393659E-2</v>
      </c>
      <c r="I34" s="410">
        <f t="shared" si="0"/>
        <v>-1.9631627080523191E-2</v>
      </c>
      <c r="J34" s="382"/>
      <c r="K34" s="405" t="s">
        <v>299</v>
      </c>
      <c r="L34" s="408">
        <f>+AVERAGE(L5:L32)</f>
        <v>4.3026089475408907E-3</v>
      </c>
      <c r="M34" s="409">
        <f t="shared" ref="M34:S34" si="1">+AVERAGE(M5:M32)</f>
        <v>3.5892954911932321E-3</v>
      </c>
      <c r="N34" s="409">
        <f t="shared" si="1"/>
        <v>2.565572871359036E-2</v>
      </c>
      <c r="O34" s="409">
        <f t="shared" si="1"/>
        <v>-5.2683997635843503E-3</v>
      </c>
      <c r="P34" s="409">
        <f t="shared" si="1"/>
        <v>-9.4583337758749331E-3</v>
      </c>
      <c r="Q34" s="409">
        <f t="shared" si="1"/>
        <v>-8.0519458174771269E-2</v>
      </c>
      <c r="R34" s="409">
        <f t="shared" si="1"/>
        <v>-2.6785827877851545E-3</v>
      </c>
      <c r="S34" s="410">
        <f t="shared" si="1"/>
        <v>-7.1524218576043694E-3</v>
      </c>
      <c r="T34" s="382"/>
      <c r="U34" s="405" t="s">
        <v>299</v>
      </c>
      <c r="V34" s="408">
        <f>+AVERAGE(V5:V32)</f>
        <v>-3.9651253230369742E-2</v>
      </c>
      <c r="W34" s="409">
        <f t="shared" ref="W34:AC34" si="2">+AVERAGE(W5:W32)</f>
        <v>7.2099877783244018E-2</v>
      </c>
      <c r="X34" s="409">
        <f t="shared" si="2"/>
        <v>-5.5671719905065711E-2</v>
      </c>
      <c r="Y34" s="409">
        <f t="shared" si="2"/>
        <v>-3.5431375119625475E-3</v>
      </c>
      <c r="Z34" s="409">
        <f t="shared" si="2"/>
        <v>5.8283934427152614E-3</v>
      </c>
      <c r="AA34" s="409">
        <f t="shared" si="2"/>
        <v>0.33281868440628093</v>
      </c>
      <c r="AB34" s="409">
        <f t="shared" si="2"/>
        <v>-4.9315097626429416E-3</v>
      </c>
      <c r="AC34" s="410">
        <f t="shared" si="2"/>
        <v>8.2948472886919759E-3</v>
      </c>
      <c r="AD34" s="382"/>
      <c r="AE34" s="405" t="s">
        <v>299</v>
      </c>
      <c r="AF34" s="408">
        <f>+AVERAGE(AF5:AF32)</f>
        <v>7.4330253497629811E-2</v>
      </c>
      <c r="AG34" s="409">
        <f t="shared" ref="AG34:AM34" si="3">+AVERAGE(AG5:AG32)</f>
        <v>3.3062742210886266E-2</v>
      </c>
      <c r="AH34" s="409">
        <f t="shared" si="3"/>
        <v>5.5156508779854889E-2</v>
      </c>
      <c r="AI34" s="409">
        <f t="shared" si="3"/>
        <v>-2.2395693655583571E-2</v>
      </c>
      <c r="AJ34" s="409">
        <f t="shared" si="3"/>
        <v>1.4335870217867964E-2</v>
      </c>
      <c r="AK34" s="409">
        <f t="shared" si="3"/>
        <v>-0.38485560305539607</v>
      </c>
      <c r="AL34" s="409">
        <f t="shared" si="3"/>
        <v>7.3733949913084009E-3</v>
      </c>
      <c r="AM34" s="410">
        <f t="shared" si="3"/>
        <v>1.3145367739845653E-2</v>
      </c>
      <c r="AN34" s="382"/>
      <c r="AO34" s="405" t="s">
        <v>299</v>
      </c>
      <c r="AP34" s="408">
        <f>+AVERAGE(AP5:AP32)</f>
        <v>4.3133229516154066E-2</v>
      </c>
      <c r="AQ34" s="409">
        <f t="shared" ref="AQ34:AW34" si="4">+AVERAGE(AQ5:AQ32)</f>
        <v>-6.2779171717936746E-2</v>
      </c>
      <c r="AR34" s="409">
        <f t="shared" si="4"/>
        <v>3.2312092448929519E-2</v>
      </c>
      <c r="AS34" s="409">
        <f t="shared" si="4"/>
        <v>1.7711563827274922E-2</v>
      </c>
      <c r="AT34" s="409">
        <f t="shared" si="4"/>
        <v>1.3619818762884773E-2</v>
      </c>
      <c r="AU34" s="409">
        <f t="shared" si="4"/>
        <v>-9.4288172108706103E-2</v>
      </c>
      <c r="AV34" s="409">
        <f t="shared" si="4"/>
        <v>1.8264983019864428E-2</v>
      </c>
      <c r="AW34" s="410">
        <f t="shared" si="4"/>
        <v>1.7885119870597741E-2</v>
      </c>
      <c r="AX34" s="382"/>
      <c r="AY34" s="405" t="s">
        <v>299</v>
      </c>
      <c r="AZ34" s="408">
        <f>+AVERAGE(AZ5:AZ32)</f>
        <v>0.11357788780261853</v>
      </c>
      <c r="BA34" s="409">
        <f t="shared" ref="BA34:BG34" si="5">+AVERAGE(BA5:BA32)</f>
        <v>7.5115837040387753E-2</v>
      </c>
      <c r="BB34" s="409">
        <f t="shared" si="5"/>
        <v>9.6465332523633263E-2</v>
      </c>
      <c r="BC34" s="409">
        <f t="shared" si="5"/>
        <v>3.5949108139815812E-2</v>
      </c>
      <c r="BD34" s="409">
        <f t="shared" si="5"/>
        <v>2.6103264023743251E-2</v>
      </c>
      <c r="BE34" s="409">
        <f t="shared" si="5"/>
        <v>-0.10682474754151133</v>
      </c>
      <c r="BF34" s="409">
        <f t="shared" si="5"/>
        <v>6.8125778594079006E-2</v>
      </c>
      <c r="BG34" s="410">
        <f t="shared" si="5"/>
        <v>1.6402331297133817E-2</v>
      </c>
      <c r="BH34" s="382"/>
      <c r="BI34" s="405" t="s">
        <v>299</v>
      </c>
      <c r="BJ34" s="408">
        <f>+AVERAGE(BJ5:BJ32)</f>
        <v>-0.11639042745127777</v>
      </c>
      <c r="BK34" s="409">
        <f t="shared" ref="BK34:BQ34" si="6">+AVERAGE(BK5:BK32)</f>
        <v>2.2016082750803589E-2</v>
      </c>
      <c r="BL34" s="409">
        <f t="shared" si="6"/>
        <v>-7.796001065655675E-2</v>
      </c>
      <c r="BM34" s="409">
        <f t="shared" si="6"/>
        <v>-1.9327286439435657E-2</v>
      </c>
      <c r="BN34" s="409">
        <f t="shared" si="6"/>
        <v>4.3193699632928469E-2</v>
      </c>
      <c r="BO34" s="409">
        <f t="shared" si="6"/>
        <v>1.0692333105893681</v>
      </c>
      <c r="BP34" s="409">
        <f t="shared" si="6"/>
        <v>-3.0603624836469528E-2</v>
      </c>
      <c r="BQ34" s="410">
        <f t="shared" si="6"/>
        <v>1.2407770269144629E-2</v>
      </c>
      <c r="BR34" s="382"/>
      <c r="BS34" s="405" t="s">
        <v>299</v>
      </c>
      <c r="BT34" s="408">
        <f>+AVERAGE(BT5:BT32)</f>
        <v>-8.320788814536724E-2</v>
      </c>
      <c r="BU34" s="409">
        <f t="shared" ref="BU34:CA34" si="7">+AVERAGE(BU5:BU32)</f>
        <v>-9.3234590640990697E-2</v>
      </c>
      <c r="BV34" s="409">
        <f t="shared" si="7"/>
        <v>-7.8396187930608194E-2</v>
      </c>
      <c r="BW34" s="409">
        <f t="shared" si="7"/>
        <v>-2.8987522465334131E-2</v>
      </c>
      <c r="BX34" s="409">
        <f t="shared" si="7"/>
        <v>1.2219171050393808E-4</v>
      </c>
      <c r="BY34" s="409">
        <f t="shared" si="7"/>
        <v>5.7746900349236012E-2</v>
      </c>
      <c r="BZ34" s="409">
        <f t="shared" si="7"/>
        <v>-5.1092495412713532E-2</v>
      </c>
      <c r="CA34" s="410">
        <f t="shared" si="7"/>
        <v>6.9066561156220273E-3</v>
      </c>
      <c r="CB34" s="382"/>
      <c r="CC34" s="405" t="s">
        <v>299</v>
      </c>
      <c r="CD34" s="408">
        <f>+AVERAGE(CD5:CD32)</f>
        <v>0.27225994662704245</v>
      </c>
      <c r="CE34" s="409">
        <f t="shared" ref="CE34:CK34" si="8">+AVERAGE(CE5:CE32)</f>
        <v>4.4745658542710336E-2</v>
      </c>
      <c r="CF34" s="409">
        <f t="shared" si="8"/>
        <v>0.19353644566631129</v>
      </c>
      <c r="CG34" s="409">
        <f t="shared" si="8"/>
        <v>-3.5762023160631491E-2</v>
      </c>
      <c r="CH34" s="409">
        <f t="shared" si="8"/>
        <v>-1.8347852353054826E-2</v>
      </c>
      <c r="CI34" s="409">
        <f t="shared" si="8"/>
        <v>-0.54413061255461481</v>
      </c>
      <c r="CJ34" s="409">
        <f t="shared" si="8"/>
        <v>7.1386951868171108E-2</v>
      </c>
      <c r="CK34" s="410">
        <f t="shared" si="8"/>
        <v>5.0369846437030253E-3</v>
      </c>
      <c r="CL34" s="382"/>
      <c r="CM34" s="405" t="s">
        <v>299</v>
      </c>
      <c r="CN34" s="408">
        <f>+AVERAGE(CN5:CN32)</f>
        <v>-5.6832884386123349E-2</v>
      </c>
      <c r="CO34" s="409">
        <f t="shared" ref="CO34:CU34" si="9">+AVERAGE(CO5:CO32)</f>
        <v>-0.19391897711470726</v>
      </c>
      <c r="CP34" s="409">
        <f t="shared" si="9"/>
        <v>-6.7110687660526844E-2</v>
      </c>
      <c r="CQ34" s="409">
        <f t="shared" si="9"/>
        <v>1.3194848140010065E-2</v>
      </c>
      <c r="CR34" s="409">
        <f t="shared" si="9"/>
        <v>5.5998590155544661E-3</v>
      </c>
      <c r="CS34" s="409">
        <f t="shared" si="9"/>
        <v>0.47346498363862877</v>
      </c>
      <c r="CT34" s="409">
        <f t="shared" si="9"/>
        <v>-2.8801337929445645E-2</v>
      </c>
      <c r="CU34" s="410">
        <f t="shared" si="9"/>
        <v>5.2779226062498463E-3</v>
      </c>
      <c r="CV34" s="382"/>
      <c r="CW34" s="405" t="s">
        <v>299</v>
      </c>
      <c r="CX34" s="408">
        <f>+AVERAGE(CX5:CX32)</f>
        <v>1.9696479153502987E-2</v>
      </c>
      <c r="CY34" s="409">
        <f t="shared" ref="CY34:DE34" si="10">+AVERAGE(CY5:CY32)</f>
        <v>0.14903440869510645</v>
      </c>
      <c r="CZ34" s="409">
        <f t="shared" si="10"/>
        <v>3.2620580152021829E-2</v>
      </c>
      <c r="DA34" s="409">
        <f t="shared" si="10"/>
        <v>-1.7167772460794432E-2</v>
      </c>
      <c r="DB34" s="409">
        <f t="shared" si="10"/>
        <v>-6.619236687268144E-3</v>
      </c>
      <c r="DC34" s="409">
        <f t="shared" si="10"/>
        <v>-0.45422591356827396</v>
      </c>
      <c r="DD34" s="409">
        <f t="shared" si="10"/>
        <v>-1.2045880652684861E-3</v>
      </c>
      <c r="DE34" s="410">
        <f t="shared" si="10"/>
        <v>3.1311852207353921E-3</v>
      </c>
      <c r="DF34" s="382"/>
      <c r="DG34" s="405" t="s">
        <v>299</v>
      </c>
      <c r="DH34" s="408">
        <f>+AVERAGE(DH5:DH32)</f>
        <v>2.2993138995504623E-2</v>
      </c>
      <c r="DI34" s="409">
        <f t="shared" ref="DI34:DO34" si="11">+AVERAGE(DI5:DI32)</f>
        <v>1.2433065901441176E-3</v>
      </c>
      <c r="DJ34" s="409">
        <f t="shared" si="11"/>
        <v>1.0641187707806891E-2</v>
      </c>
      <c r="DK34" s="409">
        <f t="shared" si="11"/>
        <v>-1.7867265138450026E-2</v>
      </c>
      <c r="DL34" s="409">
        <f t="shared" si="11"/>
        <v>1.9909498718301355E-3</v>
      </c>
      <c r="DM34" s="409">
        <f t="shared" si="11"/>
        <v>0.40956455014484305</v>
      </c>
      <c r="DN34" s="409">
        <f t="shared" si="11"/>
        <v>1.0683815223259474E-2</v>
      </c>
      <c r="DO34" s="410">
        <f t="shared" si="11"/>
        <v>8.3178333067544744E-3</v>
      </c>
      <c r="DP34" s="382"/>
      <c r="DQ34" s="405" t="s">
        <v>299</v>
      </c>
      <c r="DR34" s="408">
        <f>+AVERAGE(DR5:DR32)</f>
        <v>6.389621012147681E-2</v>
      </c>
      <c r="DS34" s="409">
        <f t="shared" ref="DS34:DY34" si="12">+AVERAGE(DS5:DS32)</f>
        <v>3.361037363535576E-2</v>
      </c>
      <c r="DT34" s="409">
        <f t="shared" si="12"/>
        <v>4.9769415082628346E-2</v>
      </c>
      <c r="DU34" s="409">
        <f t="shared" si="12"/>
        <v>2.9947078357463675E-2</v>
      </c>
      <c r="DV34" s="409">
        <f t="shared" si="12"/>
        <v>2.9475696906702608E-2</v>
      </c>
      <c r="DW34" s="409">
        <f t="shared" si="12"/>
        <v>-1.0485764469753114</v>
      </c>
      <c r="DX34" s="409">
        <f t="shared" si="12"/>
        <v>2.0926335337482942E-2</v>
      </c>
      <c r="DY34" s="410">
        <f t="shared" si="12"/>
        <v>6.4876939762427921E-2</v>
      </c>
      <c r="DZ34" s="382"/>
      <c r="EA34" s="405" t="s">
        <v>299</v>
      </c>
      <c r="EB34" s="408">
        <f>+AVERAGE(EB5:EB32)</f>
        <v>5.1916721700741939E-3</v>
      </c>
      <c r="EC34" s="409">
        <f t="shared" ref="EC34:EI34" si="13">+AVERAGE(EC5:EC32)</f>
        <v>-4.7907849374439863E-2</v>
      </c>
      <c r="ED34" s="409">
        <f t="shared" si="13"/>
        <v>-1.1890457588949998E-2</v>
      </c>
      <c r="EE34" s="409">
        <f t="shared" si="13"/>
        <v>3.1329661868306248E-2</v>
      </c>
      <c r="EF34" s="409">
        <f t="shared" si="13"/>
        <v>-1.2169175369942425E-2</v>
      </c>
      <c r="EG34" s="409">
        <f t="shared" si="13"/>
        <v>0.59763831135852052</v>
      </c>
      <c r="EH34" s="409">
        <f t="shared" si="13"/>
        <v>9.2193065819016397E-3</v>
      </c>
      <c r="EI34" s="410">
        <f t="shared" si="13"/>
        <v>3.4999854514537992E-2</v>
      </c>
      <c r="EJ34" s="382"/>
      <c r="EK34" s="405" t="s">
        <v>299</v>
      </c>
      <c r="EL34" s="408">
        <f>+AVERAGE(EL5:EL32)</f>
        <v>-2.8594175362110126E-2</v>
      </c>
      <c r="EM34" s="409">
        <f t="shared" ref="EM34:ES34" si="14">+AVERAGE(EM5:EM32)</f>
        <v>0.1073725432087201</v>
      </c>
      <c r="EN34" s="409">
        <f t="shared" si="14"/>
        <v>4.8161183316192246E-3</v>
      </c>
      <c r="EO34" s="409">
        <f t="shared" si="14"/>
        <v>-3.9014245554522347E-3</v>
      </c>
      <c r="EP34" s="409">
        <f t="shared" si="14"/>
        <v>0.22779233508993141</v>
      </c>
      <c r="EQ34" s="409">
        <f t="shared" si="14"/>
        <v>-24.525187374680588</v>
      </c>
      <c r="ER34" s="409">
        <f t="shared" si="14"/>
        <v>3.8350347266145453E-2</v>
      </c>
      <c r="ES34" s="410">
        <f t="shared" si="14"/>
        <v>8.0002644419974143E-3</v>
      </c>
    </row>
    <row r="36" spans="1:149" ht="15" customHeight="1" x14ac:dyDescent="0.25">
      <c r="B36" s="510" t="s">
        <v>304</v>
      </c>
      <c r="C36" s="510"/>
      <c r="D36" s="510"/>
      <c r="E36" s="510"/>
      <c r="F36" s="510"/>
      <c r="G36" s="510"/>
      <c r="H36" s="510"/>
      <c r="I36" s="510"/>
      <c r="L36" s="510" t="s">
        <v>305</v>
      </c>
      <c r="M36" s="510"/>
      <c r="N36" s="510"/>
      <c r="O36" s="510"/>
      <c r="P36" s="510"/>
      <c r="Q36" s="510"/>
      <c r="R36" s="510"/>
      <c r="S36" s="510"/>
      <c r="V36" s="510"/>
      <c r="W36" s="510"/>
      <c r="X36" s="510"/>
      <c r="Y36" s="510"/>
      <c r="Z36" s="510"/>
      <c r="AA36" s="510"/>
      <c r="AB36" s="510"/>
      <c r="AC36" s="510"/>
      <c r="AF36" s="510"/>
      <c r="AG36" s="510"/>
      <c r="AH36" s="510"/>
      <c r="AI36" s="510"/>
      <c r="AJ36" s="510"/>
      <c r="AK36" s="510"/>
      <c r="AL36" s="510"/>
      <c r="AM36" s="510"/>
      <c r="AP36" s="510"/>
      <c r="AQ36" s="510"/>
      <c r="AR36" s="510"/>
      <c r="AS36" s="510"/>
      <c r="AT36" s="510"/>
      <c r="AU36" s="510"/>
      <c r="AV36" s="510"/>
      <c r="AW36" s="510"/>
      <c r="AZ36" s="510"/>
      <c r="BA36" s="510"/>
      <c r="BB36" s="510"/>
      <c r="BC36" s="510"/>
      <c r="BD36" s="510"/>
      <c r="BE36" s="510"/>
      <c r="BF36" s="510"/>
      <c r="BG36" s="510"/>
      <c r="BJ36" s="511"/>
      <c r="BK36" s="510"/>
      <c r="BL36" s="510"/>
      <c r="BM36" s="510"/>
      <c r="BN36" s="510"/>
      <c r="BO36" s="510"/>
      <c r="BP36" s="510"/>
      <c r="BQ36" s="510"/>
      <c r="BT36" s="511" t="s">
        <v>372</v>
      </c>
      <c r="BU36" s="510"/>
      <c r="BV36" s="510"/>
      <c r="BW36" s="510"/>
      <c r="BX36" s="510"/>
      <c r="BY36" s="510"/>
      <c r="BZ36" s="510"/>
      <c r="CA36" s="510"/>
      <c r="CD36" s="511"/>
      <c r="CE36" s="510"/>
      <c r="CF36" s="510"/>
      <c r="CG36" s="510"/>
      <c r="CH36" s="510"/>
      <c r="CI36" s="510"/>
      <c r="CJ36" s="510"/>
      <c r="CK36" s="510"/>
      <c r="CN36" s="511"/>
      <c r="CO36" s="510"/>
      <c r="CP36" s="510"/>
      <c r="CQ36" s="510"/>
      <c r="CR36" s="510"/>
      <c r="CS36" s="510"/>
      <c r="CT36" s="510"/>
      <c r="CU36" s="510"/>
    </row>
    <row r="37" spans="1:149" x14ac:dyDescent="0.25">
      <c r="B37" s="510"/>
      <c r="C37" s="510"/>
      <c r="D37" s="510"/>
      <c r="E37" s="510"/>
      <c r="F37" s="510"/>
      <c r="G37" s="510"/>
      <c r="H37" s="510"/>
      <c r="I37" s="510"/>
      <c r="L37" s="510"/>
      <c r="M37" s="510"/>
      <c r="N37" s="510"/>
      <c r="O37" s="510"/>
      <c r="P37" s="510"/>
      <c r="Q37" s="510"/>
      <c r="R37" s="510"/>
      <c r="S37" s="510"/>
      <c r="V37" s="510"/>
      <c r="W37" s="510"/>
      <c r="X37" s="510"/>
      <c r="Y37" s="510"/>
      <c r="Z37" s="510"/>
      <c r="AA37" s="510"/>
      <c r="AB37" s="510"/>
      <c r="AC37" s="510"/>
      <c r="AF37" s="510"/>
      <c r="AG37" s="510"/>
      <c r="AH37" s="510"/>
      <c r="AI37" s="510"/>
      <c r="AJ37" s="510"/>
      <c r="AK37" s="510"/>
      <c r="AL37" s="510"/>
      <c r="AM37" s="510"/>
      <c r="AP37" s="510"/>
      <c r="AQ37" s="510"/>
      <c r="AR37" s="510"/>
      <c r="AS37" s="510"/>
      <c r="AT37" s="510"/>
      <c r="AU37" s="510"/>
      <c r="AV37" s="510"/>
      <c r="AW37" s="510"/>
      <c r="AZ37" s="510"/>
      <c r="BA37" s="510"/>
      <c r="BB37" s="510"/>
      <c r="BC37" s="510"/>
      <c r="BD37" s="510"/>
      <c r="BE37" s="510"/>
      <c r="BF37" s="510"/>
      <c r="BG37" s="510"/>
      <c r="BJ37" s="510"/>
      <c r="BK37" s="510"/>
      <c r="BL37" s="510"/>
      <c r="BM37" s="510"/>
      <c r="BN37" s="510"/>
      <c r="BO37" s="510"/>
      <c r="BP37" s="510"/>
      <c r="BQ37" s="510"/>
      <c r="BT37" s="510"/>
      <c r="BU37" s="510"/>
      <c r="BV37" s="510"/>
      <c r="BW37" s="510"/>
      <c r="BX37" s="510"/>
      <c r="BY37" s="510"/>
      <c r="BZ37" s="510"/>
      <c r="CA37" s="510"/>
      <c r="CD37" s="510"/>
      <c r="CE37" s="510"/>
      <c r="CF37" s="510"/>
      <c r="CG37" s="510"/>
      <c r="CH37" s="510"/>
      <c r="CI37" s="510"/>
      <c r="CJ37" s="510"/>
      <c r="CK37" s="510"/>
      <c r="CN37" s="510"/>
      <c r="CO37" s="510"/>
      <c r="CP37" s="510"/>
      <c r="CQ37" s="510"/>
      <c r="CR37" s="510"/>
      <c r="CS37" s="510"/>
      <c r="CT37" s="510"/>
      <c r="CU37" s="510"/>
    </row>
  </sheetData>
  <sheetProtection selectLockedCells="1" selectUnlockedCells="1"/>
  <mergeCells count="40">
    <mergeCell ref="EK2:ES2"/>
    <mergeCell ref="EK3:ES3"/>
    <mergeCell ref="DQ2:DY2"/>
    <mergeCell ref="DQ3:DY3"/>
    <mergeCell ref="EA2:EI2"/>
    <mergeCell ref="EA3:EI3"/>
    <mergeCell ref="CW2:DE2"/>
    <mergeCell ref="CW3:DE3"/>
    <mergeCell ref="DG2:DO2"/>
    <mergeCell ref="DG3:DO3"/>
    <mergeCell ref="CM2:CU2"/>
    <mergeCell ref="CM3:CU3"/>
    <mergeCell ref="CN36:CU37"/>
    <mergeCell ref="BJ36:BQ37"/>
    <mergeCell ref="AY2:BG2"/>
    <mergeCell ref="AY3:BG3"/>
    <mergeCell ref="AZ36:BG37"/>
    <mergeCell ref="BS2:CA2"/>
    <mergeCell ref="BS3:CA3"/>
    <mergeCell ref="BT36:CA37"/>
    <mergeCell ref="CC2:CK2"/>
    <mergeCell ref="CC3:CK3"/>
    <mergeCell ref="CD36:CK37"/>
    <mergeCell ref="BI2:BQ2"/>
    <mergeCell ref="BI3:BQ3"/>
    <mergeCell ref="A2:I2"/>
    <mergeCell ref="A3:I3"/>
    <mergeCell ref="K2:S2"/>
    <mergeCell ref="K3:S3"/>
    <mergeCell ref="B36:I37"/>
    <mergeCell ref="L36:S37"/>
    <mergeCell ref="U2:AC2"/>
    <mergeCell ref="U3:AC3"/>
    <mergeCell ref="V36:AC37"/>
    <mergeCell ref="AO2:AW2"/>
    <mergeCell ref="AO3:AW3"/>
    <mergeCell ref="AP36:AW37"/>
    <mergeCell ref="AE2:AM2"/>
    <mergeCell ref="AE3:AM3"/>
    <mergeCell ref="AF36:AM37"/>
  </mergeCells>
  <conditionalFormatting sqref="A36:B36 A37 J36:K37 L36 A1:AC4 A38:AC1048576 T36:U37 V36 A35:AC35 A5:A34 T5:U34 J5:K34 ET1:AAA1048576 CW1:EI1 CW35:EI1048576">
    <cfRule type="expression" dxfId="501" priority="255">
      <formula>ROW()=CELL("FILA")</formula>
    </cfRule>
  </conditionalFormatting>
  <conditionalFormatting sqref="AF5:AM5">
    <cfRule type="expression" dxfId="500" priority="209">
      <formula>ROW()=CELL("FILA")</formula>
    </cfRule>
    <cfRule type="cellIs" dxfId="499" priority="210" operator="lessThan">
      <formula>$AH$1</formula>
    </cfRule>
    <cfRule type="cellIs" dxfId="498" priority="211" operator="greaterThan">
      <formula>$AG$1</formula>
    </cfRule>
  </conditionalFormatting>
  <conditionalFormatting sqref="AF6:AM32">
    <cfRule type="expression" dxfId="497" priority="206">
      <formula>ROW()=CELL("FILA")</formula>
    </cfRule>
    <cfRule type="cellIs" dxfId="496" priority="207" operator="lessThan">
      <formula>$AH$1</formula>
    </cfRule>
    <cfRule type="cellIs" dxfId="495" priority="208" operator="greaterThan">
      <formula>$AG$1</formula>
    </cfRule>
  </conditionalFormatting>
  <conditionalFormatting sqref="AF34:AM34">
    <cfRule type="expression" dxfId="494" priority="203">
      <formula>ROW()=CELL("FILA")</formula>
    </cfRule>
    <cfRule type="cellIs" dxfId="493" priority="204" operator="lessThan">
      <formula>$AH$1</formula>
    </cfRule>
    <cfRule type="cellIs" dxfId="492" priority="205" operator="greaterThan">
      <formula>$AG$1</formula>
    </cfRule>
  </conditionalFormatting>
  <conditionalFormatting sqref="V5:AC5">
    <cfRule type="expression" dxfId="491" priority="200">
      <formula>ROW()=CELL("FILA")</formula>
    </cfRule>
    <cfRule type="cellIs" dxfId="490" priority="201" operator="lessThan">
      <formula>$AH$1</formula>
    </cfRule>
    <cfRule type="cellIs" dxfId="489" priority="202" operator="greaterThan">
      <formula>$AG$1</formula>
    </cfRule>
  </conditionalFormatting>
  <conditionalFormatting sqref="V6:AC32">
    <cfRule type="expression" dxfId="488" priority="197">
      <formula>ROW()=CELL("FILA")</formula>
    </cfRule>
    <cfRule type="cellIs" dxfId="487" priority="198" operator="lessThan">
      <formula>$AH$1</formula>
    </cfRule>
    <cfRule type="cellIs" dxfId="486" priority="199" operator="greaterThan">
      <formula>$AG$1</formula>
    </cfRule>
  </conditionalFormatting>
  <conditionalFormatting sqref="V34:AC34">
    <cfRule type="expression" dxfId="485" priority="194">
      <formula>ROW()=CELL("FILA")</formula>
    </cfRule>
    <cfRule type="cellIs" dxfId="484" priority="195" operator="lessThan">
      <formula>$AH$1</formula>
    </cfRule>
    <cfRule type="cellIs" dxfId="483" priority="196" operator="greaterThan">
      <formula>$AG$1</formula>
    </cfRule>
  </conditionalFormatting>
  <conditionalFormatting sqref="L5:S5">
    <cfRule type="expression" dxfId="482" priority="191">
      <formula>ROW()=CELL("FILA")</formula>
    </cfRule>
    <cfRule type="cellIs" dxfId="481" priority="192" operator="lessThan">
      <formula>$AH$1</formula>
    </cfRule>
    <cfRule type="cellIs" dxfId="480" priority="193" operator="greaterThan">
      <formula>$AG$1</formula>
    </cfRule>
  </conditionalFormatting>
  <conditionalFormatting sqref="L6:S32">
    <cfRule type="expression" dxfId="479" priority="188">
      <formula>ROW()=CELL("FILA")</formula>
    </cfRule>
    <cfRule type="cellIs" dxfId="478" priority="189" operator="lessThan">
      <formula>$AH$1</formula>
    </cfRule>
    <cfRule type="cellIs" dxfId="477" priority="190" operator="greaterThan">
      <formula>$AG$1</formula>
    </cfRule>
  </conditionalFormatting>
  <conditionalFormatting sqref="L34:S34">
    <cfRule type="expression" dxfId="476" priority="185">
      <formula>ROW()=CELL("FILA")</formula>
    </cfRule>
    <cfRule type="cellIs" dxfId="475" priority="186" operator="lessThan">
      <formula>$AH$1</formula>
    </cfRule>
    <cfRule type="cellIs" dxfId="474" priority="187" operator="greaterThan">
      <formula>$AG$1</formula>
    </cfRule>
  </conditionalFormatting>
  <conditionalFormatting sqref="B5:I5">
    <cfRule type="expression" dxfId="473" priority="182">
      <formula>ROW()=CELL("FILA")</formula>
    </cfRule>
    <cfRule type="cellIs" dxfId="472" priority="183" operator="lessThan">
      <formula>$AH$1</formula>
    </cfRule>
    <cfRule type="cellIs" dxfId="471" priority="184" operator="greaterThan">
      <formula>$AG$1</formula>
    </cfRule>
  </conditionalFormatting>
  <conditionalFormatting sqref="B6:I32">
    <cfRule type="expression" dxfId="470" priority="179">
      <formula>ROW()=CELL("FILA")</formula>
    </cfRule>
    <cfRule type="cellIs" dxfId="469" priority="180" operator="lessThan">
      <formula>$AH$1</formula>
    </cfRule>
    <cfRule type="cellIs" dxfId="468" priority="181" operator="greaterThan">
      <formula>$AG$1</formula>
    </cfRule>
  </conditionalFormatting>
  <conditionalFormatting sqref="B34:I34">
    <cfRule type="expression" dxfId="467" priority="176">
      <formula>ROW()=CELL("FILA")</formula>
    </cfRule>
    <cfRule type="cellIs" dxfId="466" priority="177" operator="lessThan">
      <formula>$AH$1</formula>
    </cfRule>
    <cfRule type="cellIs" dxfId="465" priority="178" operator="greaterThan">
      <formula>$AG$1</formula>
    </cfRule>
  </conditionalFormatting>
  <conditionalFormatting sqref="AE2:AM4">
    <cfRule type="expression" dxfId="464" priority="175">
      <formula>ROW()=CELL("FILA")</formula>
    </cfRule>
  </conditionalFormatting>
  <conditionalFormatting sqref="AE5:AE34">
    <cfRule type="expression" dxfId="463" priority="174">
      <formula>ROW()=CELL("FILA")</formula>
    </cfRule>
  </conditionalFormatting>
  <conditionalFormatting sqref="AP5:AW5">
    <cfRule type="expression" dxfId="462" priority="171">
      <formula>ROW()=CELL("FILA")</formula>
    </cfRule>
    <cfRule type="cellIs" dxfId="461" priority="172" operator="lessThan">
      <formula>$AH$1</formula>
    </cfRule>
    <cfRule type="cellIs" dxfId="460" priority="173" operator="greaterThan">
      <formula>$AG$1</formula>
    </cfRule>
  </conditionalFormatting>
  <conditionalFormatting sqref="AP6:AW32">
    <cfRule type="expression" dxfId="459" priority="168">
      <formula>ROW()=CELL("FILA")</formula>
    </cfRule>
    <cfRule type="cellIs" dxfId="458" priority="169" operator="lessThan">
      <formula>$AH$1</formula>
    </cfRule>
    <cfRule type="cellIs" dxfId="457" priority="170" operator="greaterThan">
      <formula>$AG$1</formula>
    </cfRule>
  </conditionalFormatting>
  <conditionalFormatting sqref="AP34:AW34">
    <cfRule type="expression" dxfId="456" priority="165">
      <formula>ROW()=CELL("FILA")</formula>
    </cfRule>
    <cfRule type="cellIs" dxfId="455" priority="166" operator="lessThan">
      <formula>$AH$1</formula>
    </cfRule>
    <cfRule type="cellIs" dxfId="454" priority="167" operator="greaterThan">
      <formula>$AG$1</formula>
    </cfRule>
  </conditionalFormatting>
  <conditionalFormatting sqref="AO2:AW4">
    <cfRule type="expression" dxfId="453" priority="164">
      <formula>ROW()=CELL("FILA")</formula>
    </cfRule>
  </conditionalFormatting>
  <conditionalFormatting sqref="AO5:AO34">
    <cfRule type="expression" dxfId="452" priority="163">
      <formula>ROW()=CELL("FILA")</formula>
    </cfRule>
  </conditionalFormatting>
  <conditionalFormatting sqref="AZ5:BG5">
    <cfRule type="expression" dxfId="451" priority="160">
      <formula>ROW()=CELL("FILA")</formula>
    </cfRule>
    <cfRule type="cellIs" dxfId="450" priority="161" operator="lessThan">
      <formula>$AH$1</formula>
    </cfRule>
    <cfRule type="cellIs" dxfId="449" priority="162" operator="greaterThan">
      <formula>$AG$1</formula>
    </cfRule>
  </conditionalFormatting>
  <conditionalFormatting sqref="AZ6:BG32">
    <cfRule type="expression" dxfId="448" priority="157">
      <formula>ROW()=CELL("FILA")</formula>
    </cfRule>
    <cfRule type="cellIs" dxfId="447" priority="158" operator="lessThan">
      <formula>$AH$1</formula>
    </cfRule>
    <cfRule type="cellIs" dxfId="446" priority="159" operator="greaterThan">
      <formula>$AG$1</formula>
    </cfRule>
  </conditionalFormatting>
  <conditionalFormatting sqref="AZ34:BG34">
    <cfRule type="expression" dxfId="445" priority="154">
      <formula>ROW()=CELL("FILA")</formula>
    </cfRule>
    <cfRule type="cellIs" dxfId="444" priority="155" operator="lessThan">
      <formula>$AH$1</formula>
    </cfRule>
    <cfRule type="cellIs" dxfId="443" priority="156" operator="greaterThan">
      <formula>$AG$1</formula>
    </cfRule>
  </conditionalFormatting>
  <conditionalFormatting sqref="AY2:BG4">
    <cfRule type="expression" dxfId="442" priority="153">
      <formula>ROW()=CELL("FILA")</formula>
    </cfRule>
  </conditionalFormatting>
  <conditionalFormatting sqref="AY5:AY34">
    <cfRule type="expression" dxfId="441" priority="152">
      <formula>ROW()=CELL("FILA")</formula>
    </cfRule>
  </conditionalFormatting>
  <conditionalFormatting sqref="BJ5:BQ5">
    <cfRule type="expression" dxfId="440" priority="149">
      <formula>ROW()=CELL("FILA")</formula>
    </cfRule>
    <cfRule type="cellIs" dxfId="439" priority="150" operator="lessThan">
      <formula>$AH$1</formula>
    </cfRule>
    <cfRule type="cellIs" dxfId="438" priority="151" operator="greaterThan">
      <formula>$AG$1</formula>
    </cfRule>
  </conditionalFormatting>
  <conditionalFormatting sqref="BJ6:BQ32">
    <cfRule type="expression" dxfId="437" priority="146">
      <formula>ROW()=CELL("FILA")</formula>
    </cfRule>
    <cfRule type="cellIs" dxfId="436" priority="147" operator="lessThan">
      <formula>$AH$1</formula>
    </cfRule>
    <cfRule type="cellIs" dxfId="435" priority="148" operator="greaterThan">
      <formula>$AG$1</formula>
    </cfRule>
  </conditionalFormatting>
  <conditionalFormatting sqref="BJ34:BQ34">
    <cfRule type="expression" dxfId="434" priority="143">
      <formula>ROW()=CELL("FILA")</formula>
    </cfRule>
    <cfRule type="cellIs" dxfId="433" priority="144" operator="lessThan">
      <formula>$AH$1</formula>
    </cfRule>
    <cfRule type="cellIs" dxfId="432" priority="145" operator="greaterThan">
      <formula>$AG$1</formula>
    </cfRule>
  </conditionalFormatting>
  <conditionalFormatting sqref="BI2:BQ4">
    <cfRule type="expression" dxfId="431" priority="142">
      <formula>ROW()=CELL("FILA")</formula>
    </cfRule>
  </conditionalFormatting>
  <conditionalFormatting sqref="BI5:BI34">
    <cfRule type="expression" dxfId="430" priority="141">
      <formula>ROW()=CELL("FILA")</formula>
    </cfRule>
  </conditionalFormatting>
  <conditionalFormatting sqref="A36:BI37 BR36:BS37 A1:CK35 A38:CK1048576 CB36:CC37 ET1:XFD1048576 CW1:EI1 CW35:EI1048576">
    <cfRule type="cellIs" priority="140" operator="equal">
      <formula>0</formula>
    </cfRule>
  </conditionalFormatting>
  <conditionalFormatting sqref="BJ5:BQ34">
    <cfRule type="cellIs" priority="139" operator="equal">
      <formula>0</formula>
    </cfRule>
  </conditionalFormatting>
  <conditionalFormatting sqref="BJ7:BQ7">
    <cfRule type="cellIs" dxfId="429" priority="138" operator="equal">
      <formula>0</formula>
    </cfRule>
  </conditionalFormatting>
  <conditionalFormatting sqref="BJ5:BQ32">
    <cfRule type="cellIs" dxfId="428" priority="137" operator="equal">
      <formula>0</formula>
    </cfRule>
  </conditionalFormatting>
  <conditionalFormatting sqref="BJ36:BQ37">
    <cfRule type="cellIs" priority="134" operator="equal">
      <formula>0</formula>
    </cfRule>
  </conditionalFormatting>
  <conditionalFormatting sqref="BJ36">
    <cfRule type="expression" dxfId="427" priority="135">
      <formula>ROW()=CELL("FILA")</formula>
    </cfRule>
  </conditionalFormatting>
  <conditionalFormatting sqref="BT5:CA5">
    <cfRule type="expression" dxfId="426" priority="131">
      <formula>ROW()=CELL("FILA")</formula>
    </cfRule>
    <cfRule type="cellIs" dxfId="425" priority="132" operator="lessThan">
      <formula>$AH$1</formula>
    </cfRule>
    <cfRule type="cellIs" dxfId="424" priority="133" operator="greaterThan">
      <formula>$AG$1</formula>
    </cfRule>
  </conditionalFormatting>
  <conditionalFormatting sqref="BT6:CA32">
    <cfRule type="expression" dxfId="423" priority="128">
      <formula>ROW()=CELL("FILA")</formula>
    </cfRule>
    <cfRule type="cellIs" dxfId="422" priority="129" operator="lessThan">
      <formula>$AH$1</formula>
    </cfRule>
    <cfRule type="cellIs" dxfId="421" priority="130" operator="greaterThan">
      <formula>$AG$1</formula>
    </cfRule>
  </conditionalFormatting>
  <conditionalFormatting sqref="BT34:CA34">
    <cfRule type="expression" dxfId="420" priority="125">
      <formula>ROW()=CELL("FILA")</formula>
    </cfRule>
    <cfRule type="cellIs" dxfId="419" priority="126" operator="lessThan">
      <formula>$AH$1</formula>
    </cfRule>
    <cfRule type="cellIs" dxfId="418" priority="127" operator="greaterThan">
      <formula>$AG$1</formula>
    </cfRule>
  </conditionalFormatting>
  <conditionalFormatting sqref="BS2:CA4">
    <cfRule type="expression" dxfId="417" priority="124">
      <formula>ROW()=CELL("FILA")</formula>
    </cfRule>
  </conditionalFormatting>
  <conditionalFormatting sqref="BS5:BS34">
    <cfRule type="expression" dxfId="416" priority="123">
      <formula>ROW()=CELL("FILA")</formula>
    </cfRule>
  </conditionalFormatting>
  <conditionalFormatting sqref="BT5:CA34">
    <cfRule type="cellIs" priority="122" operator="equal">
      <formula>0</formula>
    </cfRule>
  </conditionalFormatting>
  <conditionalFormatting sqref="BT7:CA7">
    <cfRule type="cellIs" dxfId="415" priority="121" operator="equal">
      <formula>0</formula>
    </cfRule>
  </conditionalFormatting>
  <conditionalFormatting sqref="BT5:CA32">
    <cfRule type="cellIs" dxfId="414" priority="120" operator="equal">
      <formula>0</formula>
    </cfRule>
  </conditionalFormatting>
  <conditionalFormatting sqref="BT36:CA37">
    <cfRule type="cellIs" priority="116" operator="equal">
      <formula>0</formula>
    </cfRule>
  </conditionalFormatting>
  <conditionalFormatting sqref="BT36">
    <cfRule type="expression" dxfId="413" priority="117">
      <formula>ROW()=CELL("FILA")</formula>
    </cfRule>
  </conditionalFormatting>
  <conditionalFormatting sqref="CD5:CK5">
    <cfRule type="expression" dxfId="412" priority="113">
      <formula>ROW()=CELL("FILA")</formula>
    </cfRule>
    <cfRule type="cellIs" dxfId="411" priority="114" operator="lessThan">
      <formula>$AH$1</formula>
    </cfRule>
    <cfRule type="cellIs" dxfId="410" priority="115" operator="greaterThan">
      <formula>$AG$1</formula>
    </cfRule>
  </conditionalFormatting>
  <conditionalFormatting sqref="CD6:CK32">
    <cfRule type="expression" dxfId="409" priority="110">
      <formula>ROW()=CELL("FILA")</formula>
    </cfRule>
    <cfRule type="cellIs" dxfId="408" priority="111" operator="lessThan">
      <formula>$AH$1</formula>
    </cfRule>
    <cfRule type="cellIs" dxfId="407" priority="112" operator="greaterThan">
      <formula>$AG$1</formula>
    </cfRule>
  </conditionalFormatting>
  <conditionalFormatting sqref="CD34:CK34">
    <cfRule type="expression" dxfId="406" priority="107">
      <formula>ROW()=CELL("FILA")</formula>
    </cfRule>
    <cfRule type="cellIs" dxfId="405" priority="108" operator="lessThan">
      <formula>$AH$1</formula>
    </cfRule>
    <cfRule type="cellIs" dxfId="404" priority="109" operator="greaterThan">
      <formula>$AG$1</formula>
    </cfRule>
  </conditionalFormatting>
  <conditionalFormatting sqref="CC2:CK4">
    <cfRule type="expression" dxfId="403" priority="106">
      <formula>ROW()=CELL("FILA")</formula>
    </cfRule>
  </conditionalFormatting>
  <conditionalFormatting sqref="CC5:CC34">
    <cfRule type="expression" dxfId="402" priority="105">
      <formula>ROW()=CELL("FILA")</formula>
    </cfRule>
  </conditionalFormatting>
  <conditionalFormatting sqref="CD5:CK34">
    <cfRule type="cellIs" priority="104" operator="equal">
      <formula>0</formula>
    </cfRule>
  </conditionalFormatting>
  <conditionalFormatting sqref="CD7:CK7">
    <cfRule type="cellIs" dxfId="401" priority="103" operator="equal">
      <formula>0</formula>
    </cfRule>
  </conditionalFormatting>
  <conditionalFormatting sqref="CD5:CK32">
    <cfRule type="cellIs" dxfId="400" priority="102" operator="equal">
      <formula>0</formula>
    </cfRule>
  </conditionalFormatting>
  <conditionalFormatting sqref="CD36:CK37">
    <cfRule type="cellIs" priority="100" operator="equal">
      <formula>0</formula>
    </cfRule>
  </conditionalFormatting>
  <conditionalFormatting sqref="CD36">
    <cfRule type="expression" dxfId="399" priority="101">
      <formula>ROW()=CELL("FILA")</formula>
    </cfRule>
  </conditionalFormatting>
  <conditionalFormatting sqref="CL1:CU35 CL38:CU1048576 CL36:CM37">
    <cfRule type="cellIs" priority="99" operator="equal">
      <formula>0</formula>
    </cfRule>
  </conditionalFormatting>
  <conditionalFormatting sqref="CN5:CU5">
    <cfRule type="expression" dxfId="398" priority="96">
      <formula>ROW()=CELL("FILA")</formula>
    </cfRule>
    <cfRule type="cellIs" dxfId="397" priority="97" operator="lessThan">
      <formula>$AH$1</formula>
    </cfRule>
    <cfRule type="cellIs" dxfId="396" priority="98" operator="greaterThan">
      <formula>$AG$1</formula>
    </cfRule>
  </conditionalFormatting>
  <conditionalFormatting sqref="CN6:CU32">
    <cfRule type="expression" dxfId="395" priority="93">
      <formula>ROW()=CELL("FILA")</formula>
    </cfRule>
    <cfRule type="cellIs" dxfId="394" priority="94" operator="lessThan">
      <formula>$AH$1</formula>
    </cfRule>
    <cfRule type="cellIs" dxfId="393" priority="95" operator="greaterThan">
      <formula>$AG$1</formula>
    </cfRule>
  </conditionalFormatting>
  <conditionalFormatting sqref="CN34:CU34">
    <cfRule type="expression" dxfId="392" priority="90">
      <formula>ROW()=CELL("FILA")</formula>
    </cfRule>
    <cfRule type="cellIs" dxfId="391" priority="91" operator="lessThan">
      <formula>$AH$1</formula>
    </cfRule>
    <cfRule type="cellIs" dxfId="390" priority="92" operator="greaterThan">
      <formula>$AG$1</formula>
    </cfRule>
  </conditionalFormatting>
  <conditionalFormatting sqref="CM2:CU4">
    <cfRule type="expression" dxfId="389" priority="89">
      <formula>ROW()=CELL("FILA")</formula>
    </cfRule>
  </conditionalFormatting>
  <conditionalFormatting sqref="CM5:CM34">
    <cfRule type="expression" dxfId="388" priority="88">
      <formula>ROW()=CELL("FILA")</formula>
    </cfRule>
  </conditionalFormatting>
  <conditionalFormatting sqref="CN5:CU34">
    <cfRule type="cellIs" priority="87" operator="equal">
      <formula>0</formula>
    </cfRule>
  </conditionalFormatting>
  <conditionalFormatting sqref="CN7:CU7">
    <cfRule type="cellIs" dxfId="387" priority="86" operator="equal">
      <formula>0</formula>
    </cfRule>
  </conditionalFormatting>
  <conditionalFormatting sqref="CN5:CU32">
    <cfRule type="cellIs" dxfId="386" priority="85" operator="equal">
      <formula>0</formula>
    </cfRule>
  </conditionalFormatting>
  <conditionalFormatting sqref="CN36:CU37">
    <cfRule type="cellIs" priority="83" operator="equal">
      <formula>0</formula>
    </cfRule>
  </conditionalFormatting>
  <conditionalFormatting sqref="CN36">
    <cfRule type="expression" dxfId="385" priority="84">
      <formula>ROW()=CELL("FILA")</formula>
    </cfRule>
  </conditionalFormatting>
  <conditionalFormatting sqref="CW2:DE34">
    <cfRule type="cellIs" priority="82" operator="equal">
      <formula>0</formula>
    </cfRule>
  </conditionalFormatting>
  <conditionalFormatting sqref="CX5:DE5">
    <cfRule type="expression" dxfId="384" priority="79">
      <formula>ROW()=CELL("FILA")</formula>
    </cfRule>
    <cfRule type="cellIs" dxfId="383" priority="80" operator="lessThan">
      <formula>$AH$1</formula>
    </cfRule>
    <cfRule type="cellIs" dxfId="382" priority="81" operator="greaterThan">
      <formula>$AG$1</formula>
    </cfRule>
  </conditionalFormatting>
  <conditionalFormatting sqref="CX6:DE32">
    <cfRule type="expression" dxfId="381" priority="76">
      <formula>ROW()=CELL("FILA")</formula>
    </cfRule>
    <cfRule type="cellIs" dxfId="380" priority="77" operator="lessThan">
      <formula>$AH$1</formula>
    </cfRule>
    <cfRule type="cellIs" dxfId="379" priority="78" operator="greaterThan">
      <formula>$AG$1</formula>
    </cfRule>
  </conditionalFormatting>
  <conditionalFormatting sqref="CX34:DE34">
    <cfRule type="expression" dxfId="378" priority="73">
      <formula>ROW()=CELL("FILA")</formula>
    </cfRule>
    <cfRule type="cellIs" dxfId="377" priority="74" operator="lessThan">
      <formula>$AH$1</formula>
    </cfRule>
    <cfRule type="cellIs" dxfId="376" priority="75" operator="greaterThan">
      <formula>$AG$1</formula>
    </cfRule>
  </conditionalFormatting>
  <conditionalFormatting sqref="CW2:DE4">
    <cfRule type="expression" dxfId="375" priority="72">
      <formula>ROW()=CELL("FILA")</formula>
    </cfRule>
  </conditionalFormatting>
  <conditionalFormatting sqref="CW5:CW34">
    <cfRule type="expression" dxfId="374" priority="71">
      <formula>ROW()=CELL("FILA")</formula>
    </cfRule>
  </conditionalFormatting>
  <conditionalFormatting sqref="CX5:DE34">
    <cfRule type="cellIs" priority="70" operator="equal">
      <formula>0</formula>
    </cfRule>
  </conditionalFormatting>
  <conditionalFormatting sqref="CX7:DE7">
    <cfRule type="cellIs" dxfId="373" priority="69" operator="equal">
      <formula>0</formula>
    </cfRule>
  </conditionalFormatting>
  <conditionalFormatting sqref="CX5:DE32">
    <cfRule type="cellIs" dxfId="372" priority="68" operator="equal">
      <formula>0</formula>
    </cfRule>
  </conditionalFormatting>
  <conditionalFormatting sqref="CV1:CV1048576">
    <cfRule type="cellIs" priority="67" operator="equal">
      <formula>0</formula>
    </cfRule>
  </conditionalFormatting>
  <conditionalFormatting sqref="DG2:DO34">
    <cfRule type="cellIs" priority="66" operator="equal">
      <formula>0</formula>
    </cfRule>
  </conditionalFormatting>
  <conditionalFormatting sqref="DH5:DO5">
    <cfRule type="expression" dxfId="371" priority="63">
      <formula>ROW()=CELL("FILA")</formula>
    </cfRule>
    <cfRule type="cellIs" dxfId="370" priority="64" operator="lessThan">
      <formula>$AH$1</formula>
    </cfRule>
    <cfRule type="cellIs" dxfId="369" priority="65" operator="greaterThan">
      <formula>$AG$1</formula>
    </cfRule>
  </conditionalFormatting>
  <conditionalFormatting sqref="DH6:DO32">
    <cfRule type="expression" dxfId="368" priority="60">
      <formula>ROW()=CELL("FILA")</formula>
    </cfRule>
    <cfRule type="cellIs" dxfId="367" priority="61" operator="lessThan">
      <formula>$AH$1</formula>
    </cfRule>
    <cfRule type="cellIs" dxfId="366" priority="62" operator="greaterThan">
      <formula>$AG$1</formula>
    </cfRule>
  </conditionalFormatting>
  <conditionalFormatting sqref="DH34:DO34">
    <cfRule type="expression" dxfId="365" priority="57">
      <formula>ROW()=CELL("FILA")</formula>
    </cfRule>
    <cfRule type="cellIs" dxfId="364" priority="58" operator="lessThan">
      <formula>$AH$1</formula>
    </cfRule>
    <cfRule type="cellIs" dxfId="363" priority="59" operator="greaterThan">
      <formula>$AG$1</formula>
    </cfRule>
  </conditionalFormatting>
  <conditionalFormatting sqref="DG2:DO4">
    <cfRule type="expression" dxfId="362" priority="56">
      <formula>ROW()=CELL("FILA")</formula>
    </cfRule>
  </conditionalFormatting>
  <conditionalFormatting sqref="DG5:DG34">
    <cfRule type="expression" dxfId="361" priority="55">
      <formula>ROW()=CELL("FILA")</formula>
    </cfRule>
  </conditionalFormatting>
  <conditionalFormatting sqref="DH5:DO34">
    <cfRule type="cellIs" priority="54" operator="equal">
      <formula>0</formula>
    </cfRule>
  </conditionalFormatting>
  <conditionalFormatting sqref="DH7:DO7">
    <cfRule type="cellIs" dxfId="360" priority="53" operator="equal">
      <formula>0</formula>
    </cfRule>
  </conditionalFormatting>
  <conditionalFormatting sqref="DH5:DO32">
    <cfRule type="cellIs" dxfId="359" priority="52" operator="equal">
      <formula>0</formula>
    </cfRule>
  </conditionalFormatting>
  <conditionalFormatting sqref="DF2:DF34">
    <cfRule type="cellIs" priority="51" operator="equal">
      <formula>0</formula>
    </cfRule>
  </conditionalFormatting>
  <conditionalFormatting sqref="DQ2:DY34">
    <cfRule type="cellIs" priority="50" operator="equal">
      <formula>0</formula>
    </cfRule>
  </conditionalFormatting>
  <conditionalFormatting sqref="DR5:DY5">
    <cfRule type="expression" dxfId="358" priority="47">
      <formula>ROW()=CELL("FILA")</formula>
    </cfRule>
    <cfRule type="cellIs" dxfId="357" priority="48" operator="lessThan">
      <formula>$AH$1</formula>
    </cfRule>
    <cfRule type="cellIs" dxfId="356" priority="49" operator="greaterThan">
      <formula>$AG$1</formula>
    </cfRule>
  </conditionalFormatting>
  <conditionalFormatting sqref="DR6:DY32">
    <cfRule type="expression" dxfId="355" priority="44">
      <formula>ROW()=CELL("FILA")</formula>
    </cfRule>
    <cfRule type="cellIs" dxfId="354" priority="45" operator="lessThan">
      <formula>$AH$1</formula>
    </cfRule>
    <cfRule type="cellIs" dxfId="353" priority="46" operator="greaterThan">
      <formula>$AG$1</formula>
    </cfRule>
  </conditionalFormatting>
  <conditionalFormatting sqref="DR34:DY34">
    <cfRule type="expression" dxfId="352" priority="41">
      <formula>ROW()=CELL("FILA")</formula>
    </cfRule>
    <cfRule type="cellIs" dxfId="351" priority="42" operator="lessThan">
      <formula>$AH$1</formula>
    </cfRule>
    <cfRule type="cellIs" dxfId="350" priority="43" operator="greaterThan">
      <formula>$AG$1</formula>
    </cfRule>
  </conditionalFormatting>
  <conditionalFormatting sqref="DQ2:DY4">
    <cfRule type="expression" dxfId="349" priority="40">
      <formula>ROW()=CELL("FILA")</formula>
    </cfRule>
  </conditionalFormatting>
  <conditionalFormatting sqref="DQ5:DQ34">
    <cfRule type="expression" dxfId="348" priority="39">
      <formula>ROW()=CELL("FILA")</formula>
    </cfRule>
  </conditionalFormatting>
  <conditionalFormatting sqref="DR5:DY34">
    <cfRule type="cellIs" priority="38" operator="equal">
      <formula>0</formula>
    </cfRule>
  </conditionalFormatting>
  <conditionalFormatting sqref="DR7:DY7">
    <cfRule type="cellIs" dxfId="347" priority="37" operator="equal">
      <formula>0</formula>
    </cfRule>
  </conditionalFormatting>
  <conditionalFormatting sqref="DR5:DY32">
    <cfRule type="cellIs" dxfId="346" priority="36" operator="equal">
      <formula>0</formula>
    </cfRule>
  </conditionalFormatting>
  <conditionalFormatting sqref="DP2:DP34">
    <cfRule type="cellIs" priority="35" operator="equal">
      <formula>0</formula>
    </cfRule>
  </conditionalFormatting>
  <conditionalFormatting sqref="EA2:EI34">
    <cfRule type="cellIs" priority="34" operator="equal">
      <formula>0</formula>
    </cfRule>
  </conditionalFormatting>
  <conditionalFormatting sqref="EB5:EI5">
    <cfRule type="expression" dxfId="345" priority="31">
      <formula>ROW()=CELL("FILA")</formula>
    </cfRule>
    <cfRule type="cellIs" dxfId="344" priority="32" operator="lessThan">
      <formula>$AH$1</formula>
    </cfRule>
    <cfRule type="cellIs" dxfId="343" priority="33" operator="greaterThan">
      <formula>$AG$1</formula>
    </cfRule>
  </conditionalFormatting>
  <conditionalFormatting sqref="EB6:EI32">
    <cfRule type="expression" dxfId="342" priority="28">
      <formula>ROW()=CELL("FILA")</formula>
    </cfRule>
    <cfRule type="cellIs" dxfId="341" priority="29" operator="lessThan">
      <formula>$AH$1</formula>
    </cfRule>
    <cfRule type="cellIs" dxfId="340" priority="30" operator="greaterThan">
      <formula>$AG$1</formula>
    </cfRule>
  </conditionalFormatting>
  <conditionalFormatting sqref="EB34:EI34">
    <cfRule type="expression" dxfId="339" priority="25">
      <formula>ROW()=CELL("FILA")</formula>
    </cfRule>
    <cfRule type="cellIs" dxfId="338" priority="26" operator="lessThan">
      <formula>$AH$1</formula>
    </cfRule>
    <cfRule type="cellIs" dxfId="337" priority="27" operator="greaterThan">
      <formula>$AG$1</formula>
    </cfRule>
  </conditionalFormatting>
  <conditionalFormatting sqref="EA2:EI4">
    <cfRule type="expression" dxfId="336" priority="24">
      <formula>ROW()=CELL("FILA")</formula>
    </cfRule>
  </conditionalFormatting>
  <conditionalFormatting sqref="EA5:EA34">
    <cfRule type="expression" dxfId="335" priority="23">
      <formula>ROW()=CELL("FILA")</formula>
    </cfRule>
  </conditionalFormatting>
  <conditionalFormatting sqref="EB5:EI34">
    <cfRule type="cellIs" priority="22" operator="equal">
      <formula>0</formula>
    </cfRule>
  </conditionalFormatting>
  <conditionalFormatting sqref="EB7:EI7">
    <cfRule type="cellIs" dxfId="334" priority="21" operator="equal">
      <formula>0</formula>
    </cfRule>
  </conditionalFormatting>
  <conditionalFormatting sqref="EB5:EI32">
    <cfRule type="cellIs" dxfId="333" priority="20" operator="equal">
      <formula>0</formula>
    </cfRule>
  </conditionalFormatting>
  <conditionalFormatting sqref="DZ2:DZ34">
    <cfRule type="cellIs" priority="19" operator="equal">
      <formula>0</formula>
    </cfRule>
  </conditionalFormatting>
  <conditionalFormatting sqref="EJ1:ES1 EJ35:ES1048576">
    <cfRule type="expression" dxfId="332" priority="18">
      <formula>ROW()=CELL("FILA")</formula>
    </cfRule>
  </conditionalFormatting>
  <conditionalFormatting sqref="EJ1:ES1 EJ35:ES1048576">
    <cfRule type="cellIs" priority="17" operator="equal">
      <formula>0</formula>
    </cfRule>
  </conditionalFormatting>
  <conditionalFormatting sqref="EK2:ES34">
    <cfRule type="cellIs" priority="16" operator="equal">
      <formula>0</formula>
    </cfRule>
  </conditionalFormatting>
  <conditionalFormatting sqref="EL5:ES5">
    <cfRule type="expression" dxfId="331" priority="13">
      <formula>ROW()=CELL("FILA")</formula>
    </cfRule>
    <cfRule type="cellIs" dxfId="330" priority="14" operator="lessThan">
      <formula>$AH$1</formula>
    </cfRule>
    <cfRule type="cellIs" dxfId="329" priority="15" operator="greaterThan">
      <formula>$AG$1</formula>
    </cfRule>
  </conditionalFormatting>
  <conditionalFormatting sqref="EL6:ES32">
    <cfRule type="expression" dxfId="328" priority="10">
      <formula>ROW()=CELL("FILA")</formula>
    </cfRule>
    <cfRule type="cellIs" dxfId="327" priority="11" operator="lessThan">
      <formula>$AH$1</formula>
    </cfRule>
    <cfRule type="cellIs" dxfId="326" priority="12" operator="greaterThan">
      <formula>$AG$1</formula>
    </cfRule>
  </conditionalFormatting>
  <conditionalFormatting sqref="EL34:ES34">
    <cfRule type="expression" dxfId="325" priority="7">
      <formula>ROW()=CELL("FILA")</formula>
    </cfRule>
    <cfRule type="cellIs" dxfId="324" priority="8" operator="lessThan">
      <formula>$AH$1</formula>
    </cfRule>
    <cfRule type="cellIs" dxfId="323" priority="9" operator="greaterThan">
      <formula>$AG$1</formula>
    </cfRule>
  </conditionalFormatting>
  <conditionalFormatting sqref="EK2:ES4">
    <cfRule type="expression" dxfId="322" priority="6">
      <formula>ROW()=CELL("FILA")</formula>
    </cfRule>
  </conditionalFormatting>
  <conditionalFormatting sqref="EK5:EK34">
    <cfRule type="expression" dxfId="321" priority="5">
      <formula>ROW()=CELL("FILA")</formula>
    </cfRule>
  </conditionalFormatting>
  <conditionalFormatting sqref="EL5:ES34">
    <cfRule type="cellIs" priority="4" operator="equal">
      <formula>0</formula>
    </cfRule>
  </conditionalFormatting>
  <conditionalFormatting sqref="EL7:ES7">
    <cfRule type="cellIs" dxfId="320" priority="3" operator="equal">
      <formula>0</formula>
    </cfRule>
  </conditionalFormatting>
  <conditionalFormatting sqref="EL5:ES32">
    <cfRule type="cellIs" dxfId="319" priority="2" operator="equal">
      <formula>0</formula>
    </cfRule>
  </conditionalFormatting>
  <conditionalFormatting sqref="EJ2:EJ34">
    <cfRule type="cellIs" priority="1" operator="equal">
      <formula>0</formula>
    </cfRule>
  </conditionalFormatting>
  <hyperlinks>
    <hyperlink ref="A1" location="INDICE!A1" display="REGRESAR"/>
  </hyperlinks>
  <pageMargins left="0.7" right="0.7" top="0.75" bottom="0.75" header="0.3" footer="0.3"/>
  <pageSetup paperSize="9" scale="61" orientation="portrait" r:id="rId1"/>
  <colBreaks count="12" manualBreakCount="12">
    <brk id="9" max="1048575" man="1"/>
    <brk id="19" max="1048575" man="1"/>
    <brk id="29" max="1048575" man="1"/>
    <brk id="39" max="1048575" man="1"/>
    <brk id="49" max="1048575" man="1"/>
    <brk id="59" max="1048575" man="1"/>
    <brk id="69" max="36" man="1"/>
    <brk id="79" max="1048575" man="1"/>
    <brk id="89" max="36" man="1"/>
    <brk id="99" max="1048575" man="1"/>
    <brk id="109" max="1048575" man="1"/>
    <brk id="119" max="36" man="1"/>
  </colBreaks>
  <drawing r:id="rId2"/>
  <picture r:id="rId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CZ37"/>
  <sheetViews>
    <sheetView showGridLines="0" view="pageBreakPreview" topLeftCell="CO1" zoomScale="85" zoomScaleNormal="90" zoomScaleSheetLayoutView="85" workbookViewId="0">
      <selection activeCell="CR15" sqref="CR15"/>
    </sheetView>
  </sheetViews>
  <sheetFormatPr baseColWidth="10" defaultRowHeight="15" x14ac:dyDescent="0.25"/>
  <cols>
    <col min="1" max="1" width="23.7109375" customWidth="1"/>
    <col min="2" max="6" width="13.28515625" customWidth="1"/>
    <col min="7" max="7" width="2.140625" customWidth="1"/>
    <col min="8" max="8" width="23.7109375" customWidth="1"/>
    <col min="9" max="13" width="13.28515625" customWidth="1"/>
    <col min="14" max="14" width="2.140625" customWidth="1"/>
    <col min="15" max="15" width="23.7109375" customWidth="1"/>
    <col min="16" max="20" width="13.28515625" customWidth="1"/>
    <col min="21" max="21" width="2.140625" customWidth="1"/>
    <col min="22" max="22" width="23.7109375" customWidth="1"/>
    <col min="23" max="27" width="13.28515625" customWidth="1"/>
    <col min="28" max="28" width="2.140625" customWidth="1"/>
    <col min="29" max="29" width="23.7109375" customWidth="1"/>
    <col min="30" max="34" width="13.28515625" customWidth="1"/>
    <col min="35" max="35" width="2.140625" customWidth="1"/>
    <col min="36" max="36" width="23.7109375" customWidth="1"/>
    <col min="37" max="41" width="13.28515625" customWidth="1"/>
    <col min="42" max="42" width="2.140625" customWidth="1"/>
    <col min="43" max="43" width="23.7109375" customWidth="1"/>
    <col min="44" max="48" width="13.28515625" customWidth="1"/>
    <col min="49" max="49" width="2.140625" customWidth="1"/>
    <col min="50" max="50" width="23.7109375" customWidth="1"/>
    <col min="51" max="55" width="13.28515625" customWidth="1"/>
    <col min="56" max="56" width="2.140625" customWidth="1"/>
    <col min="57" max="57" width="23.7109375" customWidth="1"/>
    <col min="58" max="62" width="13.28515625" customWidth="1"/>
    <col min="63" max="63" width="2.140625" customWidth="1"/>
    <col min="64" max="64" width="23.7109375" customWidth="1"/>
    <col min="65" max="69" width="13.28515625" customWidth="1"/>
    <col min="70" max="70" width="2.140625" customWidth="1"/>
    <col min="71" max="71" width="32.85546875" customWidth="1"/>
    <col min="72" max="76" width="14.42578125" customWidth="1"/>
    <col min="77" max="77" width="2.5703125" customWidth="1"/>
    <col min="78" max="78" width="30.5703125" customWidth="1"/>
    <col min="79" max="83" width="19.28515625" customWidth="1"/>
    <col min="84" max="84" width="2.5703125" customWidth="1"/>
    <col min="85" max="85" width="30.5703125" customWidth="1"/>
    <col min="86" max="90" width="19.28515625" customWidth="1"/>
    <col min="91" max="91" width="2.5703125" customWidth="1"/>
    <col min="92" max="92" width="30.5703125" customWidth="1"/>
    <col min="93" max="97" width="19.28515625" customWidth="1"/>
    <col min="98" max="98" width="2.5703125" customWidth="1"/>
    <col min="99" max="99" width="30.5703125" customWidth="1"/>
    <col min="100" max="104" width="19.28515625" customWidth="1"/>
  </cols>
  <sheetData>
    <row r="1" spans="1:104" ht="23.25" x14ac:dyDescent="0.35">
      <c r="A1" s="327" t="s">
        <v>69</v>
      </c>
      <c r="W1" s="412">
        <v>1E-4</v>
      </c>
      <c r="X1" s="412">
        <v>9.0000000000000006E-5</v>
      </c>
      <c r="Y1" s="412"/>
      <c r="Z1" s="412"/>
      <c r="AA1" s="412"/>
      <c r="AB1" s="412"/>
      <c r="AC1" s="412"/>
      <c r="AD1" s="412">
        <v>1E-4</v>
      </c>
      <c r="AE1" s="412">
        <v>9.0000000000000006E-5</v>
      </c>
      <c r="AF1" s="412"/>
      <c r="AG1" s="412"/>
      <c r="AH1" s="412"/>
      <c r="AI1" s="412"/>
      <c r="AJ1" s="412"/>
      <c r="AK1" s="412">
        <v>1E-4</v>
      </c>
      <c r="AL1" s="412">
        <v>9.0000000000000006E-5</v>
      </c>
      <c r="AM1" s="412"/>
      <c r="AN1" s="412"/>
      <c r="AO1" s="412"/>
      <c r="AP1" s="412"/>
      <c r="AQ1" s="412"/>
      <c r="AR1" s="412">
        <v>1E-4</v>
      </c>
      <c r="AS1" s="412">
        <v>9.0000000000000006E-5</v>
      </c>
      <c r="AT1" s="412"/>
      <c r="AU1" s="412"/>
      <c r="AV1" s="412"/>
      <c r="AW1" s="412"/>
      <c r="AX1" s="412"/>
      <c r="AY1" s="412">
        <v>1E-4</v>
      </c>
      <c r="AZ1" s="412">
        <v>9.0000000000000006E-5</v>
      </c>
      <c r="BA1" s="412"/>
      <c r="BB1" s="412"/>
      <c r="BC1" s="412"/>
      <c r="BD1" s="412"/>
      <c r="BE1" s="412"/>
      <c r="BF1" s="412">
        <v>1E-4</v>
      </c>
      <c r="BG1" s="412">
        <v>9.0000000000000006E-5</v>
      </c>
      <c r="BH1" s="412"/>
      <c r="BI1" s="412"/>
      <c r="BJ1" s="412"/>
      <c r="BK1" s="412"/>
      <c r="BL1" s="412"/>
      <c r="BM1" s="412">
        <v>1E-4</v>
      </c>
      <c r="BN1" s="412">
        <v>9.0000000000000006E-5</v>
      </c>
      <c r="BO1" s="412"/>
      <c r="BP1" s="412"/>
      <c r="BQ1" s="412"/>
      <c r="BR1" s="412"/>
      <c r="BY1" s="412"/>
      <c r="CF1" s="412"/>
      <c r="CM1" s="412"/>
      <c r="CT1" s="412"/>
    </row>
    <row r="2" spans="1:104" x14ac:dyDescent="0.25">
      <c r="A2" s="509" t="s">
        <v>291</v>
      </c>
      <c r="B2" s="509"/>
      <c r="C2" s="509"/>
      <c r="D2" s="509"/>
      <c r="E2" s="509"/>
      <c r="F2" s="509"/>
      <c r="G2" s="382"/>
      <c r="H2" s="509" t="s">
        <v>291</v>
      </c>
      <c r="I2" s="509"/>
      <c r="J2" s="509"/>
      <c r="K2" s="509"/>
      <c r="L2" s="509"/>
      <c r="M2" s="509"/>
      <c r="N2" s="382"/>
      <c r="O2" s="509" t="s">
        <v>291</v>
      </c>
      <c r="P2" s="509"/>
      <c r="Q2" s="509"/>
      <c r="R2" s="509"/>
      <c r="S2" s="509"/>
      <c r="T2" s="509"/>
      <c r="U2" s="382"/>
      <c r="V2" s="509" t="s">
        <v>291</v>
      </c>
      <c r="W2" s="509"/>
      <c r="X2" s="509"/>
      <c r="Y2" s="509"/>
      <c r="Z2" s="509"/>
      <c r="AA2" s="509"/>
      <c r="AB2" s="382"/>
      <c r="AC2" s="509" t="s">
        <v>291</v>
      </c>
      <c r="AD2" s="509"/>
      <c r="AE2" s="509"/>
      <c r="AF2" s="509"/>
      <c r="AG2" s="509"/>
      <c r="AH2" s="509"/>
      <c r="AI2" s="382"/>
      <c r="AJ2" s="509" t="s">
        <v>291</v>
      </c>
      <c r="AK2" s="509"/>
      <c r="AL2" s="509"/>
      <c r="AM2" s="509"/>
      <c r="AN2" s="509"/>
      <c r="AO2" s="509"/>
      <c r="AP2" s="382"/>
      <c r="AQ2" s="509" t="s">
        <v>291</v>
      </c>
      <c r="AR2" s="509"/>
      <c r="AS2" s="509"/>
      <c r="AT2" s="509"/>
      <c r="AU2" s="509"/>
      <c r="AV2" s="509"/>
      <c r="AW2" s="382"/>
      <c r="AX2" s="509" t="s">
        <v>291</v>
      </c>
      <c r="AY2" s="509"/>
      <c r="AZ2" s="509"/>
      <c r="BA2" s="509"/>
      <c r="BB2" s="509"/>
      <c r="BC2" s="509"/>
      <c r="BD2" s="382"/>
      <c r="BE2" s="509" t="s">
        <v>291</v>
      </c>
      <c r="BF2" s="509"/>
      <c r="BG2" s="509"/>
      <c r="BH2" s="509"/>
      <c r="BI2" s="509"/>
      <c r="BJ2" s="509"/>
      <c r="BK2" s="382"/>
      <c r="BL2" s="509" t="s">
        <v>291</v>
      </c>
      <c r="BM2" s="509"/>
      <c r="BN2" s="509"/>
      <c r="BO2" s="509"/>
      <c r="BP2" s="509"/>
      <c r="BQ2" s="509"/>
      <c r="BR2" s="382"/>
      <c r="BS2" s="509" t="s">
        <v>291</v>
      </c>
      <c r="BT2" s="509"/>
      <c r="BU2" s="509"/>
      <c r="BV2" s="509"/>
      <c r="BW2" s="509"/>
      <c r="BX2" s="509"/>
      <c r="BY2" s="382"/>
      <c r="BZ2" s="509" t="s">
        <v>291</v>
      </c>
      <c r="CA2" s="509"/>
      <c r="CB2" s="509"/>
      <c r="CC2" s="509"/>
      <c r="CD2" s="509"/>
      <c r="CE2" s="509"/>
      <c r="CF2" s="382"/>
      <c r="CG2" s="509" t="s">
        <v>291</v>
      </c>
      <c r="CH2" s="509"/>
      <c r="CI2" s="509"/>
      <c r="CJ2" s="509"/>
      <c r="CK2" s="509"/>
      <c r="CL2" s="509"/>
      <c r="CM2" s="382"/>
      <c r="CN2" s="509" t="s">
        <v>291</v>
      </c>
      <c r="CO2" s="509"/>
      <c r="CP2" s="509"/>
      <c r="CQ2" s="509"/>
      <c r="CR2" s="509"/>
      <c r="CS2" s="509"/>
      <c r="CT2" s="382"/>
      <c r="CU2" s="509" t="s">
        <v>291</v>
      </c>
      <c r="CV2" s="509"/>
      <c r="CW2" s="509"/>
      <c r="CX2" s="509"/>
      <c r="CY2" s="509"/>
      <c r="CZ2" s="509"/>
    </row>
    <row r="3" spans="1:104" x14ac:dyDescent="0.25">
      <c r="A3" s="509" t="s">
        <v>310</v>
      </c>
      <c r="B3" s="509"/>
      <c r="C3" s="509"/>
      <c r="D3" s="509"/>
      <c r="E3" s="509"/>
      <c r="F3" s="509"/>
      <c r="G3" s="382"/>
      <c r="H3" s="509" t="s">
        <v>311</v>
      </c>
      <c r="I3" s="509"/>
      <c r="J3" s="509"/>
      <c r="K3" s="509"/>
      <c r="L3" s="509"/>
      <c r="M3" s="509"/>
      <c r="N3" s="382"/>
      <c r="O3" s="509" t="s">
        <v>312</v>
      </c>
      <c r="P3" s="509"/>
      <c r="Q3" s="509"/>
      <c r="R3" s="509"/>
      <c r="S3" s="509"/>
      <c r="T3" s="509"/>
      <c r="U3" s="382"/>
      <c r="V3" s="509" t="s">
        <v>320</v>
      </c>
      <c r="W3" s="509"/>
      <c r="X3" s="509"/>
      <c r="Y3" s="509"/>
      <c r="Z3" s="509"/>
      <c r="AA3" s="509"/>
      <c r="AB3" s="382"/>
      <c r="AC3" s="509" t="s">
        <v>327</v>
      </c>
      <c r="AD3" s="509"/>
      <c r="AE3" s="509"/>
      <c r="AF3" s="509"/>
      <c r="AG3" s="509"/>
      <c r="AH3" s="509"/>
      <c r="AI3" s="382"/>
      <c r="AJ3" s="509" t="s">
        <v>347</v>
      </c>
      <c r="AK3" s="509"/>
      <c r="AL3" s="509"/>
      <c r="AM3" s="509"/>
      <c r="AN3" s="509"/>
      <c r="AO3" s="509"/>
      <c r="AP3" s="382"/>
      <c r="AQ3" s="509" t="s">
        <v>349</v>
      </c>
      <c r="AR3" s="509"/>
      <c r="AS3" s="509"/>
      <c r="AT3" s="509"/>
      <c r="AU3" s="509"/>
      <c r="AV3" s="509"/>
      <c r="AW3" s="382"/>
      <c r="AX3" s="509" t="s">
        <v>360</v>
      </c>
      <c r="AY3" s="509"/>
      <c r="AZ3" s="509"/>
      <c r="BA3" s="509"/>
      <c r="BB3" s="509"/>
      <c r="BC3" s="509"/>
      <c r="BD3" s="382"/>
      <c r="BE3" s="509" t="s">
        <v>365</v>
      </c>
      <c r="BF3" s="509"/>
      <c r="BG3" s="509"/>
      <c r="BH3" s="509"/>
      <c r="BI3" s="509"/>
      <c r="BJ3" s="509"/>
      <c r="BK3" s="382"/>
      <c r="BL3" s="509" t="s">
        <v>375</v>
      </c>
      <c r="BM3" s="509"/>
      <c r="BN3" s="509"/>
      <c r="BO3" s="509"/>
      <c r="BP3" s="509"/>
      <c r="BQ3" s="509"/>
      <c r="BR3" s="382"/>
      <c r="BS3" s="509" t="s">
        <v>380</v>
      </c>
      <c r="BT3" s="509"/>
      <c r="BU3" s="509"/>
      <c r="BV3" s="509"/>
      <c r="BW3" s="509"/>
      <c r="BX3" s="509"/>
      <c r="BY3" s="382"/>
      <c r="BZ3" s="509" t="s">
        <v>393</v>
      </c>
      <c r="CA3" s="509"/>
      <c r="CB3" s="509"/>
      <c r="CC3" s="509"/>
      <c r="CD3" s="509"/>
      <c r="CE3" s="509"/>
      <c r="CF3" s="382"/>
      <c r="CG3" s="509" t="s">
        <v>394</v>
      </c>
      <c r="CH3" s="509"/>
      <c r="CI3" s="509"/>
      <c r="CJ3" s="509"/>
      <c r="CK3" s="509"/>
      <c r="CL3" s="509"/>
      <c r="CM3" s="382"/>
      <c r="CN3" s="509" t="s">
        <v>395</v>
      </c>
      <c r="CO3" s="509"/>
      <c r="CP3" s="509"/>
      <c r="CQ3" s="509"/>
      <c r="CR3" s="509"/>
      <c r="CS3" s="509"/>
      <c r="CT3" s="382"/>
      <c r="CU3" s="509" t="s">
        <v>409</v>
      </c>
      <c r="CV3" s="509"/>
      <c r="CW3" s="509"/>
      <c r="CX3" s="509"/>
      <c r="CY3" s="509"/>
      <c r="CZ3" s="509"/>
    </row>
    <row r="4" spans="1:104" ht="30.75" thickBot="1" x14ac:dyDescent="0.3">
      <c r="A4" s="9" t="s">
        <v>292</v>
      </c>
      <c r="B4" s="9" t="s">
        <v>10</v>
      </c>
      <c r="C4" s="9" t="s">
        <v>11</v>
      </c>
      <c r="D4" s="9" t="s">
        <v>12</v>
      </c>
      <c r="E4" s="9" t="s">
        <v>13</v>
      </c>
      <c r="F4" s="24" t="s">
        <v>14</v>
      </c>
      <c r="G4" s="382"/>
      <c r="H4" s="9" t="s">
        <v>292</v>
      </c>
      <c r="I4" s="9" t="s">
        <v>10</v>
      </c>
      <c r="J4" s="9" t="s">
        <v>11</v>
      </c>
      <c r="K4" s="9" t="s">
        <v>12</v>
      </c>
      <c r="L4" s="9" t="s">
        <v>13</v>
      </c>
      <c r="M4" s="24" t="s">
        <v>14</v>
      </c>
      <c r="N4" s="382"/>
      <c r="O4" s="9" t="s">
        <v>292</v>
      </c>
      <c r="P4" s="9" t="s">
        <v>10</v>
      </c>
      <c r="Q4" s="9" t="s">
        <v>11</v>
      </c>
      <c r="R4" s="9" t="s">
        <v>12</v>
      </c>
      <c r="S4" s="9" t="s">
        <v>13</v>
      </c>
      <c r="T4" s="24" t="s">
        <v>14</v>
      </c>
      <c r="U4" s="382"/>
      <c r="V4" s="9" t="s">
        <v>292</v>
      </c>
      <c r="W4" s="9" t="s">
        <v>10</v>
      </c>
      <c r="X4" s="9" t="s">
        <v>11</v>
      </c>
      <c r="Y4" s="9" t="s">
        <v>12</v>
      </c>
      <c r="Z4" s="9" t="s">
        <v>13</v>
      </c>
      <c r="AA4" s="24" t="s">
        <v>14</v>
      </c>
      <c r="AB4" s="382"/>
      <c r="AC4" s="9" t="s">
        <v>292</v>
      </c>
      <c r="AD4" s="9" t="s">
        <v>10</v>
      </c>
      <c r="AE4" s="9" t="s">
        <v>11</v>
      </c>
      <c r="AF4" s="9" t="s">
        <v>12</v>
      </c>
      <c r="AG4" s="9" t="s">
        <v>13</v>
      </c>
      <c r="AH4" s="24" t="s">
        <v>14</v>
      </c>
      <c r="AI4" s="382"/>
      <c r="AJ4" s="9" t="s">
        <v>292</v>
      </c>
      <c r="AK4" s="9" t="s">
        <v>10</v>
      </c>
      <c r="AL4" s="9" t="s">
        <v>11</v>
      </c>
      <c r="AM4" s="9" t="s">
        <v>12</v>
      </c>
      <c r="AN4" s="9" t="s">
        <v>13</v>
      </c>
      <c r="AO4" s="24" t="s">
        <v>14</v>
      </c>
      <c r="AP4" s="382"/>
      <c r="AQ4" s="9" t="s">
        <v>292</v>
      </c>
      <c r="AR4" s="9" t="s">
        <v>10</v>
      </c>
      <c r="AS4" s="9" t="s">
        <v>11</v>
      </c>
      <c r="AT4" s="9" t="s">
        <v>12</v>
      </c>
      <c r="AU4" s="9" t="s">
        <v>13</v>
      </c>
      <c r="AV4" s="24" t="s">
        <v>14</v>
      </c>
      <c r="AW4" s="382"/>
      <c r="AX4" s="9" t="s">
        <v>292</v>
      </c>
      <c r="AY4" s="9" t="s">
        <v>10</v>
      </c>
      <c r="AZ4" s="9" t="s">
        <v>11</v>
      </c>
      <c r="BA4" s="9" t="s">
        <v>12</v>
      </c>
      <c r="BB4" s="9" t="s">
        <v>13</v>
      </c>
      <c r="BC4" s="24" t="s">
        <v>14</v>
      </c>
      <c r="BD4" s="382"/>
      <c r="BE4" s="9" t="s">
        <v>292</v>
      </c>
      <c r="BF4" s="9" t="s">
        <v>10</v>
      </c>
      <c r="BG4" s="9" t="s">
        <v>11</v>
      </c>
      <c r="BH4" s="9" t="s">
        <v>12</v>
      </c>
      <c r="BI4" s="9" t="s">
        <v>13</v>
      </c>
      <c r="BJ4" s="24" t="s">
        <v>14</v>
      </c>
      <c r="BK4" s="382"/>
      <c r="BL4" s="9" t="s">
        <v>292</v>
      </c>
      <c r="BM4" s="9" t="s">
        <v>10</v>
      </c>
      <c r="BN4" s="9" t="s">
        <v>11</v>
      </c>
      <c r="BO4" s="9" t="s">
        <v>12</v>
      </c>
      <c r="BP4" s="9" t="s">
        <v>13</v>
      </c>
      <c r="BQ4" s="24" t="s">
        <v>14</v>
      </c>
      <c r="BR4" s="382"/>
      <c r="BS4" s="9" t="s">
        <v>292</v>
      </c>
      <c r="BT4" s="9" t="s">
        <v>10</v>
      </c>
      <c r="BU4" s="9" t="s">
        <v>11</v>
      </c>
      <c r="BV4" s="9" t="s">
        <v>12</v>
      </c>
      <c r="BW4" s="9" t="s">
        <v>13</v>
      </c>
      <c r="BX4" s="24" t="s">
        <v>14</v>
      </c>
      <c r="BY4" s="382"/>
      <c r="BZ4" s="9" t="s">
        <v>292</v>
      </c>
      <c r="CA4" s="9" t="s">
        <v>10</v>
      </c>
      <c r="CB4" s="9" t="s">
        <v>11</v>
      </c>
      <c r="CC4" s="9" t="s">
        <v>12</v>
      </c>
      <c r="CD4" s="9" t="s">
        <v>13</v>
      </c>
      <c r="CE4" s="24" t="s">
        <v>14</v>
      </c>
      <c r="CF4" s="382"/>
      <c r="CG4" s="9" t="s">
        <v>292</v>
      </c>
      <c r="CH4" s="9" t="s">
        <v>10</v>
      </c>
      <c r="CI4" s="9" t="s">
        <v>11</v>
      </c>
      <c r="CJ4" s="9" t="s">
        <v>12</v>
      </c>
      <c r="CK4" s="9" t="s">
        <v>13</v>
      </c>
      <c r="CL4" s="24" t="s">
        <v>14</v>
      </c>
      <c r="CM4" s="382"/>
      <c r="CN4" s="9" t="s">
        <v>292</v>
      </c>
      <c r="CO4" s="9" t="s">
        <v>10</v>
      </c>
      <c r="CP4" s="9" t="s">
        <v>11</v>
      </c>
      <c r="CQ4" s="9" t="s">
        <v>12</v>
      </c>
      <c r="CR4" s="9" t="s">
        <v>13</v>
      </c>
      <c r="CS4" s="24" t="s">
        <v>14</v>
      </c>
      <c r="CT4" s="382"/>
      <c r="CU4" s="9" t="s">
        <v>292</v>
      </c>
      <c r="CV4" s="9" t="s">
        <v>10</v>
      </c>
      <c r="CW4" s="9" t="s">
        <v>11</v>
      </c>
      <c r="CX4" s="9" t="s">
        <v>12</v>
      </c>
      <c r="CY4" s="9" t="s">
        <v>13</v>
      </c>
      <c r="CZ4" s="24" t="s">
        <v>14</v>
      </c>
    </row>
    <row r="5" spans="1:104" x14ac:dyDescent="0.25">
      <c r="A5" s="343" t="s">
        <v>293</v>
      </c>
      <c r="B5" s="402">
        <v>-4.0984342723707448E-2</v>
      </c>
      <c r="C5" s="344">
        <v>-4.1002059682904643E-2</v>
      </c>
      <c r="D5" s="344">
        <v>-4.1010397002056873E-2</v>
      </c>
      <c r="E5" s="344">
        <v>-4.1002059682904643E-2</v>
      </c>
      <c r="F5" s="345">
        <v>-4.0994321867297387E-2</v>
      </c>
      <c r="G5" s="382"/>
      <c r="H5" s="343" t="s">
        <v>293</v>
      </c>
      <c r="I5" s="402">
        <v>0</v>
      </c>
      <c r="J5" s="344">
        <v>0</v>
      </c>
      <c r="K5" s="344">
        <v>0</v>
      </c>
      <c r="L5" s="344">
        <v>0</v>
      </c>
      <c r="M5" s="345">
        <v>0</v>
      </c>
      <c r="N5" s="382"/>
      <c r="O5" s="343" t="s">
        <v>293</v>
      </c>
      <c r="P5" s="402">
        <v>7.6793407005058267E-3</v>
      </c>
      <c r="Q5" s="344">
        <v>7.6919234803455973E-3</v>
      </c>
      <c r="R5" s="344">
        <v>7.6978448972396599E-3</v>
      </c>
      <c r="S5" s="344">
        <v>7.6919234803455973E-3</v>
      </c>
      <c r="T5" s="345">
        <v>7.691923480345573E-3</v>
      </c>
      <c r="U5" s="382"/>
      <c r="V5" s="387" t="s">
        <v>293</v>
      </c>
      <c r="W5" s="402">
        <v>1.2608426270136286E-2</v>
      </c>
      <c r="X5" s="344">
        <v>1.2614622057001177E-2</v>
      </c>
      <c r="Y5" s="344">
        <v>1.2610248560390665E-2</v>
      </c>
      <c r="Z5" s="344">
        <v>1.2602230483271325E-2</v>
      </c>
      <c r="AA5" s="345">
        <v>1.2608426270136345E-2</v>
      </c>
      <c r="AB5" s="382"/>
      <c r="AC5" s="387" t="s">
        <v>293</v>
      </c>
      <c r="AD5" s="402">
        <v>1.777465047266498E-2</v>
      </c>
      <c r="AE5" s="344">
        <v>1.7768423113634812E-2</v>
      </c>
      <c r="AF5" s="344">
        <v>1.7765620501007818E-2</v>
      </c>
      <c r="AG5" s="344">
        <v>1.7780877907901768E-2</v>
      </c>
      <c r="AH5" s="345">
        <v>1.7774650472664924E-2</v>
      </c>
      <c r="AI5" s="382"/>
      <c r="AJ5" s="387" t="s">
        <v>293</v>
      </c>
      <c r="AK5" s="402">
        <v>1.6610556691114615E-2</v>
      </c>
      <c r="AL5" s="344">
        <v>1.6610556691114511E-2</v>
      </c>
      <c r="AM5" s="344">
        <v>1.6612456502673335E-2</v>
      </c>
      <c r="AN5" s="344">
        <v>1.6605266321990993E-2</v>
      </c>
      <c r="AO5" s="345">
        <v>1.6605266321991108E-2</v>
      </c>
      <c r="AP5" s="382"/>
      <c r="AQ5" s="387" t="s">
        <v>293</v>
      </c>
      <c r="AR5" s="402">
        <v>1.0506022956423019E-2</v>
      </c>
      <c r="AS5" s="344">
        <v>1.0506022956423054E-2</v>
      </c>
      <c r="AT5" s="344">
        <v>1.0509987553500895E-2</v>
      </c>
      <c r="AU5" s="344">
        <v>1.0509980596340254E-2</v>
      </c>
      <c r="AV5" s="345">
        <v>1.0509980596340321E-2</v>
      </c>
      <c r="AW5" s="382"/>
      <c r="AX5" s="387" t="s">
        <v>293</v>
      </c>
      <c r="AY5" s="402">
        <v>7.814859117179539E-3</v>
      </c>
      <c r="AZ5" s="344">
        <v>7.8207111908033689E-3</v>
      </c>
      <c r="BA5" s="344">
        <v>7.8247556993657642E-3</v>
      </c>
      <c r="BB5" s="344">
        <v>7.8220087174942724E-3</v>
      </c>
      <c r="BC5" s="345">
        <v>7.8161566363360337E-3</v>
      </c>
      <c r="BD5" s="382"/>
      <c r="BE5" s="387" t="s">
        <v>293</v>
      </c>
      <c r="BF5" s="402">
        <v>4.3738930987428995E-3</v>
      </c>
      <c r="BG5" s="344">
        <v>4.3680029730105412E-3</v>
      </c>
      <c r="BH5" s="344">
        <v>4.3652584981965234E-3</v>
      </c>
      <c r="BI5" s="344">
        <v>4.3680029730105412E-3</v>
      </c>
      <c r="BJ5" s="345">
        <v>4.373835031791686E-3</v>
      </c>
      <c r="BK5" s="382"/>
      <c r="BL5" s="387" t="s">
        <v>293</v>
      </c>
      <c r="BM5" s="402">
        <v>2.9999725383126792E-3</v>
      </c>
      <c r="BN5" s="344">
        <v>3.0000883399172174E-3</v>
      </c>
      <c r="BO5" s="344">
        <v>2.9999795134100287E-3</v>
      </c>
      <c r="BP5" s="344">
        <v>2.9999727117533707E-3</v>
      </c>
      <c r="BQ5" s="345">
        <v>2.9999727117532831E-3</v>
      </c>
      <c r="BR5" s="382"/>
      <c r="BS5" s="387" t="s">
        <v>293</v>
      </c>
      <c r="BT5" s="402">
        <v>5.0023877849164951E-3</v>
      </c>
      <c r="BU5" s="344">
        <v>5.0080939707584137E-3</v>
      </c>
      <c r="BV5" s="344">
        <v>5.0041342274087901E-3</v>
      </c>
      <c r="BW5" s="344">
        <v>5.0082098304231378E-3</v>
      </c>
      <c r="BX5" s="345">
        <v>5.0082098304231812E-3</v>
      </c>
      <c r="BY5" s="382"/>
      <c r="BZ5" s="387" t="s">
        <v>293</v>
      </c>
      <c r="CA5" s="402">
        <v>6.9989389464025055E-3</v>
      </c>
      <c r="CB5" s="344">
        <v>6.9932781206268561E-3</v>
      </c>
      <c r="CC5" s="344">
        <v>6.9959784618290836E-3</v>
      </c>
      <c r="CD5" s="344">
        <v>6.9919016265572054E-3</v>
      </c>
      <c r="CE5" s="345">
        <v>6.9919016265571621E-3</v>
      </c>
      <c r="CF5" s="382"/>
      <c r="CG5" s="387" t="s">
        <v>293</v>
      </c>
      <c r="CH5" s="402">
        <v>0.1059926994286782</v>
      </c>
      <c r="CI5" s="344">
        <v>0.10600966012763069</v>
      </c>
      <c r="CJ5" s="344">
        <v>0.10599911076754844</v>
      </c>
      <c r="CK5" s="344">
        <v>0.10599978083450104</v>
      </c>
      <c r="CL5" s="345">
        <v>0.10599978083450114</v>
      </c>
      <c r="CM5" s="382"/>
      <c r="CN5" s="387" t="s">
        <v>293</v>
      </c>
      <c r="CO5" s="402">
        <v>2.4976182506372029E-3</v>
      </c>
      <c r="CP5" s="344">
        <v>2.492430016272848E-3</v>
      </c>
      <c r="CQ5" s="344">
        <v>-8.2904191253983406E-2</v>
      </c>
      <c r="CR5" s="344">
        <v>-8.2910199499448986E-2</v>
      </c>
      <c r="CS5" s="345">
        <v>-8.2910199499449097E-2</v>
      </c>
      <c r="CT5" s="382"/>
      <c r="CU5" s="387" t="s">
        <v>293</v>
      </c>
      <c r="CV5" s="402">
        <v>4.7002619818154855E-3</v>
      </c>
      <c r="CW5" s="344">
        <v>4.6848031560778594E-3</v>
      </c>
      <c r="CX5" s="344">
        <v>2.2672321534741722E-2</v>
      </c>
      <c r="CY5" s="344">
        <v>2.2674438192783326E-2</v>
      </c>
      <c r="CZ5" s="345">
        <v>2.2674438192783326E-2</v>
      </c>
    </row>
    <row r="6" spans="1:104" x14ac:dyDescent="0.25">
      <c r="A6" s="346" t="s">
        <v>251</v>
      </c>
      <c r="B6" s="403">
        <v>-7.3700477662264948E-3</v>
      </c>
      <c r="C6" s="347">
        <v>-7.376308099602857E-3</v>
      </c>
      <c r="D6" s="347">
        <v>-7.3981676821622848E-3</v>
      </c>
      <c r="E6" s="347">
        <v>-7.3893960674157495E-3</v>
      </c>
      <c r="F6" s="348">
        <v>-7.3915542411669916E-3</v>
      </c>
      <c r="G6" s="382"/>
      <c r="H6" s="346" t="s">
        <v>251</v>
      </c>
      <c r="I6" s="403">
        <v>0</v>
      </c>
      <c r="J6" s="347">
        <v>0</v>
      </c>
      <c r="K6" s="347">
        <v>0</v>
      </c>
      <c r="L6" s="347">
        <v>0</v>
      </c>
      <c r="M6" s="348">
        <v>8.4223221885017922E-8</v>
      </c>
      <c r="N6" s="382"/>
      <c r="O6" s="346" t="s">
        <v>251</v>
      </c>
      <c r="P6" s="403">
        <v>7.6917923706704599E-3</v>
      </c>
      <c r="Q6" s="347">
        <v>7.6917928545081563E-3</v>
      </c>
      <c r="R6" s="347">
        <v>0</v>
      </c>
      <c r="S6" s="347">
        <v>0</v>
      </c>
      <c r="T6" s="348">
        <v>0</v>
      </c>
      <c r="U6" s="382"/>
      <c r="V6" s="388" t="s">
        <v>251</v>
      </c>
      <c r="W6" s="403">
        <v>1.2614433001274418E-2</v>
      </c>
      <c r="X6" s="347">
        <v>1.2614683480584947E-2</v>
      </c>
      <c r="Y6" s="347">
        <v>0</v>
      </c>
      <c r="Z6" s="347">
        <v>0</v>
      </c>
      <c r="AA6" s="348">
        <v>-8.4223214791467408E-8</v>
      </c>
      <c r="AB6" s="382"/>
      <c r="AC6" s="388" t="s">
        <v>251</v>
      </c>
      <c r="AD6" s="403">
        <v>1.7773277667586726E-2</v>
      </c>
      <c r="AE6" s="347">
        <v>1.7773336026001497E-2</v>
      </c>
      <c r="AF6" s="347">
        <v>0</v>
      </c>
      <c r="AG6" s="347">
        <v>0</v>
      </c>
      <c r="AH6" s="348">
        <v>8.4223221885017922E-8</v>
      </c>
      <c r="AI6" s="382"/>
      <c r="AJ6" s="388" t="s">
        <v>251</v>
      </c>
      <c r="AK6" s="403">
        <v>1.6605855553011618E-2</v>
      </c>
      <c r="AL6" s="347">
        <v>1.6605548685704945E-2</v>
      </c>
      <c r="AM6" s="347">
        <v>1.6599949495797819E-2</v>
      </c>
      <c r="AN6" s="347">
        <v>1.6600016625662527E-2</v>
      </c>
      <c r="AO6" s="348">
        <v>1.6599995569858868E-2</v>
      </c>
      <c r="AP6" s="382"/>
      <c r="AQ6" s="388" t="s">
        <v>251</v>
      </c>
      <c r="AR6" s="403">
        <v>1.0506243779530878E-2</v>
      </c>
      <c r="AS6" s="347">
        <v>1.0506244405487421E-2</v>
      </c>
      <c r="AT6" s="347">
        <v>1.0499953215279819E-2</v>
      </c>
      <c r="AU6" s="347">
        <v>1.0499981918437637E-2</v>
      </c>
      <c r="AV6" s="348">
        <v>1.049994071194342E-2</v>
      </c>
      <c r="AW6" s="382"/>
      <c r="AX6" s="388" t="s">
        <v>251</v>
      </c>
      <c r="AY6" s="403">
        <v>7.8166248984045082E-3</v>
      </c>
      <c r="AZ6" s="347">
        <v>7.8166843192982016E-3</v>
      </c>
      <c r="BA6" s="347">
        <v>7.8000097805766017E-3</v>
      </c>
      <c r="BB6" s="347">
        <v>7.7951101186848823E-3</v>
      </c>
      <c r="BC6" s="348">
        <v>7.7951720883184536E-3</v>
      </c>
      <c r="BD6" s="382"/>
      <c r="BE6" s="388" t="s">
        <v>251</v>
      </c>
      <c r="BF6" s="403">
        <v>4.3675211575116531E-3</v>
      </c>
      <c r="BG6" s="347">
        <v>4.3673456493276844E-3</v>
      </c>
      <c r="BH6" s="347">
        <v>4.4000712648169385E-3</v>
      </c>
      <c r="BI6" s="347">
        <v>4.4047883562279358E-3</v>
      </c>
      <c r="BJ6" s="348">
        <v>4.4048086944579396E-3</v>
      </c>
      <c r="BK6" s="382"/>
      <c r="BL6" s="388" t="s">
        <v>251</v>
      </c>
      <c r="BM6" s="403">
        <v>3.00706989071149E-3</v>
      </c>
      <c r="BN6" s="347">
        <v>2.989770659986333E-3</v>
      </c>
      <c r="BO6" s="347">
        <v>2.9990489147136636E-3</v>
      </c>
      <c r="BP6" s="347">
        <v>2.9955615730294428E-3</v>
      </c>
      <c r="BQ6" s="348">
        <v>2.9955412633354051E-3</v>
      </c>
      <c r="BR6" s="382"/>
      <c r="BS6" s="388" t="s">
        <v>251</v>
      </c>
      <c r="BT6" s="403">
        <v>4.9943378146869166E-3</v>
      </c>
      <c r="BU6" s="347">
        <v>5.0176547110201827E-3</v>
      </c>
      <c r="BV6" s="347">
        <v>5.0019950977597772E-3</v>
      </c>
      <c r="BW6" s="347">
        <v>5.0027254557567626E-3</v>
      </c>
      <c r="BX6" s="348">
        <v>5.0027254557566707E-3</v>
      </c>
      <c r="BY6" s="382"/>
      <c r="BZ6" s="388" t="s">
        <v>251</v>
      </c>
      <c r="CA6" s="403">
        <v>6.9919967640344367E-3</v>
      </c>
      <c r="CB6" s="347">
        <v>6.9803994082841131E-3</v>
      </c>
      <c r="CC6" s="347">
        <v>7.0048069424158655E-3</v>
      </c>
      <c r="CD6" s="347">
        <v>7.0026998360814526E-3</v>
      </c>
      <c r="CE6" s="348">
        <v>7.0047086426897123E-3</v>
      </c>
      <c r="CF6" s="382"/>
      <c r="CG6" s="388" t="s">
        <v>251</v>
      </c>
      <c r="CH6" s="403">
        <v>7.3939115714572748E-2</v>
      </c>
      <c r="CI6" s="347">
        <v>7.3933801588394563E-2</v>
      </c>
      <c r="CJ6" s="347">
        <v>0.11999943675457994</v>
      </c>
      <c r="CK6" s="347">
        <v>0.12000143628289985</v>
      </c>
      <c r="CL6" s="348">
        <v>0.11999920206664721</v>
      </c>
      <c r="CM6" s="382"/>
      <c r="CN6" s="388" t="s">
        <v>251</v>
      </c>
      <c r="CO6" s="403">
        <v>5.9845044082287181E-3</v>
      </c>
      <c r="CP6" s="347">
        <v>6.0059418214461332E-3</v>
      </c>
      <c r="CQ6" s="347">
        <v>5.9970580469957905E-3</v>
      </c>
      <c r="CR6" s="347">
        <v>5.9951910232434024E-3</v>
      </c>
      <c r="CS6" s="348">
        <v>5.9951910232435646E-3</v>
      </c>
      <c r="CT6" s="382"/>
      <c r="CU6" s="388" t="s">
        <v>251</v>
      </c>
      <c r="CV6" s="403">
        <v>4.7006958092101281E-3</v>
      </c>
      <c r="CW6" s="347">
        <v>4.6953344097900472E-3</v>
      </c>
      <c r="CX6" s="347">
        <v>4.6865626874625079E-3</v>
      </c>
      <c r="CY6" s="347">
        <v>4.6847114812611206E-3</v>
      </c>
      <c r="CZ6" s="348">
        <v>4.6900229455256242E-3</v>
      </c>
    </row>
    <row r="7" spans="1:104" x14ac:dyDescent="0.25">
      <c r="A7" s="346" t="s">
        <v>246</v>
      </c>
      <c r="B7" s="403">
        <v>-1.1406121285089737E-2</v>
      </c>
      <c r="C7" s="347">
        <v>-1.1406265842035893E-2</v>
      </c>
      <c r="D7" s="347">
        <v>-1.1393921245695484E-2</v>
      </c>
      <c r="E7" s="347">
        <v>-1.1390246385664892E-2</v>
      </c>
      <c r="F7" s="348">
        <v>-1.1400755101175074E-2</v>
      </c>
      <c r="G7" s="382"/>
      <c r="H7" s="346" t="s">
        <v>246</v>
      </c>
      <c r="I7" s="403">
        <v>-1.0191654381129437E-2</v>
      </c>
      <c r="J7" s="347">
        <v>-1.0178965181272681E-2</v>
      </c>
      <c r="K7" s="347">
        <v>-1.0192491178118733E-2</v>
      </c>
      <c r="L7" s="347">
        <v>-1.0182670151002136E-2</v>
      </c>
      <c r="M7" s="348">
        <v>-1.0180546466846187E-2</v>
      </c>
      <c r="N7" s="382"/>
      <c r="O7" s="346" t="s">
        <v>246</v>
      </c>
      <c r="P7" s="403">
        <v>7.7062556663646305E-3</v>
      </c>
      <c r="Q7" s="347">
        <v>7.7192073565599305E-3</v>
      </c>
      <c r="R7" s="347">
        <v>7.7116102576658269E-3</v>
      </c>
      <c r="S7" s="347">
        <v>7.699310703602644E-3</v>
      </c>
      <c r="T7" s="348">
        <v>7.6949755061343295E-3</v>
      </c>
      <c r="U7" s="382"/>
      <c r="V7" s="388" t="s">
        <v>246</v>
      </c>
      <c r="W7" s="403">
        <v>1.2595591542959831E-2</v>
      </c>
      <c r="X7" s="347">
        <v>1.259542965838119E-2</v>
      </c>
      <c r="Y7" s="347">
        <v>1.2602490130579949E-2</v>
      </c>
      <c r="Z7" s="347">
        <v>1.2609380243153225E-2</v>
      </c>
      <c r="AA7" s="348">
        <v>1.261588762933169E-2</v>
      </c>
      <c r="AB7" s="382"/>
      <c r="AC7" s="388" t="s">
        <v>246</v>
      </c>
      <c r="AD7" s="403">
        <v>1.7769880053309713E-2</v>
      </c>
      <c r="AE7" s="347">
        <v>1.7769654507145939E-2</v>
      </c>
      <c r="AF7" s="347">
        <v>1.7783775678512543E-2</v>
      </c>
      <c r="AG7" s="347">
        <v>1.7779986999579309E-2</v>
      </c>
      <c r="AH7" s="348">
        <v>1.7779949230491456E-2</v>
      </c>
      <c r="AI7" s="382"/>
      <c r="AJ7" s="388" t="s">
        <v>246</v>
      </c>
      <c r="AK7" s="403">
        <v>1.661220926607215E-2</v>
      </c>
      <c r="AL7" s="347">
        <v>1.6599655800264412E-2</v>
      </c>
      <c r="AM7" s="347">
        <v>1.6602922977193735E-2</v>
      </c>
      <c r="AN7" s="347">
        <v>1.6605304681042894E-2</v>
      </c>
      <c r="AO7" s="348">
        <v>1.6603182885468269E-2</v>
      </c>
      <c r="AP7" s="382"/>
      <c r="AQ7" s="388" t="s">
        <v>246</v>
      </c>
      <c r="AR7" s="403">
        <v>1.0494123621990795E-2</v>
      </c>
      <c r="AS7" s="347">
        <v>1.0512400717101394E-2</v>
      </c>
      <c r="AT7" s="347">
        <v>1.0507668223991561E-2</v>
      </c>
      <c r="AU7" s="347">
        <v>1.0507514166050858E-2</v>
      </c>
      <c r="AV7" s="348">
        <v>1.0501355013550154E-2</v>
      </c>
      <c r="AW7" s="382"/>
      <c r="AX7" s="388" t="s">
        <v>246</v>
      </c>
      <c r="AY7" s="403">
        <v>7.8287656681538011E-3</v>
      </c>
      <c r="AZ7" s="347">
        <v>7.8000339913079589E-3</v>
      </c>
      <c r="BA7" s="347">
        <v>7.8152248737954379E-3</v>
      </c>
      <c r="BB7" s="347">
        <v>7.8144161495983088E-3</v>
      </c>
      <c r="BC7" s="348">
        <v>7.8205792419670742E-3</v>
      </c>
      <c r="BD7" s="382"/>
      <c r="BE7" s="388" t="s">
        <v>246</v>
      </c>
      <c r="BF7" s="403">
        <v>4.367459221638754E-3</v>
      </c>
      <c r="BG7" s="347">
        <v>4.3776828997408763E-3</v>
      </c>
      <c r="BH7" s="347">
        <v>4.3673994570313053E-3</v>
      </c>
      <c r="BI7" s="347">
        <v>4.367513671764349E-3</v>
      </c>
      <c r="BJ7" s="348">
        <v>4.3674531052421183E-3</v>
      </c>
      <c r="BK7" s="382"/>
      <c r="BL7" s="388" t="s">
        <v>246</v>
      </c>
      <c r="BM7" s="403">
        <v>2.9989224028078893E-3</v>
      </c>
      <c r="BN7" s="347">
        <v>2.9990426954012717E-3</v>
      </c>
      <c r="BO7" s="347">
        <v>2.999014591275041E-3</v>
      </c>
      <c r="BP7" s="347">
        <v>2.9989720012448622E-3</v>
      </c>
      <c r="BQ7" s="348">
        <v>2.9990323371217186E-3</v>
      </c>
      <c r="BR7" s="382"/>
      <c r="BS7" s="388" t="s">
        <v>246</v>
      </c>
      <c r="BT7" s="403">
        <v>5.0083702020806671E-3</v>
      </c>
      <c r="BU7" s="347">
        <v>5.0082506277651581E-3</v>
      </c>
      <c r="BV7" s="347">
        <v>5.0082269740782124E-3</v>
      </c>
      <c r="BW7" s="347">
        <v>5.0081564148947632E-3</v>
      </c>
      <c r="BX7" s="348">
        <v>5.0081563146724961E-3</v>
      </c>
      <c r="BY7" s="382"/>
      <c r="BZ7" s="388" t="s">
        <v>246</v>
      </c>
      <c r="CA7" s="403">
        <v>6.9911723955770342E-3</v>
      </c>
      <c r="CB7" s="347">
        <v>6.9914111842591048E-3</v>
      </c>
      <c r="CC7" s="347">
        <v>6.991392074276525E-3</v>
      </c>
      <c r="CD7" s="347">
        <v>6.9915332198185942E-3</v>
      </c>
      <c r="CE7" s="348">
        <v>6.9914335201518548E-3</v>
      </c>
      <c r="CF7" s="382"/>
      <c r="CG7" s="388" t="s">
        <v>246</v>
      </c>
      <c r="CH7" s="403">
        <v>9.8000034264197081E-2</v>
      </c>
      <c r="CI7" s="347">
        <v>9.8000081761453653E-2</v>
      </c>
      <c r="CJ7" s="347">
        <v>9.7999999162519627E-2</v>
      </c>
      <c r="CK7" s="347">
        <v>9.7999986711978765E-2</v>
      </c>
      <c r="CL7" s="348">
        <v>9.8000053784851895E-2</v>
      </c>
      <c r="CM7" s="382"/>
      <c r="CN7" s="388" t="s">
        <v>246</v>
      </c>
      <c r="CO7" s="403">
        <v>1.4000198534770391E-2</v>
      </c>
      <c r="CP7" s="347">
        <v>1.3999873454280561E-2</v>
      </c>
      <c r="CQ7" s="347">
        <v>1.3999956524242926E-2</v>
      </c>
      <c r="CR7" s="347">
        <v>1.399998768186937E-2</v>
      </c>
      <c r="CS7" s="348">
        <v>1.3999987933994675E-2</v>
      </c>
      <c r="CT7" s="382"/>
      <c r="CU7" s="388" t="s">
        <v>246</v>
      </c>
      <c r="CV7" s="403">
        <v>1.2969337604711688E-2</v>
      </c>
      <c r="CW7" s="347">
        <v>1.2969498851025564E-2</v>
      </c>
      <c r="CX7" s="347">
        <v>1.717602637620632E-2</v>
      </c>
      <c r="CY7" s="347">
        <v>1.7175968669092843E-2</v>
      </c>
      <c r="CZ7" s="348">
        <v>1.7176004494781415E-2</v>
      </c>
    </row>
    <row r="8" spans="1:104" x14ac:dyDescent="0.25">
      <c r="A8" s="346" t="s">
        <v>24</v>
      </c>
      <c r="B8" s="403"/>
      <c r="C8" s="347"/>
      <c r="D8" s="347"/>
      <c r="E8" s="347">
        <v>0</v>
      </c>
      <c r="F8" s="348">
        <v>0</v>
      </c>
      <c r="G8" s="382"/>
      <c r="H8" s="346" t="s">
        <v>24</v>
      </c>
      <c r="I8" s="403"/>
      <c r="J8" s="347"/>
      <c r="K8" s="347"/>
      <c r="L8" s="347">
        <v>1.6794997674729134E-6</v>
      </c>
      <c r="M8" s="348">
        <v>1.029240773421821E-5</v>
      </c>
      <c r="N8" s="382"/>
      <c r="O8" s="346" t="s">
        <v>24</v>
      </c>
      <c r="P8" s="403"/>
      <c r="Q8" s="347"/>
      <c r="R8" s="347"/>
      <c r="S8" s="347">
        <v>1.0178655841748988E-2</v>
      </c>
      <c r="T8" s="348">
        <v>1.0174349439321554E-2</v>
      </c>
      <c r="U8" s="382"/>
      <c r="V8" s="388" t="s">
        <v>24</v>
      </c>
      <c r="W8" s="403"/>
      <c r="X8" s="347"/>
      <c r="Y8" s="347"/>
      <c r="Z8" s="347">
        <v>1.0691630857376731E-2</v>
      </c>
      <c r="AA8" s="348">
        <v>1.0695939464989817E-2</v>
      </c>
      <c r="AB8" s="382"/>
      <c r="AC8" s="388" t="s">
        <v>24</v>
      </c>
      <c r="AD8" s="403"/>
      <c r="AE8" s="347"/>
      <c r="AF8" s="347"/>
      <c r="AG8" s="347">
        <v>1.5614718833831089E-2</v>
      </c>
      <c r="AH8" s="348">
        <v>1.5614718833831162E-2</v>
      </c>
      <c r="AI8" s="382"/>
      <c r="AJ8" s="388" t="s">
        <v>24</v>
      </c>
      <c r="AK8" s="403"/>
      <c r="AL8" s="347"/>
      <c r="AM8" s="347"/>
      <c r="AN8" s="347">
        <v>2.0769479953153373E-2</v>
      </c>
      <c r="AO8" s="348">
        <v>2.0770788168747376E-2</v>
      </c>
      <c r="AP8" s="382"/>
      <c r="AQ8" s="388" t="s">
        <v>24</v>
      </c>
      <c r="AR8" s="403"/>
      <c r="AS8" s="347"/>
      <c r="AT8" s="347"/>
      <c r="AU8" s="347">
        <v>1.9602338610260176E-2</v>
      </c>
      <c r="AV8" s="348">
        <v>1.9601031892146195E-2</v>
      </c>
      <c r="AW8" s="382"/>
      <c r="AX8" s="388" t="s">
        <v>24</v>
      </c>
      <c r="AY8" s="403"/>
      <c r="AZ8" s="347"/>
      <c r="BA8" s="347"/>
      <c r="BB8" s="347">
        <v>1.0821811216855166E-2</v>
      </c>
      <c r="BC8" s="348">
        <v>1.0823806388539758E-2</v>
      </c>
      <c r="BD8" s="382"/>
      <c r="BE8" s="388" t="s">
        <v>24</v>
      </c>
      <c r="BF8" s="403"/>
      <c r="BG8" s="347"/>
      <c r="BH8" s="347"/>
      <c r="BI8" s="347">
        <v>7.3668565473300439E-3</v>
      </c>
      <c r="BJ8" s="348">
        <v>7.364848460923547E-3</v>
      </c>
      <c r="BK8" s="382"/>
      <c r="BL8" s="388" t="s">
        <v>24</v>
      </c>
      <c r="BM8" s="403"/>
      <c r="BN8" s="347"/>
      <c r="BO8" s="347"/>
      <c r="BP8" s="347">
        <v>5.998985434579049E-3</v>
      </c>
      <c r="BQ8" s="348">
        <v>5.998946364580658E-3</v>
      </c>
      <c r="BR8" s="382"/>
      <c r="BS8" s="388" t="s">
        <v>24</v>
      </c>
      <c r="BT8" s="403"/>
      <c r="BU8" s="347"/>
      <c r="BV8" s="347"/>
      <c r="BW8" s="347">
        <v>8.0128472935971033E-3</v>
      </c>
      <c r="BX8" s="348">
        <v>8.0090108066768733E-3</v>
      </c>
      <c r="BY8" s="382"/>
      <c r="BZ8" s="388" t="s">
        <v>24</v>
      </c>
      <c r="CA8" s="403"/>
      <c r="CB8" s="347"/>
      <c r="CC8" s="347"/>
      <c r="CD8" s="347">
        <v>1.0730491438375908E-2</v>
      </c>
      <c r="CE8" s="348">
        <v>1.0734426324535426E-2</v>
      </c>
      <c r="CF8" s="382"/>
      <c r="CG8" s="388" t="s">
        <v>24</v>
      </c>
      <c r="CH8" s="403"/>
      <c r="CI8" s="347"/>
      <c r="CJ8" s="347"/>
      <c r="CK8" s="347">
        <v>1.9997343506007775E-2</v>
      </c>
      <c r="CL8" s="348">
        <v>1.9997314257122208E-2</v>
      </c>
      <c r="CM8" s="382"/>
      <c r="CN8" s="388" t="s">
        <v>24</v>
      </c>
      <c r="CO8" s="403"/>
      <c r="CP8" s="347"/>
      <c r="CQ8" s="347"/>
      <c r="CR8" s="347">
        <v>1.9997343506007775E-2</v>
      </c>
      <c r="CS8" s="348">
        <v>1.9997314257122208E-2</v>
      </c>
      <c r="CT8" s="382"/>
      <c r="CU8" s="388" t="s">
        <v>24</v>
      </c>
      <c r="CV8" s="403"/>
      <c r="CW8" s="347"/>
      <c r="CX8" s="347"/>
      <c r="CY8" s="347">
        <v>5.99393180709085E-3</v>
      </c>
      <c r="CZ8" s="348">
        <v>5.99393180709085E-3</v>
      </c>
    </row>
    <row r="9" spans="1:104" x14ac:dyDescent="0.25">
      <c r="A9" s="346" t="s">
        <v>250</v>
      </c>
      <c r="B9" s="403">
        <v>-2.1804023361453505E-2</v>
      </c>
      <c r="C9" s="347">
        <v>-2.1804023361453543E-2</v>
      </c>
      <c r="D9" s="347">
        <v>-2.1803796497899222E-2</v>
      </c>
      <c r="E9" s="347">
        <v>-2.1804579874099103E-2</v>
      </c>
      <c r="F9" s="348">
        <v>-2.1798157963333096E-2</v>
      </c>
      <c r="G9" s="382"/>
      <c r="H9" s="346" t="s">
        <v>250</v>
      </c>
      <c r="I9" s="403">
        <v>0</v>
      </c>
      <c r="J9" s="347">
        <v>0</v>
      </c>
      <c r="K9" s="347">
        <v>0</v>
      </c>
      <c r="L9" s="347">
        <v>0</v>
      </c>
      <c r="M9" s="348">
        <v>0</v>
      </c>
      <c r="N9" s="382"/>
      <c r="O9" s="346" t="s">
        <v>250</v>
      </c>
      <c r="P9" s="403">
        <v>7.6953695104152618E-3</v>
      </c>
      <c r="Q9" s="347">
        <v>7.6953695104152236E-3</v>
      </c>
      <c r="R9" s="347">
        <v>7.6964072982631639E-3</v>
      </c>
      <c r="S9" s="347">
        <v>7.7011218589283538E-3</v>
      </c>
      <c r="T9" s="348">
        <v>7.7055459945595452E-3</v>
      </c>
      <c r="U9" s="382"/>
      <c r="V9" s="388" t="s">
        <v>250</v>
      </c>
      <c r="W9" s="403">
        <v>1.2606978275180987E-2</v>
      </c>
      <c r="X9" s="347">
        <v>1.2613561553653773E-2</v>
      </c>
      <c r="Y9" s="347">
        <v>1.2599748005039935E-2</v>
      </c>
      <c r="Z9" s="347">
        <v>1.2600486566532648E-2</v>
      </c>
      <c r="AA9" s="348">
        <v>1.2593792351171728E-2</v>
      </c>
      <c r="AB9" s="382"/>
      <c r="AC9" s="388" t="s">
        <v>250</v>
      </c>
      <c r="AD9" s="403">
        <v>1.7781100672886348E-2</v>
      </c>
      <c r="AE9" s="347">
        <v>1.776148125032502E-2</v>
      </c>
      <c r="AF9" s="347">
        <v>1.7804199886323362E-2</v>
      </c>
      <c r="AG9" s="347">
        <v>1.7797218776522811E-2</v>
      </c>
      <c r="AH9" s="348">
        <v>1.7801571238928438E-2</v>
      </c>
      <c r="AI9" s="382"/>
      <c r="AJ9" s="388" t="s">
        <v>250</v>
      </c>
      <c r="AK9" s="403">
        <v>1.6608112424145602E-2</v>
      </c>
      <c r="AL9" s="347">
        <v>1.6608324603316554E-2</v>
      </c>
      <c r="AM9" s="347">
        <v>1.6602269983095871E-2</v>
      </c>
      <c r="AN9" s="347">
        <v>1.6600810796941475E-2</v>
      </c>
      <c r="AO9" s="348">
        <v>1.6602877974726819E-2</v>
      </c>
      <c r="AP9" s="382"/>
      <c r="AQ9" s="388" t="s">
        <v>250</v>
      </c>
      <c r="AR9" s="403">
        <v>1.0493245366006832E-2</v>
      </c>
      <c r="AS9" s="347">
        <v>1.0505944152612679E-2</v>
      </c>
      <c r="AT9" s="347">
        <v>1.0496466536017653E-2</v>
      </c>
      <c r="AU9" s="347">
        <v>1.0499482597612441E-2</v>
      </c>
      <c r="AV9" s="348">
        <v>1.049520985161584E-2</v>
      </c>
      <c r="AW9" s="382"/>
      <c r="AX9" s="388" t="s">
        <v>250</v>
      </c>
      <c r="AY9" s="403">
        <v>7.8037557517721401E-3</v>
      </c>
      <c r="AZ9" s="347">
        <v>7.8099738838452587E-3</v>
      </c>
      <c r="BA9" s="347">
        <v>7.8015955805651512E-3</v>
      </c>
      <c r="BB9" s="347">
        <v>7.8052801158927992E-3</v>
      </c>
      <c r="BC9" s="348">
        <v>7.8031824662551739E-3</v>
      </c>
      <c r="BD9" s="382"/>
      <c r="BE9" s="388" t="s">
        <v>250</v>
      </c>
      <c r="BF9" s="403">
        <v>4.3806879531081786E-3</v>
      </c>
      <c r="BG9" s="347">
        <v>4.3683210345763267E-3</v>
      </c>
      <c r="BH9" s="347">
        <v>-5.9917777065049615E-3</v>
      </c>
      <c r="BI9" s="347">
        <v>-5.9975960049071632E-3</v>
      </c>
      <c r="BJ9" s="348">
        <v>-5.9975960049069993E-3</v>
      </c>
      <c r="BK9" s="382"/>
      <c r="BL9" s="388" t="s">
        <v>250</v>
      </c>
      <c r="BM9" s="403">
        <v>3.0101053536874351E-3</v>
      </c>
      <c r="BN9" s="347">
        <v>2.997837625319509E-3</v>
      </c>
      <c r="BO9" s="347">
        <v>-6.0132291040288968E-3</v>
      </c>
      <c r="BP9" s="347">
        <v>-6.008851212366685E-3</v>
      </c>
      <c r="BQ9" s="348">
        <v>-6.004695713603115E-3</v>
      </c>
      <c r="BR9" s="382"/>
      <c r="BS9" s="388" t="s">
        <v>250</v>
      </c>
      <c r="BT9" s="403">
        <v>4.991578625019125E-3</v>
      </c>
      <c r="BU9" s="347">
        <v>5.022294085942504E-3</v>
      </c>
      <c r="BV9" s="347">
        <v>-5.9905862216517777E-3</v>
      </c>
      <c r="BW9" s="347">
        <v>-5.9950083403359786E-3</v>
      </c>
      <c r="BX9" s="348">
        <v>-5.9991638795986717E-3</v>
      </c>
      <c r="BY9" s="382"/>
      <c r="BZ9" s="388" t="s">
        <v>250</v>
      </c>
      <c r="CA9" s="403">
        <v>7.0083490767262214E-3</v>
      </c>
      <c r="CB9" s="347">
        <v>6.9960753723521058E-3</v>
      </c>
      <c r="CC9" s="347">
        <v>6.9915537280865062E-3</v>
      </c>
      <c r="CD9" s="347">
        <v>7.0027127626018154E-3</v>
      </c>
      <c r="CE9" s="348">
        <v>7.0027127626018154E-3</v>
      </c>
      <c r="CF9" s="382"/>
      <c r="CG9" s="388" t="s">
        <v>250</v>
      </c>
      <c r="CH9" s="403">
        <v>2.0091987412248807E-2</v>
      </c>
      <c r="CI9" s="347">
        <v>2.0091987412248737E-2</v>
      </c>
      <c r="CJ9" s="347">
        <v>5.6001061352044593E-2</v>
      </c>
      <c r="CK9" s="347">
        <v>5.5995489287056686E-2</v>
      </c>
      <c r="CL9" s="348">
        <v>5.5997577580086035E-2</v>
      </c>
      <c r="CM9" s="382"/>
      <c r="CN9" s="388" t="s">
        <v>250</v>
      </c>
      <c r="CO9" s="403">
        <v>4.9982202183198925E-2</v>
      </c>
      <c r="CP9" s="347">
        <v>5.0000000000000121E-2</v>
      </c>
      <c r="CQ9" s="347">
        <v>5.0002093890028965E-2</v>
      </c>
      <c r="CR9" s="347">
        <v>5.0000593267599272E-2</v>
      </c>
      <c r="CS9" s="348">
        <v>5.0002471943441984E-2</v>
      </c>
      <c r="CT9" s="382"/>
      <c r="CU9" s="388" t="s">
        <v>250</v>
      </c>
      <c r="CV9" s="403">
        <v>4.6896629657879711E-3</v>
      </c>
      <c r="CW9" s="347">
        <v>4.6782832734422516E-3</v>
      </c>
      <c r="CX9" s="347">
        <v>4.0016485196559259E-3</v>
      </c>
      <c r="CY9" s="347">
        <v>4.0003164092075952E-3</v>
      </c>
      <c r="CZ9" s="348">
        <v>4.002184722012957E-3</v>
      </c>
    </row>
    <row r="10" spans="1:104" x14ac:dyDescent="0.25">
      <c r="A10" s="346" t="s">
        <v>248</v>
      </c>
      <c r="B10" s="403">
        <v>-2.7169252050192605E-2</v>
      </c>
      <c r="C10" s="347">
        <v>-2.7175791747905364E-2</v>
      </c>
      <c r="D10" s="347">
        <v>-2.7178791729952547E-2</v>
      </c>
      <c r="E10" s="347">
        <v>-2.7175791747905364E-2</v>
      </c>
      <c r="F10" s="348">
        <v>-2.7180041716983162E-2</v>
      </c>
      <c r="G10" s="382"/>
      <c r="H10" s="346" t="s">
        <v>248</v>
      </c>
      <c r="I10" s="403">
        <v>0</v>
      </c>
      <c r="J10" s="347">
        <v>0</v>
      </c>
      <c r="K10" s="347">
        <v>0</v>
      </c>
      <c r="L10" s="347">
        <v>0</v>
      </c>
      <c r="M10" s="348">
        <v>0</v>
      </c>
      <c r="N10" s="382"/>
      <c r="O10" s="346" t="s">
        <v>248</v>
      </c>
      <c r="P10" s="403">
        <v>7.6914326804128621E-3</v>
      </c>
      <c r="Q10" s="347">
        <v>7.6898764089281431E-3</v>
      </c>
      <c r="R10" s="347">
        <v>7.6916128298377025E-3</v>
      </c>
      <c r="S10" s="347">
        <v>7.6916368497642155E-3</v>
      </c>
      <c r="T10" s="348">
        <v>7.6916592459196336E-3</v>
      </c>
      <c r="U10" s="382"/>
      <c r="V10" s="388" t="s">
        <v>248</v>
      </c>
      <c r="W10" s="403">
        <v>1.2614710106584175E-2</v>
      </c>
      <c r="X10" s="347">
        <v>1.2616343918401333E-2</v>
      </c>
      <c r="Y10" s="347">
        <v>1.2614630308756317E-2</v>
      </c>
      <c r="Z10" s="347">
        <v>1.261457487408468E-2</v>
      </c>
      <c r="AA10" s="348">
        <v>1.2614484719095369E-2</v>
      </c>
      <c r="AB10" s="382"/>
      <c r="AC10" s="388" t="s">
        <v>248</v>
      </c>
      <c r="AD10" s="403">
        <v>1.7773623930143704E-2</v>
      </c>
      <c r="AE10" s="347">
        <v>1.7773426043325848E-2</v>
      </c>
      <c r="AF10" s="347">
        <v>1.77734095978004E-2</v>
      </c>
      <c r="AG10" s="347">
        <v>1.7773558754121652E-2</v>
      </c>
      <c r="AH10" s="348">
        <v>1.7773625895770209E-2</v>
      </c>
      <c r="AI10" s="382"/>
      <c r="AJ10" s="388" t="s">
        <v>248</v>
      </c>
      <c r="AK10" s="403">
        <v>1.660557743988544E-2</v>
      </c>
      <c r="AL10" s="347">
        <v>1.6605581770396262E-2</v>
      </c>
      <c r="AM10" s="347">
        <v>1.6605657962840043E-2</v>
      </c>
      <c r="AN10" s="347">
        <v>1.6605579605140589E-2</v>
      </c>
      <c r="AO10" s="348">
        <v>1.6605579244264722E-2</v>
      </c>
      <c r="AP10" s="382"/>
      <c r="AQ10" s="388" t="s">
        <v>248</v>
      </c>
      <c r="AR10" s="403">
        <v>1.0506050181749046E-2</v>
      </c>
      <c r="AS10" s="347">
        <v>1.0506309403577857E-2</v>
      </c>
      <c r="AT10" s="347">
        <v>1.0506127216126784E-2</v>
      </c>
      <c r="AU10" s="347">
        <v>1.05061797926469E-2</v>
      </c>
      <c r="AV10" s="348">
        <v>1.0506158190828282E-2</v>
      </c>
      <c r="AW10" s="382"/>
      <c r="AX10" s="388" t="s">
        <v>248</v>
      </c>
      <c r="AY10" s="403">
        <v>7.8166549679692752E-3</v>
      </c>
      <c r="AZ10" s="347">
        <v>7.8165915030646762E-3</v>
      </c>
      <c r="BA10" s="347">
        <v>7.8166368854469225E-3</v>
      </c>
      <c r="BB10" s="347">
        <v>7.8165915030646762E-3</v>
      </c>
      <c r="BC10" s="348">
        <v>7.8165491931283977E-3</v>
      </c>
      <c r="BD10" s="382"/>
      <c r="BE10" s="388" t="s">
        <v>248</v>
      </c>
      <c r="BF10" s="403">
        <v>4.3674064800766311E-3</v>
      </c>
      <c r="BG10" s="347">
        <v>4.3674823223112669E-3</v>
      </c>
      <c r="BH10" s="347">
        <v>4.36750319567811E-3</v>
      </c>
      <c r="BI10" s="347">
        <v>4.3674697277767223E-3</v>
      </c>
      <c r="BJ10" s="348">
        <v>4.3675223883604354E-3</v>
      </c>
      <c r="BK10" s="382"/>
      <c r="BL10" s="388" t="s">
        <v>248</v>
      </c>
      <c r="BM10" s="403">
        <v>3.0167232220631563E-3</v>
      </c>
      <c r="BN10" s="347">
        <v>3.0167169143505896E-3</v>
      </c>
      <c r="BO10" s="347">
        <v>3.016713990519687E-3</v>
      </c>
      <c r="BP10" s="347">
        <v>3.0167169521793757E-3</v>
      </c>
      <c r="BQ10" s="348">
        <v>3.0167022909266591E-3</v>
      </c>
      <c r="BR10" s="382"/>
      <c r="BS10" s="388" t="s">
        <v>248</v>
      </c>
      <c r="BT10" s="403">
        <v>5.0081033614674149E-3</v>
      </c>
      <c r="BU10" s="347">
        <v>5.0082220996575917E-3</v>
      </c>
      <c r="BV10" s="347">
        <v>5.0082192169282301E-3</v>
      </c>
      <c r="BW10" s="347">
        <v>5.0082346643231255E-3</v>
      </c>
      <c r="BX10" s="348">
        <v>5.0082180157909164E-3</v>
      </c>
      <c r="BY10" s="382"/>
      <c r="BZ10" s="388" t="s">
        <v>248</v>
      </c>
      <c r="CA10" s="403">
        <v>6.9915453220620984E-3</v>
      </c>
      <c r="CB10" s="347">
        <v>6.9914387144462175E-3</v>
      </c>
      <c r="CC10" s="347">
        <v>6.9914475977668859E-3</v>
      </c>
      <c r="CD10" s="347">
        <v>6.9914387144462175E-3</v>
      </c>
      <c r="CE10" s="348">
        <v>6.991451299150693E-3</v>
      </c>
      <c r="CF10" s="382"/>
      <c r="CG10" s="388" t="s">
        <v>248</v>
      </c>
      <c r="CH10" s="403">
        <v>0.10999999289680452</v>
      </c>
      <c r="CI10" s="347">
        <v>0.10999991056150538</v>
      </c>
      <c r="CJ10" s="347">
        <v>0.11000003328146811</v>
      </c>
      <c r="CK10" s="347">
        <v>0.11000003409533787</v>
      </c>
      <c r="CL10" s="348">
        <v>0.10999998146992496</v>
      </c>
      <c r="CM10" s="382"/>
      <c r="CN10" s="388" t="s">
        <v>248</v>
      </c>
      <c r="CO10" s="403">
        <v>3.8999965777788789E-2</v>
      </c>
      <c r="CP10" s="347">
        <v>3.900019053147593E-2</v>
      </c>
      <c r="CQ10" s="347">
        <v>3.9000029328646213E-2</v>
      </c>
      <c r="CR10" s="347">
        <v>3.8999963607601808E-2</v>
      </c>
      <c r="CS10" s="348">
        <v>3.9000058520908591E-2</v>
      </c>
      <c r="CT10" s="382"/>
      <c r="CU10" s="388" t="s">
        <v>248</v>
      </c>
      <c r="CV10" s="403">
        <v>6.0000069624287847E-3</v>
      </c>
      <c r="CW10" s="347">
        <v>5.9998988841263633E-3</v>
      </c>
      <c r="CX10" s="347">
        <v>5.9999117882414115E-3</v>
      </c>
      <c r="CY10" s="347">
        <v>6.0000066410856191E-3</v>
      </c>
      <c r="CZ10" s="348">
        <v>6.0000064268568619E-3</v>
      </c>
    </row>
    <row r="11" spans="1:104" ht="15.75" thickBot="1" x14ac:dyDescent="0.3">
      <c r="A11" s="349" t="s">
        <v>247</v>
      </c>
      <c r="B11" s="403">
        <v>1.637174306818279E-5</v>
      </c>
      <c r="C11" s="347">
        <v>1.6441410059904995E-5</v>
      </c>
      <c r="D11" s="347">
        <v>1.4156145577852666E-5</v>
      </c>
      <c r="E11" s="347">
        <v>1.0913364674242662E-5</v>
      </c>
      <c r="F11" s="348">
        <v>3.9642286661023763E-6</v>
      </c>
      <c r="G11" s="382"/>
      <c r="H11" s="349" t="s">
        <v>247</v>
      </c>
      <c r="I11" s="403">
        <v>-1.076999227057384E-2</v>
      </c>
      <c r="J11" s="347">
        <v>-1.0770061186119648E-2</v>
      </c>
      <c r="K11" s="347">
        <v>-1.07698760169648E-2</v>
      </c>
      <c r="L11" s="347">
        <v>-1.0769974247538665E-2</v>
      </c>
      <c r="M11" s="348">
        <v>-1.0770067020849696E-2</v>
      </c>
      <c r="N11" s="382"/>
      <c r="O11" s="349" t="s">
        <v>247</v>
      </c>
      <c r="P11" s="403">
        <v>7.6920964193458929E-3</v>
      </c>
      <c r="Q11" s="347">
        <v>7.6920259950253337E-3</v>
      </c>
      <c r="R11" s="347">
        <v>7.691825143678911E-3</v>
      </c>
      <c r="S11" s="347">
        <v>7.6918920860806249E-3</v>
      </c>
      <c r="T11" s="348">
        <v>7.6920338854000068E-3</v>
      </c>
      <c r="U11" s="382"/>
      <c r="V11" s="389" t="s">
        <v>247</v>
      </c>
      <c r="W11" s="403">
        <v>1.2613858611427275E-2</v>
      </c>
      <c r="X11" s="347">
        <v>1.2613999266468622E-2</v>
      </c>
      <c r="Y11" s="347">
        <v>1.2614137126871037E-2</v>
      </c>
      <c r="Z11" s="347">
        <v>1.2614169943770036E-2</v>
      </c>
      <c r="AA11" s="348">
        <v>1.2614121977761777E-2</v>
      </c>
      <c r="AB11" s="382"/>
      <c r="AC11" s="389" t="s">
        <v>247</v>
      </c>
      <c r="AD11" s="403">
        <v>1.7774083111359931E-2</v>
      </c>
      <c r="AE11" s="347">
        <v>1.7773874836120997E-2</v>
      </c>
      <c r="AF11" s="347">
        <v>1.7774193159125696E-2</v>
      </c>
      <c r="AG11" s="347">
        <v>1.7774061834418747E-2</v>
      </c>
      <c r="AH11" s="348">
        <v>1.7774014810331522E-2</v>
      </c>
      <c r="AI11" s="382"/>
      <c r="AJ11" s="389" t="s">
        <v>247</v>
      </c>
      <c r="AK11" s="403">
        <v>1.6605874187710232E-2</v>
      </c>
      <c r="AL11" s="347">
        <v>1.6606079872580632E-2</v>
      </c>
      <c r="AM11" s="347">
        <v>1.6605803980278628E-2</v>
      </c>
      <c r="AN11" s="347">
        <v>1.6602680997277644E-2</v>
      </c>
      <c r="AO11" s="348">
        <v>1.6605972207657582E-2</v>
      </c>
      <c r="AP11" s="382"/>
      <c r="AQ11" s="389" t="s">
        <v>247</v>
      </c>
      <c r="AR11" s="403">
        <v>1.050609417497245E-2</v>
      </c>
      <c r="AS11" s="347">
        <v>1.0506026770944367E-2</v>
      </c>
      <c r="AT11" s="347">
        <v>1.0506042932916675E-2</v>
      </c>
      <c r="AU11" s="347">
        <v>1.0509196618752211E-2</v>
      </c>
      <c r="AV11" s="348">
        <v>1.0505969800848952E-2</v>
      </c>
      <c r="AW11" s="382"/>
      <c r="AX11" s="389" t="s">
        <v>247</v>
      </c>
      <c r="AY11" s="403">
        <v>7.8168731451263972E-3</v>
      </c>
      <c r="AZ11" s="347">
        <v>7.8168731451262827E-3</v>
      </c>
      <c r="BA11" s="347">
        <v>7.8169888809104787E-3</v>
      </c>
      <c r="BB11" s="347">
        <v>7.8170281161128747E-3</v>
      </c>
      <c r="BC11" s="348">
        <v>7.81702777067661E-3</v>
      </c>
      <c r="BD11" s="382"/>
      <c r="BE11" s="389" t="s">
        <v>247</v>
      </c>
      <c r="BF11" s="403">
        <v>4.3670624914034697E-3</v>
      </c>
      <c r="BG11" s="347">
        <v>4.3671279891535682E-3</v>
      </c>
      <c r="BH11" s="347">
        <v>4.3668973765187561E-3</v>
      </c>
      <c r="BI11" s="347">
        <v>4.3669437694493444E-3</v>
      </c>
      <c r="BJ11" s="348">
        <v>4.3668778067853051E-3</v>
      </c>
      <c r="BK11" s="382"/>
      <c r="BL11" s="389" t="s">
        <v>247</v>
      </c>
      <c r="BM11" s="403">
        <v>2.9991440798859074E-3</v>
      </c>
      <c r="BN11" s="347">
        <v>2.9990134583891661E-3</v>
      </c>
      <c r="BO11" s="347">
        <v>2.9990690312841229E-3</v>
      </c>
      <c r="BP11" s="347">
        <v>2.9989610115423115E-3</v>
      </c>
      <c r="BQ11" s="348">
        <v>2.9990047338173025E-3</v>
      </c>
      <c r="BR11" s="382"/>
      <c r="BS11" s="389" t="s">
        <v>247</v>
      </c>
      <c r="BT11" s="403">
        <v>5.0080085875725596E-3</v>
      </c>
      <c r="BU11" s="347">
        <v>5.0079438952160852E-3</v>
      </c>
      <c r="BV11" s="347">
        <v>5.0079284391160335E-3</v>
      </c>
      <c r="BW11" s="347">
        <v>5.007959432812536E-3</v>
      </c>
      <c r="BX11" s="348">
        <v>5.0079375606851386E-3</v>
      </c>
      <c r="BY11" s="382"/>
      <c r="BZ11" s="389" t="s">
        <v>247</v>
      </c>
      <c r="CA11" s="403">
        <v>6.9911543928178783E-3</v>
      </c>
      <c r="CB11" s="347">
        <v>6.9910906034059174E-3</v>
      </c>
      <c r="CC11" s="347">
        <v>6.9910519243352558E-3</v>
      </c>
      <c r="CD11" s="347">
        <v>6.9910444417967104E-3</v>
      </c>
      <c r="CE11" s="348">
        <v>6.9910877511831469E-3</v>
      </c>
      <c r="CF11" s="382"/>
      <c r="CG11" s="389" t="s">
        <v>247</v>
      </c>
      <c r="CH11" s="403">
        <v>0.19401456623015523</v>
      </c>
      <c r="CI11" s="347">
        <v>0.19401505333735242</v>
      </c>
      <c r="CJ11" s="347">
        <v>0.19899988053698547</v>
      </c>
      <c r="CK11" s="347">
        <v>0.19899997006593753</v>
      </c>
      <c r="CL11" s="348">
        <v>0.19899991849849713</v>
      </c>
      <c r="CM11" s="382"/>
      <c r="CN11" s="389" t="s">
        <v>247</v>
      </c>
      <c r="CO11" s="403">
        <v>6.0001463515946393E-3</v>
      </c>
      <c r="CP11" s="347">
        <v>5.9999836430605991E-3</v>
      </c>
      <c r="CQ11" s="347">
        <v>6.0000351952775423E-3</v>
      </c>
      <c r="CR11" s="347">
        <v>5.9999842887275695E-3</v>
      </c>
      <c r="CS11" s="348">
        <v>5.9999842887274064E-3</v>
      </c>
      <c r="CT11" s="382"/>
      <c r="CU11" s="389" t="s">
        <v>247</v>
      </c>
      <c r="CV11" s="403">
        <v>4.9900264188251608E-2</v>
      </c>
      <c r="CW11" s="347">
        <v>4.9900261519345249E-2</v>
      </c>
      <c r="CX11" s="347">
        <v>4.9900203619852451E-2</v>
      </c>
      <c r="CY11" s="347">
        <v>4.9900266857158204E-2</v>
      </c>
      <c r="CZ11" s="348">
        <v>4.9900266857158287E-2</v>
      </c>
    </row>
    <row r="12" spans="1:104" x14ac:dyDescent="0.25">
      <c r="A12" s="352" t="s">
        <v>254</v>
      </c>
      <c r="B12" s="403">
        <v>-1.0359861019192514E-2</v>
      </c>
      <c r="C12" s="347">
        <v>-1.0360026472534818E-2</v>
      </c>
      <c r="D12" s="347">
        <v>-1.0373314944766728E-2</v>
      </c>
      <c r="E12" s="347">
        <v>-1.0377998184137606E-2</v>
      </c>
      <c r="F12" s="348">
        <v>-1.0376102592589103E-2</v>
      </c>
      <c r="G12" s="382"/>
      <c r="H12" s="352" t="s">
        <v>254</v>
      </c>
      <c r="I12" s="403">
        <v>7.1758742610057982E-3</v>
      </c>
      <c r="J12" s="347">
        <v>7.1760426460943955E-3</v>
      </c>
      <c r="K12" s="347">
        <v>8.2022849554184239E-3</v>
      </c>
      <c r="L12" s="347">
        <v>8.2022576299529935E-3</v>
      </c>
      <c r="M12" s="348">
        <v>8.2022963410291298E-3</v>
      </c>
      <c r="N12" s="382"/>
      <c r="O12" s="352" t="s">
        <v>254</v>
      </c>
      <c r="P12" s="403">
        <v>7.6916181779149032E-3</v>
      </c>
      <c r="Q12" s="347">
        <v>7.6917288407186094E-3</v>
      </c>
      <c r="R12" s="347">
        <v>-1.0139426773637336E-2</v>
      </c>
      <c r="S12" s="347">
        <v>-1.0139345738972806E-2</v>
      </c>
      <c r="T12" s="348">
        <v>-1.0139383745800735E-2</v>
      </c>
      <c r="U12" s="382"/>
      <c r="V12" s="390" t="s">
        <v>254</v>
      </c>
      <c r="W12" s="403">
        <v>1.2614533440442581E-2</v>
      </c>
      <c r="X12" s="347">
        <v>1.2614586964194702E-2</v>
      </c>
      <c r="Y12" s="347">
        <v>8.7515827803898837E-3</v>
      </c>
      <c r="Z12" s="347">
        <v>8.7514796232086491E-3</v>
      </c>
      <c r="AA12" s="348">
        <v>8.7514796232086491E-3</v>
      </c>
      <c r="AB12" s="382"/>
      <c r="AC12" s="390" t="s">
        <v>254</v>
      </c>
      <c r="AD12" s="403">
        <v>1.7773612089797736E-2</v>
      </c>
      <c r="AE12" s="347">
        <v>1.777344652338389E-2</v>
      </c>
      <c r="AF12" s="347">
        <v>3.1942161019651895E-2</v>
      </c>
      <c r="AG12" s="347">
        <v>3.1942264324068548E-2</v>
      </c>
      <c r="AH12" s="348">
        <v>3.1942264324068589E-2</v>
      </c>
      <c r="AI12" s="382"/>
      <c r="AJ12" s="390" t="s">
        <v>254</v>
      </c>
      <c r="AK12" s="403">
        <v>3.8961205022632589E-2</v>
      </c>
      <c r="AL12" s="347">
        <v>3.8961205022632499E-2</v>
      </c>
      <c r="AM12" s="347">
        <v>8.9973168248313473E-2</v>
      </c>
      <c r="AN12" s="347">
        <v>8.9973130636350956E-2</v>
      </c>
      <c r="AO12" s="348">
        <v>8.9973149267684391E-2</v>
      </c>
      <c r="AP12" s="382"/>
      <c r="AQ12" s="390" t="s">
        <v>254</v>
      </c>
      <c r="AR12" s="403">
        <v>1.0506022341739094E-2</v>
      </c>
      <c r="AS12" s="347">
        <v>1.0506073621897118E-2</v>
      </c>
      <c r="AT12" s="347">
        <v>-5.0068986903046023E-2</v>
      </c>
      <c r="AU12" s="347">
        <v>-5.0069028227575967E-2</v>
      </c>
      <c r="AV12" s="348">
        <v>-5.0069010278339411E-2</v>
      </c>
      <c r="AW12" s="382"/>
      <c r="AX12" s="390" t="s">
        <v>254</v>
      </c>
      <c r="AY12" s="403">
        <v>7.8165617429973664E-3</v>
      </c>
      <c r="AZ12" s="347">
        <v>7.8166628403423932E-3</v>
      </c>
      <c r="BA12" s="347">
        <v>-6.7332093374655122E-2</v>
      </c>
      <c r="BB12" s="347">
        <v>-6.7332076032306912E-2</v>
      </c>
      <c r="BC12" s="348">
        <v>-6.7332145586499623E-2</v>
      </c>
      <c r="BD12" s="382"/>
      <c r="BE12" s="390" t="s">
        <v>254</v>
      </c>
      <c r="BF12" s="403">
        <v>4.3676554819136997E-3</v>
      </c>
      <c r="BG12" s="347">
        <v>4.3674534084928874E-3</v>
      </c>
      <c r="BH12" s="347">
        <v>0.11508865618158218</v>
      </c>
      <c r="BI12" s="347">
        <v>0.11508871825022937</v>
      </c>
      <c r="BJ12" s="348">
        <v>0.11508878057137824</v>
      </c>
      <c r="BK12" s="382"/>
      <c r="BL12" s="390" t="s">
        <v>254</v>
      </c>
      <c r="BM12" s="403">
        <v>2.9987920104741087E-3</v>
      </c>
      <c r="BN12" s="347">
        <v>2.9988422952673698E-3</v>
      </c>
      <c r="BO12" s="347">
        <v>1.2915655764083465E-2</v>
      </c>
      <c r="BP12" s="347">
        <v>1.2915557426954301E-2</v>
      </c>
      <c r="BQ12" s="348">
        <v>1.2915522599223175E-2</v>
      </c>
      <c r="BR12" s="382"/>
      <c r="BS12" s="390" t="s">
        <v>254</v>
      </c>
      <c r="BT12" s="403">
        <v>5.0082024654381479E-3</v>
      </c>
      <c r="BU12" s="347">
        <v>5.0082524499929938E-3</v>
      </c>
      <c r="BV12" s="347">
        <v>-1.2158219998490346E-2</v>
      </c>
      <c r="BW12" s="347">
        <v>-1.2158178383492944E-2</v>
      </c>
      <c r="BX12" s="348">
        <v>-1.2158161509657593E-2</v>
      </c>
      <c r="BY12" s="382"/>
      <c r="BZ12" s="390" t="s">
        <v>254</v>
      </c>
      <c r="CA12" s="403">
        <v>6.9915636209909133E-3</v>
      </c>
      <c r="CB12" s="347">
        <v>6.9914140668611621E-3</v>
      </c>
      <c r="CC12" s="347">
        <v>3.9547252314341078E-5</v>
      </c>
      <c r="CD12" s="347">
        <v>3.952894364239795E-5</v>
      </c>
      <c r="CE12" s="348">
        <v>3.9563527145335128E-5</v>
      </c>
      <c r="CF12" s="382"/>
      <c r="CG12" s="390" t="s">
        <v>254</v>
      </c>
      <c r="CH12" s="403">
        <v>5.3178379953523281E-3</v>
      </c>
      <c r="CI12" s="347">
        <v>5.3181348616097111E-3</v>
      </c>
      <c r="CJ12" s="347">
        <v>1.1757641075276437E-2</v>
      </c>
      <c r="CK12" s="347">
        <v>1.1757684081400323E-2</v>
      </c>
      <c r="CL12" s="348">
        <v>1.175764909265992E-2</v>
      </c>
      <c r="CM12" s="382"/>
      <c r="CN12" s="390" t="s">
        <v>254</v>
      </c>
      <c r="CO12" s="403">
        <v>2.4982043388675295E-3</v>
      </c>
      <c r="CP12" s="347">
        <v>2.497909074616258E-3</v>
      </c>
      <c r="CQ12" s="347">
        <v>3.9966771965988277E-4</v>
      </c>
      <c r="CR12" s="347">
        <v>3.9970390328604861E-4</v>
      </c>
      <c r="CS12" s="348">
        <v>3.9970390328600974E-4</v>
      </c>
      <c r="CT12" s="382"/>
      <c r="CU12" s="390" t="s">
        <v>254</v>
      </c>
      <c r="CV12" s="403">
        <v>4.6901639609379714E-3</v>
      </c>
      <c r="CW12" s="347">
        <v>4.6903114400512463E-3</v>
      </c>
      <c r="CX12" s="347">
        <v>1.5292005654612558E-2</v>
      </c>
      <c r="CY12" s="347">
        <v>1.5291944530800504E-2</v>
      </c>
      <c r="CZ12" s="348">
        <v>1.5291944530800388E-2</v>
      </c>
    </row>
    <row r="13" spans="1:104" x14ac:dyDescent="0.25">
      <c r="A13" s="353" t="s">
        <v>258</v>
      </c>
      <c r="B13" s="403">
        <v>-3.6569655783719929E-2</v>
      </c>
      <c r="C13" s="347">
        <v>-3.6586853239416593E-2</v>
      </c>
      <c r="D13" s="347">
        <v>-3.6585569486758888E-2</v>
      </c>
      <c r="E13" s="347">
        <v>-3.6585532868526012E-2</v>
      </c>
      <c r="F13" s="348">
        <v>-3.6585532868525915E-2</v>
      </c>
      <c r="G13" s="382"/>
      <c r="H13" s="353" t="s">
        <v>258</v>
      </c>
      <c r="I13" s="403">
        <v>6.320977204491051E-3</v>
      </c>
      <c r="J13" s="347">
        <v>6.3210393158634878E-3</v>
      </c>
      <c r="K13" s="347">
        <v>6.3213206752856738E-3</v>
      </c>
      <c r="L13" s="347">
        <v>6.3212824262146349E-3</v>
      </c>
      <c r="M13" s="348">
        <v>6.3212824262144883E-3</v>
      </c>
      <c r="N13" s="382"/>
      <c r="O13" s="353" t="s">
        <v>258</v>
      </c>
      <c r="P13" s="403">
        <v>7.6999007418004726E-3</v>
      </c>
      <c r="Q13" s="347">
        <v>7.7000231125032717E-3</v>
      </c>
      <c r="R13" s="347">
        <v>1.7794528207504552E-2</v>
      </c>
      <c r="S13" s="347">
        <v>1.7794649071665072E-2</v>
      </c>
      <c r="T13" s="348">
        <v>1.7794584862579736E-2</v>
      </c>
      <c r="U13" s="382"/>
      <c r="V13" s="391" t="s">
        <v>258</v>
      </c>
      <c r="W13" s="403">
        <v>1.2600227362973443E-2</v>
      </c>
      <c r="X13" s="347">
        <v>1.2599984661014457E-2</v>
      </c>
      <c r="Y13" s="347">
        <v>5.7094016535784633E-3</v>
      </c>
      <c r="Z13" s="347">
        <v>5.7093267561888813E-3</v>
      </c>
      <c r="AA13" s="348">
        <v>5.7093902028577817E-3</v>
      </c>
      <c r="AB13" s="382"/>
      <c r="AC13" s="391" t="s">
        <v>258</v>
      </c>
      <c r="AD13" s="403">
        <v>1.7799933159532204E-2</v>
      </c>
      <c r="AE13" s="347">
        <v>1.7799996081559039E-2</v>
      </c>
      <c r="AF13" s="347">
        <v>-1.6404570402314408E-2</v>
      </c>
      <c r="AG13" s="347">
        <v>-1.6404591815355907E-2</v>
      </c>
      <c r="AH13" s="348">
        <v>-1.6404591815355907E-2</v>
      </c>
      <c r="AI13" s="382"/>
      <c r="AJ13" s="391" t="s">
        <v>258</v>
      </c>
      <c r="AK13" s="403">
        <v>1.6600105050955626E-2</v>
      </c>
      <c r="AL13" s="347">
        <v>1.6600165687090804E-2</v>
      </c>
      <c r="AM13" s="347">
        <v>9.4412284567715804E-2</v>
      </c>
      <c r="AN13" s="347">
        <v>9.4412342465720223E-2</v>
      </c>
      <c r="AO13" s="348">
        <v>9.4412278691178075E-2</v>
      </c>
      <c r="AP13" s="382"/>
      <c r="AQ13" s="391" t="s">
        <v>258</v>
      </c>
      <c r="AR13" s="403">
        <v>1.0499818008157797E-2</v>
      </c>
      <c r="AS13" s="347">
        <v>0.83273444880339709</v>
      </c>
      <c r="AT13" s="347">
        <v>-7.500568331863032E-2</v>
      </c>
      <c r="AU13" s="347">
        <v>-7.5005684517937155E-2</v>
      </c>
      <c r="AV13" s="348">
        <v>-7.5005630615865557E-2</v>
      </c>
      <c r="AW13" s="382"/>
      <c r="AX13" s="391" t="s">
        <v>258</v>
      </c>
      <c r="AY13" s="403">
        <v>7.8001792153089208E-3</v>
      </c>
      <c r="AZ13" s="347">
        <v>7.8000064899125107E-3</v>
      </c>
      <c r="BA13" s="347">
        <v>-4.4434104523751593E-2</v>
      </c>
      <c r="BB13" s="347">
        <v>-4.4434056761268673E-2</v>
      </c>
      <c r="BC13" s="348">
        <v>-4.4434119759347288E-2</v>
      </c>
      <c r="BD13" s="382"/>
      <c r="BE13" s="391" t="s">
        <v>258</v>
      </c>
      <c r="BF13" s="403">
        <v>4.3997886695592396E-3</v>
      </c>
      <c r="BG13" s="347">
        <v>4.3998453569092499E-3</v>
      </c>
      <c r="BH13" s="347">
        <v>0.10144398317591921</v>
      </c>
      <c r="BI13" s="347">
        <v>0.10144397058683907</v>
      </c>
      <c r="BJ13" s="348">
        <v>0.10144397727478743</v>
      </c>
      <c r="BK13" s="382"/>
      <c r="BL13" s="391" t="s">
        <v>258</v>
      </c>
      <c r="BM13" s="403">
        <v>3.0000166495138003E-3</v>
      </c>
      <c r="BN13" s="347">
        <v>3.0000729192229585E-3</v>
      </c>
      <c r="BO13" s="347">
        <v>-6.3807684886689947E-2</v>
      </c>
      <c r="BP13" s="347">
        <v>-6.3807663613875312E-2</v>
      </c>
      <c r="BQ13" s="348">
        <v>-6.3807687384958872E-2</v>
      </c>
      <c r="BR13" s="382"/>
      <c r="BS13" s="391" t="s">
        <v>258</v>
      </c>
      <c r="BT13" s="403">
        <v>5.00017162416669E-3</v>
      </c>
      <c r="BU13" s="347">
        <v>4.9999459805961403E-3</v>
      </c>
      <c r="BV13" s="347">
        <v>-1.5151560738024513E-2</v>
      </c>
      <c r="BW13" s="347">
        <v>-1.5151588773717669E-2</v>
      </c>
      <c r="BX13" s="348">
        <v>-1.5151547441957661E-2</v>
      </c>
      <c r="BY13" s="382"/>
      <c r="BZ13" s="391" t="s">
        <v>258</v>
      </c>
      <c r="CA13" s="403">
        <v>6.999902017049071E-3</v>
      </c>
      <c r="CB13" s="347">
        <v>7.0001267619576616E-3</v>
      </c>
      <c r="CC13" s="347">
        <v>2.2202958765170082E-2</v>
      </c>
      <c r="CD13" s="347">
        <v>2.220297166610705E-2</v>
      </c>
      <c r="CE13" s="348">
        <v>2.2202950987467482E-2</v>
      </c>
      <c r="CF13" s="382"/>
      <c r="CG13" s="391" t="s">
        <v>258</v>
      </c>
      <c r="CH13" s="403">
        <v>5.2998926343613946E-3</v>
      </c>
      <c r="CI13" s="347">
        <v>5.2998920450021136E-3</v>
      </c>
      <c r="CJ13" s="347">
        <v>8.1844529404864447E-2</v>
      </c>
      <c r="CK13" s="347">
        <v>8.1844437433093678E-2</v>
      </c>
      <c r="CL13" s="348">
        <v>8.1844506139536685E-2</v>
      </c>
      <c r="CM13" s="382"/>
      <c r="CN13" s="391" t="s">
        <v>258</v>
      </c>
      <c r="CO13" s="403">
        <v>2.5001949604519852E-3</v>
      </c>
      <c r="CP13" s="347">
        <v>2.4999181442731423E-3</v>
      </c>
      <c r="CQ13" s="347">
        <v>7.1983556245147776E-3</v>
      </c>
      <c r="CR13" s="347">
        <v>7.198403720425588E-3</v>
      </c>
      <c r="CS13" s="348">
        <v>7.1983841524206789E-3</v>
      </c>
      <c r="CT13" s="382"/>
      <c r="CU13" s="391" t="s">
        <v>258</v>
      </c>
      <c r="CV13" s="403">
        <v>4.6999317823025171E-3</v>
      </c>
      <c r="CW13" s="347">
        <v>4.700042900194476E-3</v>
      </c>
      <c r="CX13" s="347">
        <v>8.4087340024572178E-3</v>
      </c>
      <c r="CY13" s="347">
        <v>8.4086990255771658E-3</v>
      </c>
      <c r="CZ13" s="348">
        <v>8.4086991889424853E-3</v>
      </c>
    </row>
    <row r="14" spans="1:104" x14ac:dyDescent="0.25">
      <c r="A14" s="353" t="s">
        <v>252</v>
      </c>
      <c r="B14" s="403">
        <v>-1.8357606168155675E-2</v>
      </c>
      <c r="C14" s="347">
        <v>-1.8357606168155672E-2</v>
      </c>
      <c r="D14" s="347">
        <v>-1.8348225904398448E-2</v>
      </c>
      <c r="E14" s="347">
        <v>-1.8348962109946233E-2</v>
      </c>
      <c r="F14" s="348">
        <v>-1.8352945996046702E-2</v>
      </c>
      <c r="G14" s="382"/>
      <c r="H14" s="353" t="s">
        <v>252</v>
      </c>
      <c r="I14" s="403">
        <v>0</v>
      </c>
      <c r="J14" s="347">
        <v>0</v>
      </c>
      <c r="K14" s="347">
        <v>0</v>
      </c>
      <c r="L14" s="347">
        <v>0</v>
      </c>
      <c r="M14" s="348">
        <v>0</v>
      </c>
      <c r="N14" s="382"/>
      <c r="O14" s="353" t="s">
        <v>252</v>
      </c>
      <c r="P14" s="403">
        <v>7.6985413290114307E-3</v>
      </c>
      <c r="Q14" s="347">
        <v>7.679840418900347E-3</v>
      </c>
      <c r="R14" s="347">
        <v>1.0693296805267266E-2</v>
      </c>
      <c r="S14" s="347">
        <v>1.0704359366001396E-2</v>
      </c>
      <c r="T14" s="348">
        <v>1.0704337030120284E-2</v>
      </c>
      <c r="U14" s="382"/>
      <c r="V14" s="391" t="s">
        <v>252</v>
      </c>
      <c r="W14" s="403">
        <v>1.2619467384244175E-2</v>
      </c>
      <c r="X14" s="347">
        <v>1.261970158117443E-2</v>
      </c>
      <c r="Y14" s="347">
        <v>1.2605838033197769E-2</v>
      </c>
      <c r="Z14" s="347">
        <v>1.2597703427516845E-2</v>
      </c>
      <c r="AA14" s="348">
        <v>1.2593548387096821E-2</v>
      </c>
      <c r="AB14" s="382"/>
      <c r="AC14" s="391" t="s">
        <v>252</v>
      </c>
      <c r="AD14" s="403">
        <v>1.7746418644430197E-2</v>
      </c>
      <c r="AE14" s="347">
        <v>1.7765070986975495E-2</v>
      </c>
      <c r="AF14" s="347">
        <v>1.3298025444706707E-2</v>
      </c>
      <c r="AG14" s="347">
        <v>1.3297286717392906E-2</v>
      </c>
      <c r="AH14" s="348">
        <v>1.3303430348131865E-2</v>
      </c>
      <c r="AI14" s="382"/>
      <c r="AJ14" s="391" t="s">
        <v>252</v>
      </c>
      <c r="AK14" s="403">
        <v>1.6626650660264166E-2</v>
      </c>
      <c r="AL14" s="347">
        <v>1.6614645858343376E-2</v>
      </c>
      <c r="AM14" s="347">
        <v>1.660322690603332E-2</v>
      </c>
      <c r="AN14" s="347">
        <v>1.6599664384967343E-2</v>
      </c>
      <c r="AO14" s="348">
        <v>1.659959758551308E-2</v>
      </c>
      <c r="AP14" s="382"/>
      <c r="AQ14" s="391" t="s">
        <v>252</v>
      </c>
      <c r="AR14" s="403">
        <v>1.0509535336836517E-2</v>
      </c>
      <c r="AS14" s="347">
        <v>1.0509659439799699E-2</v>
      </c>
      <c r="AT14" s="347">
        <v>1.3495955404669054E-2</v>
      </c>
      <c r="AU14" s="347">
        <v>1.3502280068402057E-2</v>
      </c>
      <c r="AV14" s="348">
        <v>1.3498268184067392E-2</v>
      </c>
      <c r="AW14" s="382"/>
      <c r="AX14" s="391" t="s">
        <v>252</v>
      </c>
      <c r="AY14" s="403">
        <v>1.5045281916447493E-2</v>
      </c>
      <c r="AZ14" s="347">
        <v>1.5051300628695627E-2</v>
      </c>
      <c r="BA14" s="347">
        <v>1.0807383207201291E-2</v>
      </c>
      <c r="BB14" s="347">
        <v>1.0803210498564548E-2</v>
      </c>
      <c r="BC14" s="348">
        <v>1.0799304782549207E-2</v>
      </c>
      <c r="BD14" s="382"/>
      <c r="BE14" s="391" t="s">
        <v>252</v>
      </c>
      <c r="BF14" s="403">
        <v>4.3586127500360432E-3</v>
      </c>
      <c r="BG14" s="347">
        <v>4.3644171214109774E-3</v>
      </c>
      <c r="BH14" s="347">
        <v>7.3965115169037018E-3</v>
      </c>
      <c r="BI14" s="347">
        <v>7.39720866611798E-3</v>
      </c>
      <c r="BJ14" s="348">
        <v>7.401101236475905E-3</v>
      </c>
      <c r="BK14" s="382"/>
      <c r="BL14" s="391" t="s">
        <v>252</v>
      </c>
      <c r="BM14" s="403">
        <v>2.9962941778587699E-3</v>
      </c>
      <c r="BN14" s="347">
        <v>2.990539940680683E-3</v>
      </c>
      <c r="BO14" s="347">
        <v>6.0056832220730045E-3</v>
      </c>
      <c r="BP14" s="347">
        <v>6.0049961374549678E-3</v>
      </c>
      <c r="BQ14" s="348">
        <v>6.0011605374833809E-3</v>
      </c>
      <c r="BR14" s="382"/>
      <c r="BS14" s="391" t="s">
        <v>252</v>
      </c>
      <c r="BT14" s="403">
        <v>7.1140824547870326E-3</v>
      </c>
      <c r="BU14" s="347">
        <v>7.1312655710726721E-3</v>
      </c>
      <c r="BV14" s="347">
        <v>7.9932178757418683E-3</v>
      </c>
      <c r="BW14" s="347">
        <v>7.9952417445411702E-3</v>
      </c>
      <c r="BX14" s="348">
        <v>7.9971785877688932E-3</v>
      </c>
      <c r="BY14" s="382"/>
      <c r="BZ14" s="391" t="s">
        <v>252</v>
      </c>
      <c r="CA14" s="403">
        <v>1.0011205673758891E-2</v>
      </c>
      <c r="CB14" s="347">
        <v>9.9997503574427091E-3</v>
      </c>
      <c r="CC14" s="347">
        <v>1.000109469074976E-2</v>
      </c>
      <c r="CD14" s="347">
        <v>9.9997503574427091E-3</v>
      </c>
      <c r="CE14" s="348">
        <v>1.0001654830687106E-2</v>
      </c>
      <c r="CF14" s="382"/>
      <c r="CG14" s="391" t="s">
        <v>252</v>
      </c>
      <c r="CH14" s="403">
        <v>3.0000509790004352E-2</v>
      </c>
      <c r="CI14" s="347">
        <v>3.0006121524633785E-2</v>
      </c>
      <c r="CJ14" s="347">
        <v>3.0002160300196101E-2</v>
      </c>
      <c r="CK14" s="347">
        <v>2.999488648327682E-2</v>
      </c>
      <c r="CL14" s="348">
        <v>3.0000509790004622E-2</v>
      </c>
      <c r="CM14" s="382"/>
      <c r="CN14" s="391" t="s">
        <v>252</v>
      </c>
      <c r="CO14" s="403">
        <v>1.0007908156308844E-2</v>
      </c>
      <c r="CP14" s="347">
        <v>9.991491960994003E-3</v>
      </c>
      <c r="CQ14" s="347">
        <v>9.9966635012703892E-3</v>
      </c>
      <c r="CR14" s="347">
        <v>1.0002508808098077E-2</v>
      </c>
      <c r="CS14" s="348">
        <v>9.9988183214710976E-3</v>
      </c>
      <c r="CT14" s="382"/>
      <c r="CU14" s="391" t="s">
        <v>252</v>
      </c>
      <c r="CV14" s="403">
        <v>5.9938441600519126E-3</v>
      </c>
      <c r="CW14" s="347">
        <v>6.0047087284272683E-3</v>
      </c>
      <c r="CX14" s="347">
        <v>5.9970776951909378E-3</v>
      </c>
      <c r="CY14" s="347">
        <v>6.0047087284272683E-3</v>
      </c>
      <c r="CZ14" s="348">
        <v>6.0028979507346977E-3</v>
      </c>
    </row>
    <row r="15" spans="1:104" x14ac:dyDescent="0.25">
      <c r="A15" s="353" t="s">
        <v>253</v>
      </c>
      <c r="B15" s="403">
        <v>-2.3880316735000455E-2</v>
      </c>
      <c r="C15" s="347">
        <v>-2.3887024888577347E-2</v>
      </c>
      <c r="D15" s="347">
        <v>-2.3875101259297496E-2</v>
      </c>
      <c r="E15" s="347">
        <v>-2.3874505483499345E-2</v>
      </c>
      <c r="F15" s="348">
        <v>-2.3870382155637391E-2</v>
      </c>
      <c r="G15" s="382"/>
      <c r="H15" s="353" t="s">
        <v>253</v>
      </c>
      <c r="I15" s="403">
        <v>-1.6673079389508203E-3</v>
      </c>
      <c r="J15" s="347">
        <v>-1.6416991586291462E-3</v>
      </c>
      <c r="K15" s="347">
        <v>-1.6597760811178179E-3</v>
      </c>
      <c r="L15" s="347">
        <v>-1.6545037130142456E-3</v>
      </c>
      <c r="M15" s="348">
        <v>-1.6566377734787839E-3</v>
      </c>
      <c r="N15" s="382"/>
      <c r="O15" s="353" t="s">
        <v>253</v>
      </c>
      <c r="P15" s="403">
        <v>1.0695015416238386E-2</v>
      </c>
      <c r="Q15" s="347">
        <v>1.0688591983556078E-2</v>
      </c>
      <c r="R15" s="347">
        <v>1.0685569191705536E-2</v>
      </c>
      <c r="S15" s="347">
        <v>1.0688591983556078E-2</v>
      </c>
      <c r="T15" s="348">
        <v>1.068859198355593E-2</v>
      </c>
      <c r="U15" s="382"/>
      <c r="V15" s="391" t="s">
        <v>253</v>
      </c>
      <c r="W15" s="403">
        <v>1.5602656582668737E-2</v>
      </c>
      <c r="X15" s="347">
        <v>1.5609111246695104E-2</v>
      </c>
      <c r="Y15" s="347">
        <v>1.5612148764038134E-2</v>
      </c>
      <c r="Z15" s="347">
        <v>1.5609111246695104E-2</v>
      </c>
      <c r="AA15" s="348">
        <v>1.560911124669513E-2</v>
      </c>
      <c r="AB15" s="382"/>
      <c r="AC15" s="391" t="s">
        <v>253</v>
      </c>
      <c r="AD15" s="403">
        <v>2.0775969962453022E-2</v>
      </c>
      <c r="AE15" s="347">
        <v>2.0775969962453095E-2</v>
      </c>
      <c r="AF15" s="347">
        <v>2.0775969962453088E-2</v>
      </c>
      <c r="AG15" s="347">
        <v>2.0775969962453095E-2</v>
      </c>
      <c r="AH15" s="348">
        <v>2.0775969962453143E-2</v>
      </c>
      <c r="AI15" s="382"/>
      <c r="AJ15" s="391" t="s">
        <v>253</v>
      </c>
      <c r="AK15" s="403">
        <v>1.9617459538989631E-2</v>
      </c>
      <c r="AL15" s="347">
        <v>1.9592937714565984E-2</v>
      </c>
      <c r="AM15" s="347">
        <v>1.9603034936387549E-2</v>
      </c>
      <c r="AN15" s="347">
        <v>1.9605198626777842E-2</v>
      </c>
      <c r="AO15" s="348">
        <v>1.9605198626777818E-2</v>
      </c>
      <c r="AP15" s="382"/>
      <c r="AQ15" s="391" t="s">
        <v>253</v>
      </c>
      <c r="AR15" s="403">
        <v>1.3498075998076026E-2</v>
      </c>
      <c r="AS15" s="347">
        <v>1.3516438586786609E-2</v>
      </c>
      <c r="AT15" s="347">
        <v>1.3510645823017548E-2</v>
      </c>
      <c r="AU15" s="347">
        <v>1.3504250892867902E-2</v>
      </c>
      <c r="AV15" s="348">
        <v>1.3504250892867879E-2</v>
      </c>
      <c r="AW15" s="382"/>
      <c r="AX15" s="391" t="s">
        <v>253</v>
      </c>
      <c r="AY15" s="403">
        <v>1.0826684068460171E-2</v>
      </c>
      <c r="AZ15" s="347">
        <v>1.0820815832562117E-2</v>
      </c>
      <c r="BA15" s="347">
        <v>1.0817978782802903E-2</v>
      </c>
      <c r="BB15" s="347">
        <v>1.0820815832562117E-2</v>
      </c>
      <c r="BC15" s="348">
        <v>1.0820815832562072E-2</v>
      </c>
      <c r="BD15" s="382"/>
      <c r="BE15" s="391" t="s">
        <v>253</v>
      </c>
      <c r="BF15" s="403">
        <v>7.3654557192324903E-3</v>
      </c>
      <c r="BG15" s="347">
        <v>7.3714111322393267E-3</v>
      </c>
      <c r="BH15" s="347">
        <v>7.3741628115722322E-3</v>
      </c>
      <c r="BI15" s="347">
        <v>7.3714111322393267E-3</v>
      </c>
      <c r="BJ15" s="348">
        <v>7.3674984936340643E-3</v>
      </c>
      <c r="BK15" s="382"/>
      <c r="BL15" s="391" t="s">
        <v>253</v>
      </c>
      <c r="BM15" s="403">
        <v>6.0007573771446946E-3</v>
      </c>
      <c r="BN15" s="347">
        <v>5.9891403136724686E-3</v>
      </c>
      <c r="BO15" s="347">
        <v>5.9904865042701124E-3</v>
      </c>
      <c r="BP15" s="347">
        <v>6.0007923376290198E-3</v>
      </c>
      <c r="BQ15" s="348">
        <v>6.0046996679159982E-3</v>
      </c>
      <c r="BR15" s="382"/>
      <c r="BS15" s="391" t="s">
        <v>253</v>
      </c>
      <c r="BT15" s="403">
        <v>7.9918922831909382E-3</v>
      </c>
      <c r="BU15" s="347">
        <v>8.0151964418086995E-3</v>
      </c>
      <c r="BV15" s="347">
        <v>8.0124274384759976E-3</v>
      </c>
      <c r="BW15" s="347">
        <v>8.0035210859770063E-3</v>
      </c>
      <c r="BX15" s="348">
        <v>8.0035210859771833E-3</v>
      </c>
      <c r="BY15" s="382"/>
      <c r="BZ15" s="391" t="s">
        <v>253</v>
      </c>
      <c r="CA15" s="403">
        <v>9.9968400792851721E-3</v>
      </c>
      <c r="CB15" s="347">
        <v>9.9967826446661374E-3</v>
      </c>
      <c r="CC15" s="347">
        <v>9.9899964852515569E-3</v>
      </c>
      <c r="CD15" s="347">
        <v>9.9967826446661374E-3</v>
      </c>
      <c r="CE15" s="348">
        <v>1.0000612829587373E-2</v>
      </c>
      <c r="CF15" s="382"/>
      <c r="CG15" s="391" t="s">
        <v>253</v>
      </c>
      <c r="CH15" s="403">
        <v>2.2014277994254698E-2</v>
      </c>
      <c r="CI15" s="347">
        <v>2.2002775944845197E-2</v>
      </c>
      <c r="CJ15" s="347">
        <v>2.2004202749186963E-2</v>
      </c>
      <c r="CK15" s="347">
        <v>2.2002775944845197E-2</v>
      </c>
      <c r="CL15" s="348">
        <v>2.1998900244600723E-2</v>
      </c>
      <c r="CM15" s="382"/>
      <c r="CN15" s="391" t="s">
        <v>253</v>
      </c>
      <c r="CO15" s="403">
        <v>2.2987226226588348E-2</v>
      </c>
      <c r="CP15" s="347">
        <v>2.2998486062872883E-2</v>
      </c>
      <c r="CQ15" s="347">
        <v>2.2997236664614829E-2</v>
      </c>
      <c r="CR15" s="347">
        <v>2.2998486062872883E-2</v>
      </c>
      <c r="CS15" s="348">
        <v>2.2998486062873053E-2</v>
      </c>
      <c r="CT15" s="382"/>
      <c r="CU15" s="391" t="s">
        <v>253</v>
      </c>
      <c r="CV15" s="403">
        <v>4.6791262003863746E-3</v>
      </c>
      <c r="CW15" s="347">
        <v>4.700864001392779E-3</v>
      </c>
      <c r="CX15" s="347">
        <v>2.9060463687222123E-3</v>
      </c>
      <c r="CY15" s="347">
        <v>2.9053951119719242E-3</v>
      </c>
      <c r="CZ15" s="348">
        <v>2.9053951119719242E-3</v>
      </c>
    </row>
    <row r="16" spans="1:104" x14ac:dyDescent="0.25">
      <c r="A16" s="353" t="s">
        <v>255</v>
      </c>
      <c r="B16" s="403">
        <v>-3.495963721738013E-2</v>
      </c>
      <c r="C16" s="347">
        <v>-3.4966294447589231E-2</v>
      </c>
      <c r="D16" s="347">
        <v>-3.4962388945225624E-2</v>
      </c>
      <c r="E16" s="347">
        <v>-3.492814964428604E-2</v>
      </c>
      <c r="F16" s="348">
        <v>-3.4960386804892968E-2</v>
      </c>
      <c r="G16" s="382"/>
      <c r="H16" s="353" t="s">
        <v>255</v>
      </c>
      <c r="I16" s="403">
        <v>-6.5653535959475677E-3</v>
      </c>
      <c r="J16" s="347">
        <v>-6.5854373850213841E-3</v>
      </c>
      <c r="K16" s="347">
        <v>-6.5714151283700921E-3</v>
      </c>
      <c r="L16" s="347">
        <v>-6.6119227898047391E-3</v>
      </c>
      <c r="M16" s="348">
        <v>-6.5766086029149925E-3</v>
      </c>
      <c r="N16" s="382"/>
      <c r="O16" s="353" t="s">
        <v>255</v>
      </c>
      <c r="P16" s="403">
        <v>1.0667919084840173E-2</v>
      </c>
      <c r="Q16" s="347">
        <v>1.0708534621577972E-2</v>
      </c>
      <c r="R16" s="347">
        <v>1.0688011114268725E-2</v>
      </c>
      <c r="S16" s="347">
        <v>1.0695115405260216E-2</v>
      </c>
      <c r="T16" s="348">
        <v>1.0695115405260292E-2</v>
      </c>
      <c r="U16" s="382"/>
      <c r="V16" s="391" t="s">
        <v>255</v>
      </c>
      <c r="W16" s="403">
        <v>1.560062402496115E-2</v>
      </c>
      <c r="X16" s="347">
        <v>1.5613797498606051E-2</v>
      </c>
      <c r="Y16" s="347">
        <v>1.5620362704822005E-2</v>
      </c>
      <c r="Z16" s="347">
        <v>1.5614004806351809E-2</v>
      </c>
      <c r="AA16" s="348">
        <v>1.5614004806351783E-2</v>
      </c>
      <c r="AB16" s="382"/>
      <c r="AC16" s="391" t="s">
        <v>255</v>
      </c>
      <c r="AD16" s="403">
        <v>2.0786351603098201E-2</v>
      </c>
      <c r="AE16" s="347">
        <v>2.0759798154103584E-2</v>
      </c>
      <c r="AF16" s="347">
        <v>2.0778541657054075E-2</v>
      </c>
      <c r="AG16" s="347">
        <v>2.0773142640503183E-2</v>
      </c>
      <c r="AH16" s="348">
        <v>2.0773142640503159E-2</v>
      </c>
      <c r="AI16" s="382"/>
      <c r="AJ16" s="391" t="s">
        <v>255</v>
      </c>
      <c r="AK16" s="403">
        <v>1.9594659494765167E-2</v>
      </c>
      <c r="AL16" s="347">
        <v>1.9620399067646749E-2</v>
      </c>
      <c r="AM16" s="347">
        <v>1.9602229923158038E-2</v>
      </c>
      <c r="AN16" s="347">
        <v>1.9594784969647235E-2</v>
      </c>
      <c r="AO16" s="348">
        <v>1.9594784969647186E-2</v>
      </c>
      <c r="AP16" s="382"/>
      <c r="AQ16" s="391" t="s">
        <v>255</v>
      </c>
      <c r="AR16" s="403">
        <v>1.3502904694614576E-2</v>
      </c>
      <c r="AS16" s="347">
        <v>1.3490089682719131E-2</v>
      </c>
      <c r="AT16" s="347">
        <v>1.3506524212735124E-2</v>
      </c>
      <c r="AU16" s="347">
        <v>1.3515550419534733E-2</v>
      </c>
      <c r="AV16" s="348">
        <v>1.3515550419534781E-2</v>
      </c>
      <c r="AW16" s="382"/>
      <c r="AX16" s="391" t="s">
        <v>255</v>
      </c>
      <c r="AY16" s="403">
        <v>1.0813323005422181E-2</v>
      </c>
      <c r="AZ16" s="347">
        <v>1.080705929010513E-2</v>
      </c>
      <c r="BA16" s="347">
        <v>1.0818692133848449E-2</v>
      </c>
      <c r="BB16" s="347">
        <v>1.0819452706722212E-2</v>
      </c>
      <c r="BC16" s="348">
        <v>1.0819452706722188E-2</v>
      </c>
      <c r="BD16" s="382"/>
      <c r="BE16" s="391" t="s">
        <v>255</v>
      </c>
      <c r="BF16" s="403">
        <v>7.3871996076507115E-3</v>
      </c>
      <c r="BG16" s="347">
        <v>7.3810691515448527E-3</v>
      </c>
      <c r="BH16" s="347">
        <v>7.3708656079161279E-3</v>
      </c>
      <c r="BI16" s="347">
        <v>7.3687178921298052E-3</v>
      </c>
      <c r="BJ16" s="348">
        <v>7.3646309715019878E-3</v>
      </c>
      <c r="BK16" s="382"/>
      <c r="BL16" s="391" t="s">
        <v>255</v>
      </c>
      <c r="BM16" s="403">
        <v>5.9942187737715728E-3</v>
      </c>
      <c r="BN16" s="347">
        <v>6.0125118667996649E-3</v>
      </c>
      <c r="BO16" s="347">
        <v>5.9995990721384554E-3</v>
      </c>
      <c r="BP16" s="347">
        <v>6.0003407901462356E-3</v>
      </c>
      <c r="BQ16" s="348">
        <v>6.0044221757914731E-3</v>
      </c>
      <c r="BR16" s="382"/>
      <c r="BS16" s="391" t="s">
        <v>255</v>
      </c>
      <c r="BT16" s="403">
        <v>8.0152440868670287E-3</v>
      </c>
      <c r="BU16" s="347">
        <v>8.0090979481223443E-3</v>
      </c>
      <c r="BV16" s="347">
        <v>7.9992029263987983E-3</v>
      </c>
      <c r="BW16" s="347">
        <v>8.0091948460468271E-3</v>
      </c>
      <c r="BX16" s="348">
        <v>8.009194846046782E-3</v>
      </c>
      <c r="BY16" s="382"/>
      <c r="BZ16" s="391" t="s">
        <v>255</v>
      </c>
      <c r="CA16" s="403">
        <v>9.9918984607076586E-3</v>
      </c>
      <c r="CB16" s="347">
        <v>9.9618329772679006E-3</v>
      </c>
      <c r="CC16" s="347">
        <v>9.9973171041668578E-3</v>
      </c>
      <c r="CD16" s="347">
        <v>9.9859572476205943E-3</v>
      </c>
      <c r="CE16" s="348">
        <v>9.9879576396974864E-3</v>
      </c>
      <c r="CF16" s="382"/>
      <c r="CG16" s="391" t="s">
        <v>255</v>
      </c>
      <c r="CH16" s="403">
        <v>2.1984551396316034E-2</v>
      </c>
      <c r="CI16" s="347">
        <v>2.2008841564861888E-2</v>
      </c>
      <c r="CJ16" s="347">
        <v>2.1991695443678638E-2</v>
      </c>
      <c r="CK16" s="347">
        <v>2.1996696336260668E-2</v>
      </c>
      <c r="CL16" s="348">
        <v>2.1994672159557964E-2</v>
      </c>
      <c r="CM16" s="382"/>
      <c r="CN16" s="391" t="s">
        <v>255</v>
      </c>
      <c r="CO16" s="403">
        <v>2.2994186046511701E-2</v>
      </c>
      <c r="CP16" s="347">
        <v>2.2999999999999968E-2</v>
      </c>
      <c r="CQ16" s="347">
        <v>2.2995896032831663E-2</v>
      </c>
      <c r="CR16" s="347">
        <v>2.2999999999999968E-2</v>
      </c>
      <c r="CS16" s="348">
        <v>2.2999999999999882E-2</v>
      </c>
      <c r="CT16" s="382"/>
      <c r="CU16" s="391" t="s">
        <v>255</v>
      </c>
      <c r="CV16" s="403">
        <v>9.6615611946235594E-3</v>
      </c>
      <c r="CW16" s="347">
        <v>9.6615062856623257E-3</v>
      </c>
      <c r="CX16" s="347">
        <v>9.6548588545219069E-3</v>
      </c>
      <c r="CY16" s="347">
        <v>9.6501398076792033E-3</v>
      </c>
      <c r="CZ16" s="348">
        <v>9.6501398076792901E-3</v>
      </c>
    </row>
    <row r="17" spans="1:104" ht="15.75" thickBot="1" x14ac:dyDescent="0.3">
      <c r="A17" s="354" t="s">
        <v>294</v>
      </c>
      <c r="B17" s="403">
        <v>-3.9024546151879252E-2</v>
      </c>
      <c r="C17" s="347">
        <v>-3.9018153924827527E-2</v>
      </c>
      <c r="D17" s="347">
        <v>-3.9000691874981293E-2</v>
      </c>
      <c r="E17" s="347">
        <v>-3.899308352190644E-2</v>
      </c>
      <c r="F17" s="348">
        <v>-3.9003654262062808E-2</v>
      </c>
      <c r="G17" s="382"/>
      <c r="H17" s="354" t="s">
        <v>294</v>
      </c>
      <c r="I17" s="403">
        <v>0</v>
      </c>
      <c r="J17" s="347">
        <v>0</v>
      </c>
      <c r="K17" s="347">
        <v>0</v>
      </c>
      <c r="L17" s="347">
        <v>0</v>
      </c>
      <c r="M17" s="348">
        <v>8.8689829494226288E-6</v>
      </c>
      <c r="N17" s="382"/>
      <c r="O17" s="354" t="s">
        <v>294</v>
      </c>
      <c r="P17" s="403">
        <v>7.7161007084178435E-3</v>
      </c>
      <c r="Q17" s="347">
        <v>7.6894423158792129E-3</v>
      </c>
      <c r="R17" s="347">
        <v>7.7003740628865027E-3</v>
      </c>
      <c r="S17" s="347">
        <v>7.6893400204871322E-3</v>
      </c>
      <c r="T17" s="348">
        <v>7.6849055683415775E-3</v>
      </c>
      <c r="U17" s="382"/>
      <c r="V17" s="392" t="s">
        <v>294</v>
      </c>
      <c r="W17" s="403">
        <v>1.2607676821017173E-2</v>
      </c>
      <c r="X17" s="347">
        <v>1.2621128508436016E-2</v>
      </c>
      <c r="Y17" s="347">
        <v>1.2611633144365929E-2</v>
      </c>
      <c r="Z17" s="347">
        <v>1.2607760043301984E-2</v>
      </c>
      <c r="AA17" s="348">
        <v>1.2607815525435577E-2</v>
      </c>
      <c r="AB17" s="382"/>
      <c r="AC17" s="392" t="s">
        <v>294</v>
      </c>
      <c r="AD17" s="403">
        <v>1.7828623578110134E-2</v>
      </c>
      <c r="AE17" s="347">
        <v>1.7783108654272361E-2</v>
      </c>
      <c r="AF17" s="347">
        <v>1.7761553445710579E-2</v>
      </c>
      <c r="AG17" s="347">
        <v>1.7770071184584492E-2</v>
      </c>
      <c r="AH17" s="348">
        <v>1.7774494252623819E-2</v>
      </c>
      <c r="AI17" s="382"/>
      <c r="AJ17" s="392" t="s">
        <v>294</v>
      </c>
      <c r="AK17" s="403">
        <v>1.6547649545279937E-2</v>
      </c>
      <c r="AL17" s="347">
        <v>1.659980016908769E-2</v>
      </c>
      <c r="AM17" s="347">
        <v>1.6611408333961325E-2</v>
      </c>
      <c r="AN17" s="347">
        <v>1.6607570614231723E-2</v>
      </c>
      <c r="AO17" s="348">
        <v>1.6607570614231723E-2</v>
      </c>
      <c r="AP17" s="382"/>
      <c r="AQ17" s="392" t="s">
        <v>294</v>
      </c>
      <c r="AR17" s="403">
        <v>1.0504729128438554E-2</v>
      </c>
      <c r="AS17" s="347">
        <v>1.0506051519948892E-2</v>
      </c>
      <c r="AT17" s="347">
        <v>1.0510004484321486E-2</v>
      </c>
      <c r="AU17" s="347">
        <v>1.051001197432461E-2</v>
      </c>
      <c r="AV17" s="348">
        <v>1.051001197432461E-2</v>
      </c>
      <c r="AW17" s="382"/>
      <c r="AX17" s="392" t="s">
        <v>294</v>
      </c>
      <c r="AY17" s="403">
        <v>7.8177654495792843E-3</v>
      </c>
      <c r="AZ17" s="347">
        <v>7.8101483297226401E-3</v>
      </c>
      <c r="BA17" s="347">
        <v>7.8158060268732829E-3</v>
      </c>
      <c r="BB17" s="347">
        <v>7.8238745386901894E-3</v>
      </c>
      <c r="BC17" s="348">
        <v>7.8176397795588683E-3</v>
      </c>
      <c r="BD17" s="382"/>
      <c r="BE17" s="392" t="s">
        <v>294</v>
      </c>
      <c r="BF17" s="403">
        <v>4.3725447740418011E-3</v>
      </c>
      <c r="BG17" s="347">
        <v>4.3787582588898904E-3</v>
      </c>
      <c r="BH17" s="347">
        <v>4.3742558115839325E-3</v>
      </c>
      <c r="BI17" s="347">
        <v>4.3662076389146915E-3</v>
      </c>
      <c r="BJ17" s="348">
        <v>4.3724210461195808E-3</v>
      </c>
      <c r="BK17" s="382"/>
      <c r="BL17" s="392" t="s">
        <v>294</v>
      </c>
      <c r="BM17" s="403">
        <v>2.9999667388967088E-3</v>
      </c>
      <c r="BN17" s="347">
        <v>2.9999051442608075E-3</v>
      </c>
      <c r="BO17" s="347">
        <v>3.0000214349356672E-3</v>
      </c>
      <c r="BP17" s="347">
        <v>3.00002870310382E-3</v>
      </c>
      <c r="BQ17" s="348">
        <v>3.0000287031038669E-3</v>
      </c>
      <c r="BR17" s="382"/>
      <c r="BS17" s="392" t="s">
        <v>294</v>
      </c>
      <c r="BT17" s="403">
        <v>5.012010340284233E-3</v>
      </c>
      <c r="BU17" s="347">
        <v>5.0182130995282811E-3</v>
      </c>
      <c r="BV17" s="347">
        <v>5.0066534928572271E-3</v>
      </c>
      <c r="BW17" s="347">
        <v>5.0059310174402592E-3</v>
      </c>
      <c r="BX17" s="348">
        <v>5.0120720584842472E-3</v>
      </c>
      <c r="BY17" s="382"/>
      <c r="BZ17" s="392" t="s">
        <v>294</v>
      </c>
      <c r="CA17" s="403">
        <v>6.9893984296232094E-3</v>
      </c>
      <c r="CB17" s="347">
        <v>6.9834286552281234E-3</v>
      </c>
      <c r="CC17" s="347">
        <v>6.9933000733254074E-3</v>
      </c>
      <c r="CD17" s="347">
        <v>6.9940239774158534E-3</v>
      </c>
      <c r="CE17" s="348">
        <v>6.987870825822683E-3</v>
      </c>
      <c r="CF17" s="382"/>
      <c r="CG17" s="392" t="s">
        <v>294</v>
      </c>
      <c r="CH17" s="403">
        <v>0.15000802493464016</v>
      </c>
      <c r="CI17" s="347">
        <v>0.15000781558709619</v>
      </c>
      <c r="CJ17" s="347">
        <v>0.14999549182349572</v>
      </c>
      <c r="CK17" s="347">
        <v>0.14999763347504164</v>
      </c>
      <c r="CL17" s="348">
        <v>0.14999763347504158</v>
      </c>
      <c r="CM17" s="382"/>
      <c r="CN17" s="392" t="s">
        <v>294</v>
      </c>
      <c r="CO17" s="403">
        <v>3.4983115238497231E-2</v>
      </c>
      <c r="CP17" s="347">
        <v>3.4993668214436439E-2</v>
      </c>
      <c r="CQ17" s="347">
        <v>3.4999068843503553E-2</v>
      </c>
      <c r="CR17" s="347">
        <v>3.5004590592977933E-2</v>
      </c>
      <c r="CS17" s="348">
        <v>3.5004590592978051E-2</v>
      </c>
      <c r="CT17" s="382"/>
      <c r="CU17" s="392" t="s">
        <v>294</v>
      </c>
      <c r="CV17" s="403">
        <v>6.0158042314555531E-3</v>
      </c>
      <c r="CW17" s="347">
        <v>5.9953505444757084E-3</v>
      </c>
      <c r="CX17" s="347">
        <v>6.0097883978695735E-3</v>
      </c>
      <c r="CY17" s="347">
        <v>5.9953505444757084E-3</v>
      </c>
      <c r="CZ17" s="348">
        <v>5.9953505444755532E-3</v>
      </c>
    </row>
    <row r="18" spans="1:104" x14ac:dyDescent="0.25">
      <c r="A18" s="355" t="s">
        <v>261</v>
      </c>
      <c r="B18" s="403">
        <v>-1.3937469937469991E-2</v>
      </c>
      <c r="C18" s="347">
        <v>-1.3930889407660194E-2</v>
      </c>
      <c r="D18" s="347">
        <v>-1.3935534496287727E-2</v>
      </c>
      <c r="E18" s="347">
        <v>-1.3931017675277718E-2</v>
      </c>
      <c r="F18" s="348">
        <v>-1.393736304847412E-2</v>
      </c>
      <c r="G18" s="382"/>
      <c r="H18" s="355" t="s">
        <v>261</v>
      </c>
      <c r="I18" s="403">
        <v>-1.3013831382787073E-2</v>
      </c>
      <c r="J18" s="347">
        <v>-1.3013958076859415E-2</v>
      </c>
      <c r="K18" s="347">
        <v>-1.3013792128245728E-2</v>
      </c>
      <c r="L18" s="347">
        <v>-1.3013829689950997E-2</v>
      </c>
      <c r="M18" s="348">
        <v>-1.3013829972090312E-2</v>
      </c>
      <c r="N18" s="382"/>
      <c r="O18" s="355" t="s">
        <v>261</v>
      </c>
      <c r="P18" s="403">
        <v>1.0700101284407546E-2</v>
      </c>
      <c r="Q18" s="347">
        <v>1.0700165771647336E-2</v>
      </c>
      <c r="R18" s="347">
        <v>1.0700041895279134E-2</v>
      </c>
      <c r="S18" s="347">
        <v>1.0700033976729749E-2</v>
      </c>
      <c r="T18" s="348">
        <v>1.07000561775848E-2</v>
      </c>
      <c r="U18" s="382"/>
      <c r="V18" s="393" t="s">
        <v>261</v>
      </c>
      <c r="W18" s="403">
        <v>1.5600035599103263E-2</v>
      </c>
      <c r="X18" s="347">
        <v>1.5599967347935173E-2</v>
      </c>
      <c r="Y18" s="347">
        <v>1.5599938819557957E-2</v>
      </c>
      <c r="Z18" s="347">
        <v>1.5599969382165254E-2</v>
      </c>
      <c r="AA18" s="348">
        <v>1.5599969382165279E-2</v>
      </c>
      <c r="AB18" s="382"/>
      <c r="AC18" s="393" t="s">
        <v>261</v>
      </c>
      <c r="AD18" s="403">
        <v>2.0799936828846576E-2</v>
      </c>
      <c r="AE18" s="347">
        <v>2.0799998356523026E-2</v>
      </c>
      <c r="AF18" s="347">
        <v>2.0800107551083E-2</v>
      </c>
      <c r="AG18" s="347">
        <v>2.0800001027173203E-2</v>
      </c>
      <c r="AH18" s="348">
        <v>2.0800043826057622E-2</v>
      </c>
      <c r="AI18" s="382"/>
      <c r="AJ18" s="393" t="s">
        <v>261</v>
      </c>
      <c r="AK18" s="403">
        <v>1.9600049683269092E-2</v>
      </c>
      <c r="AL18" s="347">
        <v>1.9599857314709201E-2</v>
      </c>
      <c r="AM18" s="347">
        <v>1.9599991654099789E-2</v>
      </c>
      <c r="AN18" s="347">
        <v>1.9599985560407804E-2</v>
      </c>
      <c r="AO18" s="348">
        <v>1.9599942811837971E-2</v>
      </c>
      <c r="AP18" s="382"/>
      <c r="AQ18" s="393" t="s">
        <v>261</v>
      </c>
      <c r="AR18" s="403">
        <v>1.3500177025211668E-2</v>
      </c>
      <c r="AS18" s="347">
        <v>1.35000536626948E-2</v>
      </c>
      <c r="AT18" s="347">
        <v>1.3499922063921454E-2</v>
      </c>
      <c r="AU18" s="347">
        <v>1.35000536626948E-2</v>
      </c>
      <c r="AV18" s="348">
        <v>1.3500074223114309E-2</v>
      </c>
      <c r="AW18" s="382"/>
      <c r="AX18" s="393" t="s">
        <v>261</v>
      </c>
      <c r="AY18" s="403">
        <v>1.0799847850893907E-2</v>
      </c>
      <c r="AZ18" s="347">
        <v>1.0800153463692999E-2</v>
      </c>
      <c r="BA18" s="347">
        <v>1.0800082482730221E-2</v>
      </c>
      <c r="BB18" s="347">
        <v>1.0800031744393314E-2</v>
      </c>
      <c r="BC18" s="348">
        <v>1.0800051811847448E-2</v>
      </c>
      <c r="BD18" s="382"/>
      <c r="BE18" s="393" t="s">
        <v>261</v>
      </c>
      <c r="BF18" s="403">
        <v>7.2999670955681576E-3</v>
      </c>
      <c r="BG18" s="347">
        <v>7.2997851488508462E-3</v>
      </c>
      <c r="BH18" s="347">
        <v>7.2999135818209897E-3</v>
      </c>
      <c r="BI18" s="347">
        <v>7.2999064466551297E-3</v>
      </c>
      <c r="BJ18" s="348">
        <v>7.2998860838452834E-3</v>
      </c>
      <c r="BK18" s="382"/>
      <c r="BL18" s="393" t="s">
        <v>261</v>
      </c>
      <c r="BM18" s="403">
        <v>6.0000186491913337E-3</v>
      </c>
      <c r="BN18" s="347">
        <v>6.0000186491912652E-3</v>
      </c>
      <c r="BO18" s="347">
        <v>6.0000186491913129E-3</v>
      </c>
      <c r="BP18" s="347">
        <v>6.0000186491912652E-3</v>
      </c>
      <c r="BQ18" s="348">
        <v>6.0000185296447527E-3</v>
      </c>
      <c r="BR18" s="382"/>
      <c r="BS18" s="393" t="s">
        <v>261</v>
      </c>
      <c r="BT18" s="403">
        <v>7.9999629240737006E-3</v>
      </c>
      <c r="BU18" s="347">
        <v>8.000081757170787E-3</v>
      </c>
      <c r="BV18" s="347">
        <v>7.9999279731628528E-3</v>
      </c>
      <c r="BW18" s="347">
        <v>7.9999629240738029E-3</v>
      </c>
      <c r="BX18" s="348">
        <v>7.9999429601145255E-3</v>
      </c>
      <c r="BY18" s="382"/>
      <c r="BZ18" s="393" t="s">
        <v>261</v>
      </c>
      <c r="CA18" s="403">
        <v>1.0000017683497316E-2</v>
      </c>
      <c r="CB18" s="347">
        <v>9.9998986146278158E-3</v>
      </c>
      <c r="CC18" s="347">
        <v>1.0000052703758274E-2</v>
      </c>
      <c r="CD18" s="347">
        <v>1.0000017683497181E-2</v>
      </c>
      <c r="CE18" s="348">
        <v>1.0000017683497205E-2</v>
      </c>
      <c r="CF18" s="382"/>
      <c r="CG18" s="393" t="s">
        <v>261</v>
      </c>
      <c r="CH18" s="403">
        <v>2.0000151739577397E-2</v>
      </c>
      <c r="CI18" s="347">
        <v>2.0000210100953555E-2</v>
      </c>
      <c r="CJ18" s="347">
        <v>2.000003158380342E-2</v>
      </c>
      <c r="CK18" s="347">
        <v>2.0000093378201505E-2</v>
      </c>
      <c r="CL18" s="348">
        <v>2.0000054470617576E-2</v>
      </c>
      <c r="CM18" s="382"/>
      <c r="CN18" s="393" t="s">
        <v>261</v>
      </c>
      <c r="CO18" s="403">
        <v>1.9999925617865247E-2</v>
      </c>
      <c r="CP18" s="347">
        <v>1.9999867256505433E-2</v>
      </c>
      <c r="CQ18" s="347">
        <v>2.0000113087783915E-2</v>
      </c>
      <c r="CR18" s="347">
        <v>1.9999983979231608E-2</v>
      </c>
      <c r="CS18" s="348">
        <v>2.0000022886812893E-2</v>
      </c>
      <c r="CT18" s="382"/>
      <c r="CU18" s="393" t="s">
        <v>261</v>
      </c>
      <c r="CV18" s="403">
        <v>5.9999349296511462E-3</v>
      </c>
      <c r="CW18" s="347">
        <v>5.9999349296511783E-3</v>
      </c>
      <c r="CX18" s="347">
        <v>5.9999345336897887E-3</v>
      </c>
      <c r="CY18" s="347">
        <v>5.9999349296511783E-3</v>
      </c>
      <c r="CZ18" s="348">
        <v>5.9999349296510933E-3</v>
      </c>
    </row>
    <row r="19" spans="1:104" x14ac:dyDescent="0.25">
      <c r="A19" s="356" t="s">
        <v>262</v>
      </c>
      <c r="B19" s="403">
        <v>0</v>
      </c>
      <c r="C19" s="347">
        <v>0</v>
      </c>
      <c r="D19" s="347">
        <v>0</v>
      </c>
      <c r="E19" s="347">
        <v>0</v>
      </c>
      <c r="F19" s="348">
        <v>0</v>
      </c>
      <c r="G19" s="382"/>
      <c r="H19" s="356" t="s">
        <v>262</v>
      </c>
      <c r="I19" s="403">
        <v>0</v>
      </c>
      <c r="J19" s="347">
        <v>0</v>
      </c>
      <c r="K19" s="347">
        <v>0</v>
      </c>
      <c r="L19" s="347">
        <v>0</v>
      </c>
      <c r="M19" s="348">
        <v>0</v>
      </c>
      <c r="N19" s="382"/>
      <c r="O19" s="356" t="s">
        <v>262</v>
      </c>
      <c r="P19" s="403">
        <v>7.6917729953504587E-3</v>
      </c>
      <c r="Q19" s="347">
        <v>7.6918373524520241E-3</v>
      </c>
      <c r="R19" s="347">
        <v>7.6916439109002985E-3</v>
      </c>
      <c r="S19" s="347">
        <v>7.6917105736770235E-3</v>
      </c>
      <c r="T19" s="348">
        <v>7.6917738017754471E-3</v>
      </c>
      <c r="U19" s="382"/>
      <c r="V19" s="394" t="s">
        <v>262</v>
      </c>
      <c r="W19" s="403">
        <v>1.2599935202473451E-2</v>
      </c>
      <c r="X19" s="347">
        <v>1.2599936775584769E-2</v>
      </c>
      <c r="Y19" s="347">
        <v>1.2600084399105852E-2</v>
      </c>
      <c r="Z19" s="347">
        <v>1.2599936775584769E-2</v>
      </c>
      <c r="AA19" s="348">
        <v>1.2599936513399582E-2</v>
      </c>
      <c r="AB19" s="382"/>
      <c r="AC19" s="394" t="s">
        <v>262</v>
      </c>
      <c r="AD19" s="403">
        <v>1.7799798655690816E-2</v>
      </c>
      <c r="AE19" s="347">
        <v>1.7799924147560119E-2</v>
      </c>
      <c r="AF19" s="347">
        <v>1.7799908092821511E-2</v>
      </c>
      <c r="AG19" s="347">
        <v>1.7800047444764051E-2</v>
      </c>
      <c r="AH19" s="348">
        <v>1.7800005979914223E-2</v>
      </c>
      <c r="AI19" s="382"/>
      <c r="AJ19" s="394" t="s">
        <v>262</v>
      </c>
      <c r="AK19" s="403">
        <v>1.6600241070400965E-2</v>
      </c>
      <c r="AL19" s="347">
        <v>1.6600180499948561E-2</v>
      </c>
      <c r="AM19" s="347">
        <v>1.6600008294588454E-2</v>
      </c>
      <c r="AN19" s="347">
        <v>1.6599936207207101E-2</v>
      </c>
      <c r="AO19" s="348">
        <v>1.6600037493106363E-2</v>
      </c>
      <c r="AP19" s="382"/>
      <c r="AQ19" s="394" t="s">
        <v>262</v>
      </c>
      <c r="AR19" s="403">
        <v>1.0499729947362792E-2</v>
      </c>
      <c r="AS19" s="347">
        <v>1.0499909317123303E-2</v>
      </c>
      <c r="AT19" s="347">
        <v>1.0499924366674407E-2</v>
      </c>
      <c r="AU19" s="347">
        <v>1.0500029731117522E-2</v>
      </c>
      <c r="AV19" s="348">
        <v>1.0499929594653911E-2</v>
      </c>
      <c r="AW19" s="382"/>
      <c r="AX19" s="394" t="s">
        <v>262</v>
      </c>
      <c r="AY19" s="403">
        <v>7.8001225236571737E-3</v>
      </c>
      <c r="AZ19" s="347">
        <v>7.8000036792470733E-3</v>
      </c>
      <c r="BA19" s="347">
        <v>7.8000875694159586E-3</v>
      </c>
      <c r="BB19" s="347">
        <v>7.8000036792470733E-3</v>
      </c>
      <c r="BC19" s="348">
        <v>7.8000234866468093E-3</v>
      </c>
      <c r="BD19" s="382"/>
      <c r="BE19" s="394" t="s">
        <v>262</v>
      </c>
      <c r="BF19" s="403">
        <v>4.4000273807825287E-3</v>
      </c>
      <c r="BG19" s="347">
        <v>4.4000215301878724E-3</v>
      </c>
      <c r="BH19" s="347">
        <v>4.4000187769668193E-3</v>
      </c>
      <c r="BI19" s="347">
        <v>4.4000215301878724E-3</v>
      </c>
      <c r="BJ19" s="348">
        <v>4.4000273807823067E-3</v>
      </c>
      <c r="BK19" s="382"/>
      <c r="BL19" s="394" t="s">
        <v>262</v>
      </c>
      <c r="BM19" s="403">
        <v>3.0000023591105198E-3</v>
      </c>
      <c r="BN19" s="347">
        <v>2.9999965516209408E-3</v>
      </c>
      <c r="BO19" s="347">
        <v>3.000007524483787E-3</v>
      </c>
      <c r="BP19" s="347">
        <v>3.0000082015500472E-3</v>
      </c>
      <c r="BQ19" s="348">
        <v>2.999992650836432E-3</v>
      </c>
      <c r="BR19" s="382"/>
      <c r="BS19" s="394" t="s">
        <v>262</v>
      </c>
      <c r="BT19" s="403">
        <v>5.0000612695670216E-3</v>
      </c>
      <c r="BU19" s="347">
        <v>5.0000148673074087E-3</v>
      </c>
      <c r="BV19" s="347">
        <v>5.0000476218436006E-3</v>
      </c>
      <c r="BW19" s="347">
        <v>5.0000031941480573E-3</v>
      </c>
      <c r="BX19" s="348">
        <v>4.9999742048345902E-3</v>
      </c>
      <c r="BY19" s="382"/>
      <c r="BZ19" s="394" t="s">
        <v>262</v>
      </c>
      <c r="CA19" s="403">
        <v>6.9999367238010929E-3</v>
      </c>
      <c r="CB19" s="347">
        <v>7.0000006934378403E-3</v>
      </c>
      <c r="CC19" s="347">
        <v>6.9999555383994071E-3</v>
      </c>
      <c r="CD19" s="347">
        <v>6.999989136140603E-3</v>
      </c>
      <c r="CE19" s="348">
        <v>7.0000337087848244E-3</v>
      </c>
      <c r="CF19" s="382"/>
      <c r="CG19" s="394" t="s">
        <v>262</v>
      </c>
      <c r="CH19" s="403">
        <v>2.9999937737499552E-2</v>
      </c>
      <c r="CI19" s="347">
        <v>3.0000103981244416E-2</v>
      </c>
      <c r="CJ19" s="347">
        <v>3.0000054144239993E-2</v>
      </c>
      <c r="CK19" s="347">
        <v>3.000000103292625E-2</v>
      </c>
      <c r="CL19" s="348">
        <v>3.0000033378821366E-2</v>
      </c>
      <c r="CM19" s="382"/>
      <c r="CN19" s="394" t="s">
        <v>262</v>
      </c>
      <c r="CO19" s="403">
        <v>8.9999974928972382E-2</v>
      </c>
      <c r="CP19" s="347">
        <v>8.9999848459591872E-2</v>
      </c>
      <c r="CQ19" s="347">
        <v>8.9999931833030775E-2</v>
      </c>
      <c r="CR19" s="347">
        <v>8.9999969914768635E-2</v>
      </c>
      <c r="CS19" s="348">
        <v>8.9999966571966336E-2</v>
      </c>
      <c r="CT19" s="382"/>
      <c r="CU19" s="394" t="s">
        <v>262</v>
      </c>
      <c r="CV19" s="403">
        <v>3.2160430046080974E-3</v>
      </c>
      <c r="CW19" s="347">
        <v>3.2158383874069068E-3</v>
      </c>
      <c r="CX19" s="347">
        <v>3.2159224965083405E-3</v>
      </c>
      <c r="CY19" s="347">
        <v>3.2159406138164135E-3</v>
      </c>
      <c r="CZ19" s="348">
        <v>3.2158723532945362E-3</v>
      </c>
    </row>
    <row r="20" spans="1:104" x14ac:dyDescent="0.25">
      <c r="A20" s="356" t="s">
        <v>264</v>
      </c>
      <c r="B20" s="403">
        <v>2.6558661442457796E-6</v>
      </c>
      <c r="C20" s="347">
        <v>1.6200998618940687E-5</v>
      </c>
      <c r="D20" s="347">
        <v>6.7178053085406633E-6</v>
      </c>
      <c r="E20" s="347">
        <v>2.788659451618473E-6</v>
      </c>
      <c r="F20" s="348">
        <v>2.7665272337544761E-6</v>
      </c>
      <c r="G20" s="382"/>
      <c r="H20" s="356" t="s">
        <v>264</v>
      </c>
      <c r="I20" s="403">
        <v>0</v>
      </c>
      <c r="J20" s="347">
        <v>0</v>
      </c>
      <c r="K20" s="347">
        <v>0</v>
      </c>
      <c r="L20" s="347">
        <v>0</v>
      </c>
      <c r="M20" s="348">
        <v>0</v>
      </c>
      <c r="N20" s="382"/>
      <c r="O20" s="356" t="s">
        <v>264</v>
      </c>
      <c r="P20" s="403">
        <v>1.1000236371458997E-2</v>
      </c>
      <c r="Q20" s="347">
        <v>1.0999768674734673E-2</v>
      </c>
      <c r="R20" s="347">
        <v>1.0999941727336197E-2</v>
      </c>
      <c r="S20" s="347">
        <v>1.1000035721299999E-2</v>
      </c>
      <c r="T20" s="348">
        <v>1.1000013832597877E-2</v>
      </c>
      <c r="U20" s="382"/>
      <c r="V20" s="394" t="s">
        <v>264</v>
      </c>
      <c r="W20" s="403">
        <v>1.5614333098110878E-2</v>
      </c>
      <c r="X20" s="347">
        <v>1.5614664544781609E-2</v>
      </c>
      <c r="Y20" s="347">
        <v>1.5614509052434599E-2</v>
      </c>
      <c r="Z20" s="347">
        <v>1.5614531145721998E-2</v>
      </c>
      <c r="AA20" s="348">
        <v>1.5614553720719742E-2</v>
      </c>
      <c r="AB20" s="382"/>
      <c r="AC20" s="394" t="s">
        <v>264</v>
      </c>
      <c r="AD20" s="403">
        <v>2.1000073070722693E-2</v>
      </c>
      <c r="AE20" s="347">
        <v>2.0999876361766413E-2</v>
      </c>
      <c r="AF20" s="347">
        <v>2.100009129085265E-2</v>
      </c>
      <c r="AG20" s="347">
        <v>2.1000005690462651E-2</v>
      </c>
      <c r="AH20" s="348">
        <v>2.0999963033546978E-2</v>
      </c>
      <c r="AI20" s="382"/>
      <c r="AJ20" s="394" t="s">
        <v>264</v>
      </c>
      <c r="AK20" s="403">
        <v>-1.3605480952991694E-2</v>
      </c>
      <c r="AL20" s="347">
        <v>-1.3605481814685745E-2</v>
      </c>
      <c r="AM20" s="347">
        <v>-1.3605703725593365E-2</v>
      </c>
      <c r="AN20" s="347">
        <v>-1.3605606759951467E-2</v>
      </c>
      <c r="AO20" s="348">
        <v>-1.3605586510209808E-2</v>
      </c>
      <c r="AP20" s="382"/>
      <c r="AQ20" s="394" t="s">
        <v>264</v>
      </c>
      <c r="AR20" s="403">
        <v>1.9599785673995413E-2</v>
      </c>
      <c r="AS20" s="347">
        <v>1.959985114037105E-2</v>
      </c>
      <c r="AT20" s="347">
        <v>1.9600034506092191E-2</v>
      </c>
      <c r="AU20" s="347">
        <v>1.9599979556200107E-2</v>
      </c>
      <c r="AV20" s="348">
        <v>1.9600001797821728E-2</v>
      </c>
      <c r="AW20" s="382"/>
      <c r="AX20" s="394" t="s">
        <v>264</v>
      </c>
      <c r="AY20" s="403">
        <v>1.9787577315886953E-2</v>
      </c>
      <c r="AZ20" s="347">
        <v>1.9787829210449189E-2</v>
      </c>
      <c r="BA20" s="347">
        <v>1.9787649936522659E-2</v>
      </c>
      <c r="BB20" s="347">
        <v>1.9787574823695885E-2</v>
      </c>
      <c r="BC20" s="348">
        <v>1.9787575239060929E-2</v>
      </c>
      <c r="BD20" s="382"/>
      <c r="BE20" s="394" t="s">
        <v>264</v>
      </c>
      <c r="BF20" s="403">
        <v>7.3675981296638946E-3</v>
      </c>
      <c r="BG20" s="347">
        <v>7.3673493029837141E-3</v>
      </c>
      <c r="BH20" s="347">
        <v>7.3674590259211175E-3</v>
      </c>
      <c r="BI20" s="347">
        <v>7.3674737163083332E-3</v>
      </c>
      <c r="BJ20" s="348">
        <v>7.3674944518655186E-3</v>
      </c>
      <c r="BK20" s="382"/>
      <c r="BL20" s="394" t="s">
        <v>264</v>
      </c>
      <c r="BM20" s="403">
        <v>5.9988267162952198E-3</v>
      </c>
      <c r="BN20" s="347">
        <v>5.9989493164733622E-3</v>
      </c>
      <c r="BO20" s="347">
        <v>5.9989276378849292E-3</v>
      </c>
      <c r="BP20" s="347">
        <v>5.9989493164733622E-3</v>
      </c>
      <c r="BQ20" s="348">
        <v>5.9989288831103675E-3</v>
      </c>
      <c r="BR20" s="382"/>
      <c r="BS20" s="394" t="s">
        <v>264</v>
      </c>
      <c r="BT20" s="403">
        <v>8.0083236599729265E-3</v>
      </c>
      <c r="BU20" s="347">
        <v>8.0082617494600297E-3</v>
      </c>
      <c r="BV20" s="347">
        <v>8.0082331891980756E-3</v>
      </c>
      <c r="BW20" s="347">
        <v>8.0082617494600297E-3</v>
      </c>
      <c r="BX20" s="348">
        <v>8.0082212890886274E-3</v>
      </c>
      <c r="BY20" s="382"/>
      <c r="BZ20" s="394" t="s">
        <v>264</v>
      </c>
      <c r="CA20" s="403">
        <v>9.9915520501013353E-3</v>
      </c>
      <c r="CB20" s="347">
        <v>9.9914909956648253E-3</v>
      </c>
      <c r="CC20" s="347">
        <v>9.9913918565711322E-3</v>
      </c>
      <c r="CD20" s="347">
        <v>9.9913700947790226E-3</v>
      </c>
      <c r="CE20" s="348">
        <v>9.9914512993571902E-3</v>
      </c>
      <c r="CF20" s="382"/>
      <c r="CG20" s="394" t="s">
        <v>264</v>
      </c>
      <c r="CH20" s="403">
        <v>0.10800011491666163</v>
      </c>
      <c r="CI20" s="347">
        <v>0.10800011491666145</v>
      </c>
      <c r="CJ20" s="347">
        <v>0.10800013012623799</v>
      </c>
      <c r="CK20" s="347">
        <v>0.10800012784480131</v>
      </c>
      <c r="CL20" s="348">
        <v>0.10800010573929979</v>
      </c>
      <c r="CM20" s="382"/>
      <c r="CN20" s="394" t="s">
        <v>264</v>
      </c>
      <c r="CO20" s="403">
        <v>5.9998271410204081E-3</v>
      </c>
      <c r="CP20" s="347">
        <v>5.999935177882651E-3</v>
      </c>
      <c r="CQ20" s="347">
        <v>6.0001138835773845E-3</v>
      </c>
      <c r="CR20" s="347">
        <v>6.0000438629707123E-3</v>
      </c>
      <c r="CS20" s="348">
        <v>6.0000258568251984E-3</v>
      </c>
      <c r="CT20" s="382"/>
      <c r="CU20" s="394" t="s">
        <v>264</v>
      </c>
      <c r="CV20" s="403">
        <v>6.0000204045798809E-3</v>
      </c>
      <c r="CW20" s="347">
        <v>6.0000197602225747E-3</v>
      </c>
      <c r="CX20" s="347">
        <v>5.9999562849318436E-3</v>
      </c>
      <c r="CY20" s="347">
        <v>6.0000197602225747E-3</v>
      </c>
      <c r="CZ20" s="348">
        <v>6.0000198676153213E-3</v>
      </c>
    </row>
    <row r="21" spans="1:104" x14ac:dyDescent="0.25">
      <c r="A21" s="356" t="s">
        <v>260</v>
      </c>
      <c r="B21" s="403">
        <v>-7.5665296570760029E-2</v>
      </c>
      <c r="C21" s="347">
        <v>-7.5652841781873995E-2</v>
      </c>
      <c r="D21" s="347">
        <v>-7.5649116862213456E-2</v>
      </c>
      <c r="E21" s="347">
        <v>-7.5654657609869627E-2</v>
      </c>
      <c r="F21" s="348">
        <v>-7.5652808752787709E-2</v>
      </c>
      <c r="G21" s="382"/>
      <c r="H21" s="356" t="s">
        <v>260</v>
      </c>
      <c r="I21" s="403">
        <v>-1.3502547956765778E-2</v>
      </c>
      <c r="J21" s="347">
        <v>-1.3502285002077246E-2</v>
      </c>
      <c r="K21" s="347">
        <v>-1.350257373718864E-2</v>
      </c>
      <c r="L21" s="347">
        <v>-1.3502635610604732E-2</v>
      </c>
      <c r="M21" s="348">
        <v>-1.3506963378428714E-2</v>
      </c>
      <c r="N21" s="382"/>
      <c r="O21" s="356" t="s">
        <v>260</v>
      </c>
      <c r="P21" s="403">
        <v>1.0693251735597013E-2</v>
      </c>
      <c r="Q21" s="347">
        <v>1.0660138976626687E-2</v>
      </c>
      <c r="R21" s="347">
        <v>1.0683595262057718E-2</v>
      </c>
      <c r="S21" s="347">
        <v>1.0686741596693959E-2</v>
      </c>
      <c r="T21" s="348">
        <v>1.0691175502862586E-2</v>
      </c>
      <c r="U21" s="382"/>
      <c r="V21" s="394" t="s">
        <v>260</v>
      </c>
      <c r="W21" s="403">
        <v>1.5593463116088353E-2</v>
      </c>
      <c r="X21" s="347">
        <v>1.562622079849988E-2</v>
      </c>
      <c r="Y21" s="347">
        <v>1.5610877058598321E-2</v>
      </c>
      <c r="Z21" s="347">
        <v>1.5613198947834328E-2</v>
      </c>
      <c r="AA21" s="348">
        <v>1.5613198947834379E-2</v>
      </c>
      <c r="AB21" s="382"/>
      <c r="AC21" s="394" t="s">
        <v>260</v>
      </c>
      <c r="AD21" s="403">
        <v>2.0771228002692439E-2</v>
      </c>
      <c r="AE21" s="347">
        <v>2.0770828525271085E-2</v>
      </c>
      <c r="AF21" s="347">
        <v>2.0771110507738229E-2</v>
      </c>
      <c r="AG21" s="347">
        <v>2.0771094841844841E-2</v>
      </c>
      <c r="AH21" s="348">
        <v>2.0771094841844841E-2</v>
      </c>
      <c r="AI21" s="382"/>
      <c r="AJ21" s="394" t="s">
        <v>260</v>
      </c>
      <c r="AK21" s="403">
        <v>1.9626314963102527E-2</v>
      </c>
      <c r="AL21" s="347">
        <v>1.959454367322333E-2</v>
      </c>
      <c r="AM21" s="347">
        <v>1.9609581652406467E-2</v>
      </c>
      <c r="AN21" s="347">
        <v>1.9607350558325919E-2</v>
      </c>
      <c r="AO21" s="348">
        <v>1.9607350558325871E-2</v>
      </c>
      <c r="AP21" s="382"/>
      <c r="AQ21" s="394" t="s">
        <v>260</v>
      </c>
      <c r="AR21" s="403">
        <v>1.3489374807514616E-2</v>
      </c>
      <c r="AS21" s="347">
        <v>1.350186020154241E-2</v>
      </c>
      <c r="AT21" s="347">
        <v>1.349314472883264E-2</v>
      </c>
      <c r="AU21" s="347">
        <v>1.350186020154241E-2</v>
      </c>
      <c r="AV21" s="348">
        <v>1.350186020154241E-2</v>
      </c>
      <c r="AW21" s="382"/>
      <c r="AX21" s="394" t="s">
        <v>260</v>
      </c>
      <c r="AY21" s="403">
        <v>1.0818038167011068E-2</v>
      </c>
      <c r="AZ21" s="347">
        <v>1.0818038167011032E-2</v>
      </c>
      <c r="BA21" s="347">
        <v>1.0825265626564159E-2</v>
      </c>
      <c r="BB21" s="347">
        <v>1.0818038167011032E-2</v>
      </c>
      <c r="BC21" s="348">
        <v>1.0818038167011011E-2</v>
      </c>
      <c r="BD21" s="382"/>
      <c r="BE21" s="394" t="s">
        <v>260</v>
      </c>
      <c r="BF21" s="403">
        <v>7.3653198653198318E-3</v>
      </c>
      <c r="BG21" s="347">
        <v>7.3593073593073649E-3</v>
      </c>
      <c r="BH21" s="347">
        <v>7.3706250176838921E-3</v>
      </c>
      <c r="BI21" s="347">
        <v>7.3713323713323654E-3</v>
      </c>
      <c r="BJ21" s="348">
        <v>7.3753407086740563E-3</v>
      </c>
      <c r="BK21" s="382"/>
      <c r="BL21" s="394" t="s">
        <v>260</v>
      </c>
      <c r="BM21" s="403">
        <v>5.9983884926439104E-3</v>
      </c>
      <c r="BN21" s="347">
        <v>6.0163300386763636E-3</v>
      </c>
      <c r="BO21" s="347">
        <v>6.0106450208546524E-3</v>
      </c>
      <c r="BP21" s="347">
        <v>6.0043212013416881E-3</v>
      </c>
      <c r="BQ21" s="348">
        <v>6.0003183192741576E-3</v>
      </c>
      <c r="BR21" s="382"/>
      <c r="BS21" s="394" t="s">
        <v>260</v>
      </c>
      <c r="BT21" s="403">
        <v>8.0094927321269303E-3</v>
      </c>
      <c r="BU21" s="347">
        <v>8.0212634676538885E-3</v>
      </c>
      <c r="BV21" s="347">
        <v>7.9988832274726293E-3</v>
      </c>
      <c r="BW21" s="347">
        <v>8.009397693293464E-3</v>
      </c>
      <c r="BX21" s="348">
        <v>8.0093976932934883E-3</v>
      </c>
      <c r="BY21" s="382"/>
      <c r="BZ21" s="394" t="s">
        <v>260</v>
      </c>
      <c r="CA21" s="403">
        <v>1.0005885815185337E-2</v>
      </c>
      <c r="CB21" s="347">
        <v>9.9821075430831744E-3</v>
      </c>
      <c r="CC21" s="347">
        <v>9.9988920895190472E-3</v>
      </c>
      <c r="CD21" s="347">
        <v>9.9939965391814215E-3</v>
      </c>
      <c r="CE21" s="348">
        <v>9.993996539181399E-3</v>
      </c>
      <c r="CF21" s="382"/>
      <c r="CG21" s="394" t="s">
        <v>260</v>
      </c>
      <c r="CH21" s="403">
        <v>4.798951048951057E-2</v>
      </c>
      <c r="CI21" s="347">
        <v>4.7995337995337936E-2</v>
      </c>
      <c r="CJ21" s="347">
        <v>4.7991224461812698E-2</v>
      </c>
      <c r="CK21" s="347">
        <v>4.7995337995337936E-2</v>
      </c>
      <c r="CL21" s="348">
        <v>4.7995337995337943E-2</v>
      </c>
      <c r="CM21" s="382"/>
      <c r="CN21" s="394" t="s">
        <v>260</v>
      </c>
      <c r="CO21" s="403">
        <v>4.5013484583090048E-2</v>
      </c>
      <c r="CP21" s="347">
        <v>4.4996552414422075E-2</v>
      </c>
      <c r="CQ21" s="347">
        <v>4.4995420646343195E-2</v>
      </c>
      <c r="CR21" s="347">
        <v>4.4996552414422075E-2</v>
      </c>
      <c r="CS21" s="348">
        <v>4.4996552414422158E-2</v>
      </c>
      <c r="CT21" s="382"/>
      <c r="CU21" s="394" t="s">
        <v>260</v>
      </c>
      <c r="CV21" s="403">
        <v>2.9665300909913202E-2</v>
      </c>
      <c r="CW21" s="347">
        <v>2.9692222553318267E-2</v>
      </c>
      <c r="CX21" s="347">
        <v>2.9686111006773493E-2</v>
      </c>
      <c r="CY21" s="347">
        <v>2.9681580179643254E-2</v>
      </c>
      <c r="CZ21" s="348">
        <v>2.9681580179643133E-2</v>
      </c>
    </row>
    <row r="22" spans="1:104" ht="15.75" thickBot="1" x14ac:dyDescent="0.3">
      <c r="A22" s="357" t="s">
        <v>263</v>
      </c>
      <c r="B22" s="403">
        <v>2.7544415369719583E-5</v>
      </c>
      <c r="C22" s="347">
        <v>2.7543656688948917E-7</v>
      </c>
      <c r="D22" s="347">
        <v>1.5619661248560269E-5</v>
      </c>
      <c r="E22" s="347">
        <v>2.6276483929548711E-6</v>
      </c>
      <c r="F22" s="348">
        <v>0</v>
      </c>
      <c r="G22" s="382"/>
      <c r="H22" s="357" t="s">
        <v>263</v>
      </c>
      <c r="I22" s="403">
        <v>0</v>
      </c>
      <c r="J22" s="347">
        <v>0</v>
      </c>
      <c r="K22" s="347">
        <v>0</v>
      </c>
      <c r="L22" s="347">
        <v>0</v>
      </c>
      <c r="M22" s="348">
        <v>0</v>
      </c>
      <c r="N22" s="382"/>
      <c r="O22" s="357" t="s">
        <v>263</v>
      </c>
      <c r="P22" s="403">
        <v>7.691566132319856E-3</v>
      </c>
      <c r="Q22" s="347">
        <v>7.6915640137817905E-3</v>
      </c>
      <c r="R22" s="347">
        <v>1.0999974618446951E-2</v>
      </c>
      <c r="S22" s="347">
        <v>1.0999998755327683E-2</v>
      </c>
      <c r="T22" s="348">
        <v>1.1000021551269645E-2</v>
      </c>
      <c r="U22" s="382"/>
      <c r="V22" s="395" t="s">
        <v>263</v>
      </c>
      <c r="W22" s="403">
        <v>1.5070964391387243E-2</v>
      </c>
      <c r="X22" s="347">
        <v>1.5070550270792108E-2</v>
      </c>
      <c r="Y22" s="347">
        <v>1.6000021886754045E-2</v>
      </c>
      <c r="Z22" s="347">
        <v>1.6000037207480111E-2</v>
      </c>
      <c r="AA22" s="348">
        <v>1.6000013679219976E-2</v>
      </c>
      <c r="AB22" s="382"/>
      <c r="AC22" s="395" t="s">
        <v>263</v>
      </c>
      <c r="AD22" s="403">
        <v>2.0999821604682712E-2</v>
      </c>
      <c r="AE22" s="347">
        <v>2.1000026389046706E-2</v>
      </c>
      <c r="AF22" s="347">
        <v>2.1000043559353539E-2</v>
      </c>
      <c r="AG22" s="347">
        <v>2.1000026389046706E-2</v>
      </c>
      <c r="AH22" s="348">
        <v>2.1000048357478235E-2</v>
      </c>
      <c r="AI22" s="382"/>
      <c r="AJ22" s="395" t="s">
        <v>263</v>
      </c>
      <c r="AK22" s="403">
        <v>2.0000204396570121E-2</v>
      </c>
      <c r="AL22" s="347">
        <v>2.0000005274749873E-2</v>
      </c>
      <c r="AM22" s="347">
        <v>1.999999069161754E-2</v>
      </c>
      <c r="AN22" s="347">
        <v>2.0000005274749873E-2</v>
      </c>
      <c r="AO22" s="348">
        <v>1.9999982417501221E-2</v>
      </c>
      <c r="AP22" s="382"/>
      <c r="AQ22" s="395" t="s">
        <v>263</v>
      </c>
      <c r="AR22" s="403">
        <v>1.3999740141034916E-2</v>
      </c>
      <c r="AS22" s="347">
        <v>1.4000065158674236E-2</v>
      </c>
      <c r="AT22" s="347">
        <v>1.3999989961548208E-2</v>
      </c>
      <c r="AU22" s="347">
        <v>1.399993587559034E-2</v>
      </c>
      <c r="AV22" s="348">
        <v>1.3999957121111385E-2</v>
      </c>
      <c r="AW22" s="382"/>
      <c r="AX22" s="395" t="s">
        <v>263</v>
      </c>
      <c r="AY22" s="403">
        <v>1.1000219615523015E-2</v>
      </c>
      <c r="AZ22" s="347">
        <v>1.1000026264609089E-2</v>
      </c>
      <c r="BA22" s="347">
        <v>1.1000087748705643E-2</v>
      </c>
      <c r="BB22" s="347">
        <v>1.100002766709174E-2</v>
      </c>
      <c r="BC22" s="348">
        <v>1.1000005949911984E-2</v>
      </c>
      <c r="BD22" s="382"/>
      <c r="BE22" s="395" t="s">
        <v>263</v>
      </c>
      <c r="BF22" s="403">
        <v>6.9997843503966624E-3</v>
      </c>
      <c r="BG22" s="347">
        <v>6.999910461275803E-3</v>
      </c>
      <c r="BH22" s="347">
        <v>7.0000445097254489E-3</v>
      </c>
      <c r="BI22" s="347">
        <v>7.0000374549358561E-3</v>
      </c>
      <c r="BJ22" s="348">
        <v>6.9999952708415273E-3</v>
      </c>
      <c r="BK22" s="382"/>
      <c r="BL22" s="395" t="s">
        <v>263</v>
      </c>
      <c r="BM22" s="403">
        <v>5.9999737008039197E-3</v>
      </c>
      <c r="BN22" s="347">
        <v>5.9999729494017813E-3</v>
      </c>
      <c r="BO22" s="347">
        <v>5.9998989285988411E-3</v>
      </c>
      <c r="BP22" s="347">
        <v>5.9999729494017813E-3</v>
      </c>
      <c r="BQ22" s="348">
        <v>5.999973074635517E-3</v>
      </c>
      <c r="BR22" s="382"/>
      <c r="BS22" s="395" t="s">
        <v>263</v>
      </c>
      <c r="BT22" s="403">
        <v>8.0001792617776339E-3</v>
      </c>
      <c r="BU22" s="347">
        <v>8.0000537785266546E-3</v>
      </c>
      <c r="BV22" s="347">
        <v>8.0001417691026207E-3</v>
      </c>
      <c r="BW22" s="347">
        <v>8.0000537785266546E-3</v>
      </c>
      <c r="BX22" s="348">
        <v>8.0000746923996491E-3</v>
      </c>
      <c r="BY22" s="382"/>
      <c r="BZ22" s="395" t="s">
        <v>263</v>
      </c>
      <c r="CA22" s="403">
        <v>1.0000049399731516E-2</v>
      </c>
      <c r="CB22" s="347">
        <v>9.9999876500671755E-3</v>
      </c>
      <c r="CC22" s="347">
        <v>9.9999578649379844E-3</v>
      </c>
      <c r="CD22" s="347">
        <v>9.9999876500671755E-3</v>
      </c>
      <c r="CE22" s="348">
        <v>9.9999464836241642E-3</v>
      </c>
      <c r="CF22" s="382"/>
      <c r="CG22" s="395" t="s">
        <v>263</v>
      </c>
      <c r="CH22" s="403">
        <v>2.5000053495993775E-2</v>
      </c>
      <c r="CI22" s="347">
        <v>2.5000177301018611E-2</v>
      </c>
      <c r="CJ22" s="347">
        <v>2.4999946054459113E-2</v>
      </c>
      <c r="CK22" s="347">
        <v>2.5000055024453998E-2</v>
      </c>
      <c r="CL22" s="348">
        <v>2.5000056043427702E-2</v>
      </c>
      <c r="CM22" s="382"/>
      <c r="CN22" s="395" t="s">
        <v>263</v>
      </c>
      <c r="CO22" s="403">
        <v>3.799997315880594E-2</v>
      </c>
      <c r="CP22" s="347">
        <v>3.7999970892217988E-2</v>
      </c>
      <c r="CQ22" s="347">
        <v>3.7999977825311518E-2</v>
      </c>
      <c r="CR22" s="347">
        <v>3.7999975425394232E-2</v>
      </c>
      <c r="CS22" s="348">
        <v>3.7999976936453246E-2</v>
      </c>
      <c r="CT22" s="382"/>
      <c r="CU22" s="395" t="s">
        <v>263</v>
      </c>
      <c r="CV22" s="403">
        <v>6.0000499932336858E-3</v>
      </c>
      <c r="CW22" s="347">
        <v>5.9998772579988487E-3</v>
      </c>
      <c r="CX22" s="347">
        <v>5.9999999999999663E-3</v>
      </c>
      <c r="CY22" s="347">
        <v>5.9999928745271651E-3</v>
      </c>
      <c r="CZ22" s="348">
        <v>6.000050567873289E-3</v>
      </c>
    </row>
    <row r="23" spans="1:104" x14ac:dyDescent="0.25">
      <c r="A23" s="358" t="s">
        <v>286</v>
      </c>
      <c r="B23" s="403">
        <v>9.3155826489998341E-3</v>
      </c>
      <c r="C23" s="347">
        <v>9.3055639521994974E-3</v>
      </c>
      <c r="D23" s="347">
        <v>-6.0422730678064054E-3</v>
      </c>
      <c r="E23" s="347">
        <v>-6.0343873641573696E-3</v>
      </c>
      <c r="F23" s="348">
        <v>-6.0413049151806109E-3</v>
      </c>
      <c r="G23" s="382"/>
      <c r="H23" s="358" t="s">
        <v>286</v>
      </c>
      <c r="I23" s="403">
        <v>7.1760847423406431E-3</v>
      </c>
      <c r="J23" s="347">
        <v>7.1760337523762733E-3</v>
      </c>
      <c r="K23" s="347">
        <v>-3.1723312025475493E-2</v>
      </c>
      <c r="L23" s="347">
        <v>-3.1723307415293049E-2</v>
      </c>
      <c r="M23" s="348">
        <v>-3.1723307415292931E-2</v>
      </c>
      <c r="N23" s="382"/>
      <c r="O23" s="358" t="s">
        <v>286</v>
      </c>
      <c r="P23" s="403">
        <v>7.6916710403133384E-3</v>
      </c>
      <c r="Q23" s="347">
        <v>7.6916702779190691E-3</v>
      </c>
      <c r="R23" s="347">
        <v>1.6959655513617049E-2</v>
      </c>
      <c r="S23" s="347">
        <v>1.6959732837240938E-2</v>
      </c>
      <c r="T23" s="348">
        <v>1.6959732837240813E-2</v>
      </c>
      <c r="U23" s="382"/>
      <c r="V23" s="396" t="s">
        <v>286</v>
      </c>
      <c r="W23" s="403">
        <v>1.2614549741379325E-2</v>
      </c>
      <c r="X23" s="347">
        <v>1.261445013768845E-2</v>
      </c>
      <c r="Y23" s="347">
        <v>-1.8147221625485103E-2</v>
      </c>
      <c r="Z23" s="347">
        <v>-1.8147202233882612E-2</v>
      </c>
      <c r="AA23" s="348">
        <v>-1.8147202233882612E-2</v>
      </c>
      <c r="AB23" s="382"/>
      <c r="AC23" s="396" t="s">
        <v>286</v>
      </c>
      <c r="AD23" s="403">
        <v>1.7773500487630607E-2</v>
      </c>
      <c r="AE23" s="347">
        <v>1.7773646193956417E-2</v>
      </c>
      <c r="AF23" s="347">
        <v>9.6745615519501128E-5</v>
      </c>
      <c r="AG23" s="347">
        <v>9.6681709906263811E-5</v>
      </c>
      <c r="AH23" s="348">
        <v>9.6681709906222652E-5</v>
      </c>
      <c r="AI23" s="382"/>
      <c r="AJ23" s="396" t="s">
        <v>286</v>
      </c>
      <c r="AK23" s="403">
        <v>1.6605651886240674E-2</v>
      </c>
      <c r="AL23" s="347">
        <v>1.6605492030945156E-2</v>
      </c>
      <c r="AM23" s="347">
        <v>5.8644534637905038E-3</v>
      </c>
      <c r="AN23" s="347">
        <v>5.8644714291890294E-3</v>
      </c>
      <c r="AO23" s="348">
        <v>5.8644732395330751E-3</v>
      </c>
      <c r="AP23" s="382"/>
      <c r="AQ23" s="396" t="s">
        <v>286</v>
      </c>
      <c r="AR23" s="403">
        <v>1.0506057482270981E-2</v>
      </c>
      <c r="AS23" s="347">
        <v>1.0506118653684208E-2</v>
      </c>
      <c r="AT23" s="347">
        <v>2.9136637238759318E-3</v>
      </c>
      <c r="AU23" s="347">
        <v>2.9134553570167071E-3</v>
      </c>
      <c r="AV23" s="348">
        <v>2.9135615393282572E-3</v>
      </c>
      <c r="AW23" s="382"/>
      <c r="AX23" s="396" t="s">
        <v>286</v>
      </c>
      <c r="AY23" s="403">
        <v>7.8166608174489467E-3</v>
      </c>
      <c r="AZ23" s="347">
        <v>7.8167533605088772E-3</v>
      </c>
      <c r="BA23" s="347">
        <v>9.3247888615314127E-3</v>
      </c>
      <c r="BB23" s="347">
        <v>9.3250757699419873E-3</v>
      </c>
      <c r="BC23" s="348">
        <v>9.3248953098263414E-3</v>
      </c>
      <c r="BD23" s="382"/>
      <c r="BE23" s="396" t="s">
        <v>286</v>
      </c>
      <c r="BF23" s="403">
        <v>4.3675227404562141E-3</v>
      </c>
      <c r="BG23" s="347">
        <v>4.3673838581582552E-3</v>
      </c>
      <c r="BH23" s="347">
        <v>-5.6032256675869148E-2</v>
      </c>
      <c r="BI23" s="347">
        <v>-5.6032321132366197E-2</v>
      </c>
      <c r="BJ23" s="348">
        <v>-5.6032253998101494E-2</v>
      </c>
      <c r="BK23" s="382"/>
      <c r="BL23" s="396" t="s">
        <v>286</v>
      </c>
      <c r="BM23" s="403">
        <v>2.9990656315798548E-3</v>
      </c>
      <c r="BN23" s="347">
        <v>2.9989738468626627E-3</v>
      </c>
      <c r="BO23" s="347">
        <v>-2.5443459002154185E-2</v>
      </c>
      <c r="BP23" s="347">
        <v>-2.5443551731861611E-2</v>
      </c>
      <c r="BQ23" s="348">
        <v>-2.54435328966734E-2</v>
      </c>
      <c r="BR23" s="382"/>
      <c r="BS23" s="396" t="s">
        <v>286</v>
      </c>
      <c r="BT23" s="403">
        <v>5.0081283998925589E-3</v>
      </c>
      <c r="BU23" s="347">
        <v>5.0081746133278926E-3</v>
      </c>
      <c r="BV23" s="347">
        <v>6.2578333762845833E-3</v>
      </c>
      <c r="BW23" s="347">
        <v>6.257983956479982E-3</v>
      </c>
      <c r="BX23" s="348">
        <v>6.2579645085986116E-3</v>
      </c>
      <c r="BY23" s="382"/>
      <c r="BZ23" s="396" t="s">
        <v>286</v>
      </c>
      <c r="CA23" s="403">
        <v>6.9913737470080322E-3</v>
      </c>
      <c r="CB23" s="347">
        <v>6.9915106467019969E-3</v>
      </c>
      <c r="CC23" s="347">
        <v>-1.1934842241939029E-2</v>
      </c>
      <c r="CD23" s="347">
        <v>-1.1934875327138756E-2</v>
      </c>
      <c r="CE23" s="348">
        <v>-1.1934875327138713E-2</v>
      </c>
      <c r="CF23" s="382"/>
      <c r="CG23" s="396" t="s">
        <v>286</v>
      </c>
      <c r="CH23" s="403">
        <v>5.317948919659571E-3</v>
      </c>
      <c r="CI23" s="347">
        <v>5.3179032277607665E-3</v>
      </c>
      <c r="CJ23" s="347">
        <v>-2.6653940467789286E-3</v>
      </c>
      <c r="CK23" s="347">
        <v>-2.6654008160770875E-3</v>
      </c>
      <c r="CL23" s="348">
        <v>-2.6654008160770437E-3</v>
      </c>
      <c r="CM23" s="382"/>
      <c r="CN23" s="396" t="s">
        <v>286</v>
      </c>
      <c r="CO23" s="403">
        <v>2.4981881951950465E-3</v>
      </c>
      <c r="CP23" s="347">
        <v>2.4980981390814324E-3</v>
      </c>
      <c r="CQ23" s="347">
        <v>2.7635961998935657E-2</v>
      </c>
      <c r="CR23" s="347">
        <v>2.7636002512895427E-2</v>
      </c>
      <c r="CS23" s="348">
        <v>2.7636002512895427E-2</v>
      </c>
      <c r="CT23" s="382"/>
      <c r="CU23" s="396" t="s">
        <v>286</v>
      </c>
      <c r="CV23" s="403">
        <v>4.6903181076872972E-3</v>
      </c>
      <c r="CW23" s="347">
        <v>4.6903631779125045E-3</v>
      </c>
      <c r="CX23" s="347">
        <v>2.2773893878648272E-2</v>
      </c>
      <c r="CY23" s="347">
        <v>2.2773718308352526E-2</v>
      </c>
      <c r="CZ23" s="348">
        <v>2.2773718308352398E-2</v>
      </c>
    </row>
    <row r="24" spans="1:104" x14ac:dyDescent="0.25">
      <c r="A24" s="359" t="s">
        <v>295</v>
      </c>
      <c r="B24" s="403">
        <v>-2.5721336414967374E-2</v>
      </c>
      <c r="C24" s="347">
        <v>-2.5738432372972554E-2</v>
      </c>
      <c r="D24" s="347">
        <v>-2.573977091249513E-2</v>
      </c>
      <c r="E24" s="347">
        <v>-2.5738420670770229E-2</v>
      </c>
      <c r="F24" s="348">
        <v>-2.573842847223836E-2</v>
      </c>
      <c r="G24" s="382"/>
      <c r="H24" s="359" t="s">
        <v>295</v>
      </c>
      <c r="I24" s="403">
        <v>-9.4832657639511836E-4</v>
      </c>
      <c r="J24" s="347">
        <v>-9.4834458773349907E-4</v>
      </c>
      <c r="K24" s="347">
        <v>-9.4834599815398E-4</v>
      </c>
      <c r="L24" s="347">
        <v>-9.4835658769824448E-4</v>
      </c>
      <c r="M24" s="348">
        <v>-9.4834858772180233E-4</v>
      </c>
      <c r="N24" s="382"/>
      <c r="O24" s="359" t="s">
        <v>295</v>
      </c>
      <c r="P24" s="403">
        <v>7.5108570007824576E-3</v>
      </c>
      <c r="Q24" s="347">
        <v>7.5108811365987606E-3</v>
      </c>
      <c r="R24" s="347">
        <v>7.5108712248805991E-3</v>
      </c>
      <c r="S24" s="347">
        <v>7.5108691138412497E-3</v>
      </c>
      <c r="T24" s="348">
        <v>7.5108691138411812E-3</v>
      </c>
      <c r="U24" s="382"/>
      <c r="V24" s="397" t="s">
        <v>295</v>
      </c>
      <c r="W24" s="403">
        <v>1.2614481222415425E-2</v>
      </c>
      <c r="X24" s="347">
        <v>1.2614487038449923E-2</v>
      </c>
      <c r="Y24" s="347">
        <v>1.2614496971989422E-2</v>
      </c>
      <c r="Z24" s="347">
        <v>1.2614499122109567E-2</v>
      </c>
      <c r="AA24" s="348">
        <v>1.2614499122109659E-2</v>
      </c>
      <c r="AB24" s="382"/>
      <c r="AC24" s="397" t="s">
        <v>295</v>
      </c>
      <c r="AD24" s="403">
        <v>1.7775553785592955E-2</v>
      </c>
      <c r="AE24" s="347">
        <v>1.7775535794668403E-2</v>
      </c>
      <c r="AF24" s="347">
        <v>1.7775548247702895E-2</v>
      </c>
      <c r="AG24" s="347">
        <v>1.7775547579142504E-2</v>
      </c>
      <c r="AH24" s="348">
        <v>1.7775545615063441E-2</v>
      </c>
      <c r="AI24" s="382"/>
      <c r="AJ24" s="397" t="s">
        <v>295</v>
      </c>
      <c r="AK24" s="403">
        <v>1.6605618196091649E-2</v>
      </c>
      <c r="AL24" s="347">
        <v>1.660560082810552E-2</v>
      </c>
      <c r="AM24" s="347">
        <v>1.6605592428735071E-2</v>
      </c>
      <c r="AN24" s="347">
        <v>1.6605600635834963E-2</v>
      </c>
      <c r="AO24" s="348">
        <v>1.6605598738104039E-2</v>
      </c>
      <c r="AP24" s="382"/>
      <c r="AQ24" s="397" t="s">
        <v>295</v>
      </c>
      <c r="AR24" s="403">
        <v>1.0506126953421371E-2</v>
      </c>
      <c r="AS24" s="347">
        <v>1.0506132827674762E-2</v>
      </c>
      <c r="AT24" s="347">
        <v>1.0506142150974947E-2</v>
      </c>
      <c r="AU24" s="347">
        <v>3.633008612976931E-3</v>
      </c>
      <c r="AV24" s="348">
        <v>1.050613654441058E-2</v>
      </c>
      <c r="AW24" s="382"/>
      <c r="AX24" s="397" t="s">
        <v>295</v>
      </c>
      <c r="AY24" s="403">
        <v>7.8166566626159846E-3</v>
      </c>
      <c r="AZ24" s="347">
        <v>7.816651115162632E-3</v>
      </c>
      <c r="BA24" s="347">
        <v>7.8166483491216663E-3</v>
      </c>
      <c r="BB24" s="347">
        <v>1.4718425727682765E-2</v>
      </c>
      <c r="BC24" s="348">
        <v>7.8166472700231526E-3</v>
      </c>
      <c r="BD24" s="382"/>
      <c r="BE24" s="397" t="s">
        <v>295</v>
      </c>
      <c r="BF24" s="403">
        <v>0</v>
      </c>
      <c r="BG24" s="347">
        <v>0</v>
      </c>
      <c r="BH24" s="347">
        <v>0</v>
      </c>
      <c r="BI24" s="347">
        <v>0</v>
      </c>
      <c r="BJ24" s="348">
        <v>0</v>
      </c>
      <c r="BK24" s="382"/>
      <c r="BL24" s="397" t="s">
        <v>295</v>
      </c>
      <c r="BM24" s="403">
        <v>-3.3984305309432736E-2</v>
      </c>
      <c r="BN24" s="347">
        <v>-3.3984289103998949E-2</v>
      </c>
      <c r="BO24" s="347">
        <v>-3.3984307121771307E-2</v>
      </c>
      <c r="BP24" s="347">
        <v>-3.3984311091313994E-2</v>
      </c>
      <c r="BQ24" s="348">
        <v>-3.3984305626157854E-2</v>
      </c>
      <c r="BR24" s="382"/>
      <c r="BS24" s="397" t="s">
        <v>295</v>
      </c>
      <c r="BT24" s="403">
        <v>1.5199328711510125E-3</v>
      </c>
      <c r="BU24" s="347">
        <v>1.5199386597175505E-3</v>
      </c>
      <c r="BV24" s="347">
        <v>1.5199550142565895E-3</v>
      </c>
      <c r="BW24" s="347">
        <v>1.5146479273938764E-3</v>
      </c>
      <c r="BX24" s="348">
        <v>1.5199521810368773E-3</v>
      </c>
      <c r="BY24" s="382"/>
      <c r="BZ24" s="397" t="s">
        <v>295</v>
      </c>
      <c r="CA24" s="403">
        <v>6.5357837030315703E-3</v>
      </c>
      <c r="CB24" s="347">
        <v>6.5357779144650657E-3</v>
      </c>
      <c r="CC24" s="347">
        <v>6.5357820450212363E-3</v>
      </c>
      <c r="CD24" s="347">
        <v>6.5357895672639131E-3</v>
      </c>
      <c r="CE24" s="348">
        <v>6.5357934136974242E-3</v>
      </c>
      <c r="CF24" s="382"/>
      <c r="CG24" s="397" t="s">
        <v>295</v>
      </c>
      <c r="CH24" s="403">
        <v>-6.3233744101831371E-2</v>
      </c>
      <c r="CI24" s="347">
        <v>-6.3233721461569484E-2</v>
      </c>
      <c r="CJ24" s="347">
        <v>-6.3233724339044992E-2</v>
      </c>
      <c r="CK24" s="347">
        <v>-6.3233732963528369E-2</v>
      </c>
      <c r="CL24" s="348">
        <v>-6.3233738350851956E-2</v>
      </c>
      <c r="CM24" s="382"/>
      <c r="CN24" s="397" t="s">
        <v>295</v>
      </c>
      <c r="CO24" s="403">
        <v>5.4680505408236428E-2</v>
      </c>
      <c r="CP24" s="347">
        <v>5.4680498261972708E-2</v>
      </c>
      <c r="CQ24" s="347">
        <v>5.4680502911460552E-2</v>
      </c>
      <c r="CR24" s="347">
        <v>5.468049893335987E-2</v>
      </c>
      <c r="CS24" s="348">
        <v>5.4680498933359849E-2</v>
      </c>
      <c r="CT24" s="382"/>
      <c r="CU24" s="397" t="s">
        <v>295</v>
      </c>
      <c r="CV24" s="403">
        <v>-5.5368019300685981E-2</v>
      </c>
      <c r="CW24" s="347">
        <v>-5.5368012835209798E-2</v>
      </c>
      <c r="CX24" s="347">
        <v>-5.5368010171799036E-2</v>
      </c>
      <c r="CY24" s="347">
        <v>-5.5368001838005346E-2</v>
      </c>
      <c r="CZ24" s="348">
        <v>-5.5368001838005325E-2</v>
      </c>
    </row>
    <row r="25" spans="1:104" x14ac:dyDescent="0.25">
      <c r="A25" s="359" t="s">
        <v>296</v>
      </c>
      <c r="B25" s="403">
        <v>-2.7806986797523185E-2</v>
      </c>
      <c r="C25" s="347">
        <v>-2.7806986797523022E-2</v>
      </c>
      <c r="D25" s="347">
        <v>-2.7807177908207473E-2</v>
      </c>
      <c r="E25" s="347">
        <v>-2.7806986797523022E-2</v>
      </c>
      <c r="F25" s="348">
        <v>-2.7806986797523026E-2</v>
      </c>
      <c r="G25" s="382"/>
      <c r="H25" s="359" t="s">
        <v>296</v>
      </c>
      <c r="I25" s="403">
        <v>7.2106717942557719E-4</v>
      </c>
      <c r="J25" s="347">
        <v>7.2106717942557708E-4</v>
      </c>
      <c r="K25" s="347">
        <v>7.2107227689174153E-4</v>
      </c>
      <c r="L25" s="347">
        <v>7.2106717942557708E-4</v>
      </c>
      <c r="M25" s="348">
        <v>7.2106717942557719E-4</v>
      </c>
      <c r="N25" s="382"/>
      <c r="O25" s="359" t="s">
        <v>296</v>
      </c>
      <c r="P25" s="403">
        <v>4.2031944277652038E-3</v>
      </c>
      <c r="Q25" s="347">
        <v>4.2031944277651015E-3</v>
      </c>
      <c r="R25" s="347">
        <v>4.2102883623673952E-3</v>
      </c>
      <c r="S25" s="347">
        <v>4.2031944277651015E-3</v>
      </c>
      <c r="T25" s="348">
        <v>4.2031944277651466E-3</v>
      </c>
      <c r="U25" s="382"/>
      <c r="V25" s="397" t="s">
        <v>296</v>
      </c>
      <c r="W25" s="403">
        <v>-2.0330064577852223E-2</v>
      </c>
      <c r="X25" s="347">
        <v>-2.0330064577852188E-2</v>
      </c>
      <c r="Y25" s="347">
        <v>-2.0330064577852094E-2</v>
      </c>
      <c r="Z25" s="347">
        <v>-2.0330064577852188E-2</v>
      </c>
      <c r="AA25" s="348">
        <v>-2.0330064577852278E-2</v>
      </c>
      <c r="AB25" s="382"/>
      <c r="AC25" s="397" t="s">
        <v>296</v>
      </c>
      <c r="AD25" s="403">
        <v>-9.7656249999999653E-3</v>
      </c>
      <c r="AE25" s="347">
        <v>-9.765625E-3</v>
      </c>
      <c r="AF25" s="347">
        <v>-9.7656250000000971E-3</v>
      </c>
      <c r="AG25" s="347">
        <v>-9.765625E-3</v>
      </c>
      <c r="AH25" s="348">
        <v>-9.7656249999999081E-3</v>
      </c>
      <c r="AI25" s="382"/>
      <c r="AJ25" s="397" t="s">
        <v>296</v>
      </c>
      <c r="AK25" s="403">
        <v>9.6153846153846281E-3</v>
      </c>
      <c r="AL25" s="347">
        <v>9.6153846153845587E-3</v>
      </c>
      <c r="AM25" s="347">
        <v>9.615384615384609E-3</v>
      </c>
      <c r="AN25" s="347">
        <v>9.6153846153845587E-3</v>
      </c>
      <c r="AO25" s="348">
        <v>9.6153846153845118E-3</v>
      </c>
      <c r="AP25" s="382"/>
      <c r="AQ25" s="397" t="s">
        <v>296</v>
      </c>
      <c r="AR25" s="403">
        <v>1.0506126953421371E-2</v>
      </c>
      <c r="AS25" s="347">
        <v>1.0506132827674762E-2</v>
      </c>
      <c r="AT25" s="347">
        <v>1.0506142150974947E-2</v>
      </c>
      <c r="AU25" s="347">
        <v>3.633008612976931E-3</v>
      </c>
      <c r="AV25" s="348">
        <v>1.050613654441058E-2</v>
      </c>
      <c r="AW25" s="382"/>
      <c r="AX25" s="397" t="s">
        <v>296</v>
      </c>
      <c r="AY25" s="403">
        <v>5.998080614203114E-4</v>
      </c>
      <c r="AZ25" s="347">
        <v>5.9980806142034544E-4</v>
      </c>
      <c r="BA25" s="347">
        <v>5.927514959919736E-4</v>
      </c>
      <c r="BB25" s="347">
        <v>5.9980806142034544E-4</v>
      </c>
      <c r="BC25" s="348">
        <v>5.9980806142025458E-4</v>
      </c>
      <c r="BD25" s="382"/>
      <c r="BE25" s="397" t="s">
        <v>296</v>
      </c>
      <c r="BF25" s="403">
        <v>4.3460016784557867E-3</v>
      </c>
      <c r="BG25" s="347">
        <v>2.613595492147219E-2</v>
      </c>
      <c r="BH25" s="347">
        <v>2.6136139242291703E-2</v>
      </c>
      <c r="BI25" s="347">
        <v>2.613595492147219E-2</v>
      </c>
      <c r="BJ25" s="348">
        <v>2.6135954921472214E-2</v>
      </c>
      <c r="BK25" s="382"/>
      <c r="BL25" s="397" t="s">
        <v>296</v>
      </c>
      <c r="BM25" s="403">
        <v>-1.3697812527977485E-2</v>
      </c>
      <c r="BN25" s="347">
        <v>-1.3669821240799079E-2</v>
      </c>
      <c r="BO25" s="347">
        <v>-1.3663042432406347E-2</v>
      </c>
      <c r="BP25" s="347">
        <v>-1.3669821240799079E-2</v>
      </c>
      <c r="BQ25" s="348">
        <v>-1.3669821240799124E-2</v>
      </c>
      <c r="BR25" s="382"/>
      <c r="BS25" s="397" t="s">
        <v>296</v>
      </c>
      <c r="BT25" s="403">
        <v>-2.5113464447805872E-3</v>
      </c>
      <c r="BU25" s="347">
        <v>-2.4875621890547532E-3</v>
      </c>
      <c r="BV25" s="347">
        <v>-2.4945301503687127E-3</v>
      </c>
      <c r="BW25" s="347">
        <v>-2.4875621890547532E-3</v>
      </c>
      <c r="BX25" s="348">
        <v>-2.4875621890548204E-3</v>
      </c>
      <c r="BY25" s="382"/>
      <c r="BZ25" s="397" t="s">
        <v>296</v>
      </c>
      <c r="CA25" s="403">
        <v>5.2173385506717939E-3</v>
      </c>
      <c r="CB25" s="347">
        <v>5.2250326564540761E-3</v>
      </c>
      <c r="CC25" s="347">
        <v>5.2250691553270686E-3</v>
      </c>
      <c r="CD25" s="347">
        <v>5.2250326564540761E-3</v>
      </c>
      <c r="CE25" s="348">
        <v>5.2250326564540761E-3</v>
      </c>
      <c r="CF25" s="382"/>
      <c r="CG25" s="397" t="s">
        <v>296</v>
      </c>
      <c r="CH25" s="403">
        <v>-1.5963064667008552E-2</v>
      </c>
      <c r="CI25" s="347">
        <v>-1.5948021264028351E-2</v>
      </c>
      <c r="CJ25" s="347">
        <v>-1.5941183010896191E-2</v>
      </c>
      <c r="CK25" s="347">
        <v>-1.5948021264028351E-2</v>
      </c>
      <c r="CL25" s="348">
        <v>-1.5948021264028396E-2</v>
      </c>
      <c r="CM25" s="382"/>
      <c r="CN25" s="397" t="s">
        <v>296</v>
      </c>
      <c r="CO25" s="403">
        <v>5.5013799448022066E-2</v>
      </c>
      <c r="CP25" s="347">
        <v>3.2533013205282138E-2</v>
      </c>
      <c r="CQ25" s="347">
        <v>3.2525951557093549E-2</v>
      </c>
      <c r="CR25" s="347">
        <v>3.2533013205282138E-2</v>
      </c>
      <c r="CS25" s="348">
        <v>3.2533013205282096E-2</v>
      </c>
      <c r="CT25" s="382"/>
      <c r="CU25" s="397" t="s">
        <v>296</v>
      </c>
      <c r="CV25" s="403">
        <v>4.6796884083244875E-3</v>
      </c>
      <c r="CW25" s="347">
        <v>4.6971282409021785E-3</v>
      </c>
      <c r="CX25" s="347">
        <v>7.7966843573889742E-3</v>
      </c>
      <c r="CY25" s="347">
        <v>7.7897918846644943E-3</v>
      </c>
      <c r="CZ25" s="348">
        <v>7.7897918846645394E-3</v>
      </c>
    </row>
    <row r="26" spans="1:104" x14ac:dyDescent="0.25">
      <c r="A26" s="359" t="s">
        <v>266</v>
      </c>
      <c r="B26" s="403">
        <v>-1.3842434678941638E-2</v>
      </c>
      <c r="C26" s="347">
        <v>-1.385540572760754E-2</v>
      </c>
      <c r="D26" s="347">
        <v>-1.3854041671212111E-2</v>
      </c>
      <c r="E26" s="347">
        <v>-1.384234299868853E-2</v>
      </c>
      <c r="F26" s="348">
        <v>-1.385332038149059E-2</v>
      </c>
      <c r="G26" s="382"/>
      <c r="H26" s="359" t="s">
        <v>266</v>
      </c>
      <c r="I26" s="403">
        <v>-3.8785721481581013E-2</v>
      </c>
      <c r="J26" s="347">
        <v>-3.876531270148293E-2</v>
      </c>
      <c r="K26" s="347">
        <v>-3.8780025284450008E-2</v>
      </c>
      <c r="L26" s="347">
        <v>-3.8792177090049423E-2</v>
      </c>
      <c r="M26" s="348">
        <v>-3.8785721481580951E-2</v>
      </c>
      <c r="N26" s="382"/>
      <c r="O26" s="359" t="s">
        <v>266</v>
      </c>
      <c r="P26" s="403">
        <v>7.6858580212408765E-3</v>
      </c>
      <c r="Q26" s="347">
        <v>7.6576954249462257E-3</v>
      </c>
      <c r="R26" s="347">
        <v>7.6776378522341749E-3</v>
      </c>
      <c r="S26" s="347">
        <v>7.6858580212409164E-3</v>
      </c>
      <c r="T26" s="348">
        <v>7.6858580212409433E-3</v>
      </c>
      <c r="U26" s="382"/>
      <c r="V26" s="397" t="s">
        <v>266</v>
      </c>
      <c r="W26" s="403">
        <v>1.2619608930800118E-2</v>
      </c>
      <c r="X26" s="347">
        <v>1.2619608930800198E-2</v>
      </c>
      <c r="Y26" s="347">
        <v>1.2627869414125609E-2</v>
      </c>
      <c r="Z26" s="347">
        <v>1.2619608930800198E-2</v>
      </c>
      <c r="AA26" s="348">
        <v>1.2619608930800118E-2</v>
      </c>
      <c r="AB26" s="382"/>
      <c r="AC26" s="397" t="s">
        <v>266</v>
      </c>
      <c r="AD26" s="403">
        <v>1.7769104354971234E-2</v>
      </c>
      <c r="AE26" s="347">
        <v>1.77759517940289E-2</v>
      </c>
      <c r="AF26" s="347">
        <v>1.7771118307635437E-2</v>
      </c>
      <c r="AG26" s="347">
        <v>1.77759517940289E-2</v>
      </c>
      <c r="AH26" s="348">
        <v>1.7780516753400942E-2</v>
      </c>
      <c r="AI26" s="382"/>
      <c r="AJ26" s="397" t="s">
        <v>266</v>
      </c>
      <c r="AK26" s="403">
        <v>1.6611161570289787E-2</v>
      </c>
      <c r="AL26" s="347">
        <v>1.6605667536801327E-2</v>
      </c>
      <c r="AM26" s="347">
        <v>1.6609149912933292E-2</v>
      </c>
      <c r="AN26" s="347">
        <v>1.6604321967760211E-2</v>
      </c>
      <c r="AO26" s="348">
        <v>1.6599762283868912E-2</v>
      </c>
      <c r="AP26" s="382"/>
      <c r="AQ26" s="397" t="s">
        <v>266</v>
      </c>
      <c r="AR26" s="403">
        <v>1.0529171961033326E-2</v>
      </c>
      <c r="AS26" s="347">
        <v>1.0507980585582768E-2</v>
      </c>
      <c r="AT26" s="347">
        <v>1.0507760918853002E-2</v>
      </c>
      <c r="AU26" s="347">
        <v>1.0509318085557039E-2</v>
      </c>
      <c r="AV26" s="348">
        <v>1.0507112099392861E-2</v>
      </c>
      <c r="AW26" s="382"/>
      <c r="AX26" s="397" t="s">
        <v>266</v>
      </c>
      <c r="AY26" s="403">
        <v>7.8260584825959809E-3</v>
      </c>
      <c r="AZ26" s="347">
        <v>7.8327613758415876E-3</v>
      </c>
      <c r="BA26" s="347">
        <v>7.8281505223902464E-3</v>
      </c>
      <c r="BB26" s="347">
        <v>7.819663112671146E-3</v>
      </c>
      <c r="BC26" s="348">
        <v>7.8262293292583884E-3</v>
      </c>
      <c r="BD26" s="382"/>
      <c r="BE26" s="397" t="s">
        <v>266</v>
      </c>
      <c r="BF26" s="403">
        <v>4.3674052894924972E-3</v>
      </c>
      <c r="BG26" s="347">
        <v>4.367592014971897E-3</v>
      </c>
      <c r="BH26" s="347">
        <v>4.3599584110577466E-3</v>
      </c>
      <c r="BI26" s="347">
        <v>4.3668689809339559E-3</v>
      </c>
      <c r="BJ26" s="348">
        <v>4.3625178702940545E-3</v>
      </c>
      <c r="BK26" s="382"/>
      <c r="BL26" s="397" t="s">
        <v>266</v>
      </c>
      <c r="BM26" s="403">
        <v>1.241572157728214E-3</v>
      </c>
      <c r="BN26" s="347">
        <v>1.2590569934857146E-3</v>
      </c>
      <c r="BO26" s="347">
        <v>1.2681323516092321E-3</v>
      </c>
      <c r="BP26" s="347">
        <v>1.2681323516091283E-3</v>
      </c>
      <c r="BQ26" s="348">
        <v>1.2681323516090302E-3</v>
      </c>
      <c r="BR26" s="382"/>
      <c r="BS26" s="397" t="s">
        <v>266</v>
      </c>
      <c r="BT26" s="403">
        <v>5.0144099667860636E-3</v>
      </c>
      <c r="BU26" s="347">
        <v>5.0226577903407154E-3</v>
      </c>
      <c r="BV26" s="347">
        <v>5.0106088676600919E-3</v>
      </c>
      <c r="BW26" s="347">
        <v>5.0144099667859899E-3</v>
      </c>
      <c r="BX26" s="348">
        <v>5.0144099667860645E-3</v>
      </c>
      <c r="BY26" s="382"/>
      <c r="BZ26" s="397" t="s">
        <v>266</v>
      </c>
      <c r="CA26" s="403">
        <v>6.9954349643155268E-3</v>
      </c>
      <c r="CB26" s="347">
        <v>6.9914872823599161E-3</v>
      </c>
      <c r="CC26" s="347">
        <v>6.9992435703479039E-3</v>
      </c>
      <c r="CD26" s="347">
        <v>6.9954349643156369E-3</v>
      </c>
      <c r="CE26" s="348">
        <v>6.9954349643157098E-3</v>
      </c>
      <c r="CF26" s="382"/>
      <c r="CG26" s="397" t="s">
        <v>266</v>
      </c>
      <c r="CH26" s="403">
        <v>2.9926317536937082E-2</v>
      </c>
      <c r="CI26" s="347">
        <v>2.9910726257411282E-2</v>
      </c>
      <c r="CJ26" s="347">
        <v>2.9901904446412528E-2</v>
      </c>
      <c r="CK26" s="347">
        <v>2.9894392726251093E-2</v>
      </c>
      <c r="CL26" s="348">
        <v>2.9894392726250992E-2</v>
      </c>
      <c r="CM26" s="382"/>
      <c r="CN26" s="397" t="s">
        <v>266</v>
      </c>
      <c r="CO26" s="403">
        <v>9.9996900282074294E-2</v>
      </c>
      <c r="CP26" s="347">
        <v>0.10000991915885529</v>
      </c>
      <c r="CQ26" s="347">
        <v>9.9995623823902771E-2</v>
      </c>
      <c r="CR26" s="347">
        <v>9.9999999999999978E-2</v>
      </c>
      <c r="CS26" s="348">
        <v>9.9999999999999978E-2</v>
      </c>
      <c r="CT26" s="382"/>
      <c r="CU26" s="397" t="s">
        <v>266</v>
      </c>
      <c r="CV26" s="403">
        <v>2.2487107955025835E-2</v>
      </c>
      <c r="CW26" s="347">
        <v>2.2498252891183342E-2</v>
      </c>
      <c r="CX26" s="347">
        <v>2.2517504774029154E-2</v>
      </c>
      <c r="CY26" s="347">
        <v>2.2521557797441267E-2</v>
      </c>
      <c r="CZ26" s="348">
        <v>2.252531514775782E-2</v>
      </c>
    </row>
    <row r="27" spans="1:104" x14ac:dyDescent="0.25">
      <c r="A27" s="359" t="s">
        <v>297</v>
      </c>
      <c r="B27" s="403">
        <v>0</v>
      </c>
      <c r="C27" s="347">
        <v>0</v>
      </c>
      <c r="D27" s="347">
        <v>0</v>
      </c>
      <c r="E27" s="347">
        <v>0</v>
      </c>
      <c r="F27" s="348">
        <v>0</v>
      </c>
      <c r="G27" s="382"/>
      <c r="H27" s="359" t="s">
        <v>297</v>
      </c>
      <c r="I27" s="403">
        <v>-1.0064450582595218E-2</v>
      </c>
      <c r="J27" s="347">
        <v>-1.0083564044601282E-2</v>
      </c>
      <c r="K27" s="347">
        <v>-1.0000484676155637E-2</v>
      </c>
      <c r="L27" s="347">
        <v>-9.9972535017853418E-3</v>
      </c>
      <c r="M27" s="348">
        <v>-1.0001830998809861E-2</v>
      </c>
      <c r="N27" s="382"/>
      <c r="O27" s="359" t="s">
        <v>297</v>
      </c>
      <c r="P27" s="403">
        <v>3.4765875561257133E-2</v>
      </c>
      <c r="Q27" s="347">
        <v>3.4792425719710585E-2</v>
      </c>
      <c r="R27" s="347">
        <v>1.0705310225529651E-2</v>
      </c>
      <c r="S27" s="347">
        <v>1.0694667924318977E-2</v>
      </c>
      <c r="T27" s="348">
        <v>1.0699341116633882E-2</v>
      </c>
      <c r="U27" s="382"/>
      <c r="V27" s="397" t="s">
        <v>297</v>
      </c>
      <c r="W27" s="403">
        <v>1.2614678899082549E-2</v>
      </c>
      <c r="X27" s="347">
        <v>1.2620877758492376E-2</v>
      </c>
      <c r="Y27" s="347">
        <v>1.5597248684083003E-2</v>
      </c>
      <c r="Z27" s="347">
        <v>1.5604627863250215E-2</v>
      </c>
      <c r="AA27" s="348">
        <v>1.5604627863250215E-2</v>
      </c>
      <c r="AB27" s="382"/>
      <c r="AC27" s="397" t="s">
        <v>297</v>
      </c>
      <c r="AD27" s="403">
        <v>1.778335526919899E-2</v>
      </c>
      <c r="AE27" s="347">
        <v>1.7777124807169597E-2</v>
      </c>
      <c r="AF27" s="347">
        <v>2.0794912559618507E-2</v>
      </c>
      <c r="AG27" s="347">
        <v>2.079729729729728E-2</v>
      </c>
      <c r="AH27" s="348">
        <v>2.0797297297297252E-2</v>
      </c>
      <c r="AI27" s="382"/>
      <c r="AJ27" s="397" t="s">
        <v>297</v>
      </c>
      <c r="AK27" s="403"/>
      <c r="AL27" s="347"/>
      <c r="AM27" s="347"/>
      <c r="AN27" s="347"/>
      <c r="AO27" s="348"/>
      <c r="AP27" s="382"/>
      <c r="AQ27" s="397" t="s">
        <v>297</v>
      </c>
      <c r="AR27" s="403">
        <v>-1.5944858596615912E-2</v>
      </c>
      <c r="AS27" s="347">
        <v>-1.5950775056206387E-2</v>
      </c>
      <c r="AT27" s="347">
        <v>1.3487711366031805E-2</v>
      </c>
      <c r="AU27" s="347">
        <v>1.3490002596728104E-2</v>
      </c>
      <c r="AV27" s="348">
        <v>1.3503132337188814E-2</v>
      </c>
      <c r="AW27" s="382"/>
      <c r="AX27" s="397" t="s">
        <v>297</v>
      </c>
      <c r="AY27" s="403">
        <v>7.8160228468360828E-3</v>
      </c>
      <c r="AZ27" s="347">
        <v>7.7920203939299418E-3</v>
      </c>
      <c r="BA27" s="347">
        <v>1.0806330067822093E-2</v>
      </c>
      <c r="BB27" s="347">
        <v>1.0799523437399851E-2</v>
      </c>
      <c r="BC27" s="348">
        <v>1.0803770644062734E-2</v>
      </c>
      <c r="BD27" s="382"/>
      <c r="BE27" s="397" t="s">
        <v>297</v>
      </c>
      <c r="BF27" s="403">
        <v>4.2993885160328297E-3</v>
      </c>
      <c r="BG27" s="347">
        <v>4.3035675933659114E-3</v>
      </c>
      <c r="BH27" s="347">
        <v>7.3002072554311306E-3</v>
      </c>
      <c r="BI27" s="347">
        <v>7.3047197789664047E-3</v>
      </c>
      <c r="BJ27" s="348">
        <v>7.298332329985259E-3</v>
      </c>
      <c r="BK27" s="382"/>
      <c r="BL27" s="397" t="s">
        <v>297</v>
      </c>
      <c r="BM27" s="403">
        <v>2.999987792974868E-3</v>
      </c>
      <c r="BN27" s="347">
        <v>2.9999994534914368E-3</v>
      </c>
      <c r="BO27" s="347">
        <v>6.000005654517606E-3</v>
      </c>
      <c r="BP27" s="347">
        <v>5.9999982133500402E-3</v>
      </c>
      <c r="BQ27" s="348">
        <v>5.9999982385141645E-3</v>
      </c>
      <c r="BR27" s="382"/>
      <c r="BS27" s="397" t="s">
        <v>297</v>
      </c>
      <c r="BT27" s="403">
        <v>5.0001563511248145E-3</v>
      </c>
      <c r="BU27" s="347">
        <v>5.0081734647471733E-3</v>
      </c>
      <c r="BV27" s="347">
        <v>8.005318505976175E-3</v>
      </c>
      <c r="BW27" s="347">
        <v>8.0016407182485066E-3</v>
      </c>
      <c r="BX27" s="348">
        <v>8.0016449206072298E-3</v>
      </c>
      <c r="BY27" s="382"/>
      <c r="BZ27" s="397" t="s">
        <v>297</v>
      </c>
      <c r="CA27" s="403">
        <v>6.9998526768613942E-3</v>
      </c>
      <c r="CB27" s="347">
        <v>6.9917969026234922E-3</v>
      </c>
      <c r="CC27" s="347">
        <v>9.9946719995330432E-3</v>
      </c>
      <c r="CD27" s="347">
        <v>9.9983497735590347E-3</v>
      </c>
      <c r="CE27" s="348">
        <v>9.998355977417937E-3</v>
      </c>
      <c r="CF27" s="382"/>
      <c r="CG27" s="397" t="s">
        <v>297</v>
      </c>
      <c r="CH27" s="403">
        <v>4.7998734103436136E-2</v>
      </c>
      <c r="CI27" s="347">
        <v>4.7996385173245851E-2</v>
      </c>
      <c r="CJ27" s="347">
        <v>0.10000340363686182</v>
      </c>
      <c r="CK27" s="347">
        <v>0.10000124445925404</v>
      </c>
      <c r="CL27" s="348">
        <v>9.999919022107287E-2</v>
      </c>
      <c r="CM27" s="382"/>
      <c r="CN27" s="397" t="s">
        <v>297</v>
      </c>
      <c r="CO27" s="403">
        <v>8.9901443448640872E-3</v>
      </c>
      <c r="CP27" s="347">
        <v>9.0015635470181588E-3</v>
      </c>
      <c r="CQ27" s="347">
        <v>9.0001313887794285E-3</v>
      </c>
      <c r="CR27" s="347">
        <v>9.0014630169420254E-3</v>
      </c>
      <c r="CS27" s="348">
        <v>9.003341119973177E-3</v>
      </c>
      <c r="CT27" s="382"/>
      <c r="CU27" s="397" t="s">
        <v>297</v>
      </c>
      <c r="CV27" s="403">
        <v>6.0045933755776748E-3</v>
      </c>
      <c r="CW27" s="347">
        <v>5.9991587895423804E-3</v>
      </c>
      <c r="CX27" s="347">
        <v>6.0029949866526461E-3</v>
      </c>
      <c r="CY27" s="347">
        <v>5.9990923882364206E-3</v>
      </c>
      <c r="CZ27" s="348">
        <v>6.0009371275933209E-3</v>
      </c>
    </row>
    <row r="28" spans="1:104" ht="15.75" thickBot="1" x14ac:dyDescent="0.3">
      <c r="A28" s="360" t="s">
        <v>267</v>
      </c>
      <c r="B28" s="403">
        <v>-1.2242688802734361E-2</v>
      </c>
      <c r="C28" s="347">
        <v>-1.2242895593476662E-2</v>
      </c>
      <c r="D28" s="347">
        <v>-1.2242830053357271E-2</v>
      </c>
      <c r="E28" s="347">
        <v>-1.2241663321382525E-2</v>
      </c>
      <c r="F28" s="348">
        <v>-1.2241663321382499E-2</v>
      </c>
      <c r="G28" s="382"/>
      <c r="H28" s="360" t="s">
        <v>267</v>
      </c>
      <c r="I28" s="403">
        <v>-5.8677081953819469E-3</v>
      </c>
      <c r="J28" s="347">
        <v>-5.86770901768919E-3</v>
      </c>
      <c r="K28" s="347">
        <v>-5.8677908731864419E-3</v>
      </c>
      <c r="L28" s="347">
        <v>-5.8678483364899931E-3</v>
      </c>
      <c r="M28" s="348">
        <v>-5.8678483364900729E-3</v>
      </c>
      <c r="N28" s="382"/>
      <c r="O28" s="360" t="s">
        <v>267</v>
      </c>
      <c r="P28" s="403">
        <v>7.6915811635380089E-3</v>
      </c>
      <c r="Q28" s="347">
        <v>7.6917937002398389E-3</v>
      </c>
      <c r="R28" s="347">
        <v>7.6915613896157524E-3</v>
      </c>
      <c r="S28" s="347">
        <v>7.6916527319512542E-3</v>
      </c>
      <c r="T28" s="348">
        <v>7.6916527319513088E-3</v>
      </c>
      <c r="U28" s="382"/>
      <c r="V28" s="398" t="s">
        <v>267</v>
      </c>
      <c r="W28" s="403">
        <v>1.2614436253363084E-2</v>
      </c>
      <c r="X28" s="347">
        <v>1.2614365424898981E-2</v>
      </c>
      <c r="Y28" s="347">
        <v>1.2614664366288556E-2</v>
      </c>
      <c r="Z28" s="347">
        <v>1.2614507081837097E-2</v>
      </c>
      <c r="AA28" s="348">
        <v>1.2614507081837071E-2</v>
      </c>
      <c r="AB28" s="382"/>
      <c r="AC28" s="398" t="s">
        <v>267</v>
      </c>
      <c r="AD28" s="403">
        <v>1.7773636359868721E-2</v>
      </c>
      <c r="AE28" s="347">
        <v>1.7773498210272007E-2</v>
      </c>
      <c r="AF28" s="347">
        <v>1.7773350489886635E-2</v>
      </c>
      <c r="AG28" s="347">
        <v>1.7773498210272007E-2</v>
      </c>
      <c r="AH28" s="348">
        <v>1.777352123520486E-2</v>
      </c>
      <c r="AI28" s="382"/>
      <c r="AJ28" s="398" t="s">
        <v>267</v>
      </c>
      <c r="AK28" s="403">
        <v>1.6605732040121023E-2</v>
      </c>
      <c r="AL28" s="347">
        <v>1.6605530688523627E-2</v>
      </c>
      <c r="AM28" s="347">
        <v>1.6605595625497217E-2</v>
      </c>
      <c r="AN28" s="347">
        <v>1.6605530688523627E-2</v>
      </c>
      <c r="AO28" s="348">
        <v>1.6605507690014072E-2</v>
      </c>
      <c r="AP28" s="382"/>
      <c r="AQ28" s="398" t="s">
        <v>267</v>
      </c>
      <c r="AR28" s="403">
        <v>1.0506010229624134E-2</v>
      </c>
      <c r="AS28" s="347">
        <v>1.0506147256433009E-2</v>
      </c>
      <c r="AT28" s="347">
        <v>1.0506131548208897E-2</v>
      </c>
      <c r="AU28" s="347">
        <v>1.0506147256433009E-2</v>
      </c>
      <c r="AV28" s="348">
        <v>1.0506125003115516E-2</v>
      </c>
      <c r="AW28" s="382"/>
      <c r="AX28" s="398" t="s">
        <v>267</v>
      </c>
      <c r="AY28" s="403">
        <v>7.8165800818754769E-3</v>
      </c>
      <c r="AZ28" s="347">
        <v>7.8166476969574964E-3</v>
      </c>
      <c r="BA28" s="347">
        <v>7.8166011837447428E-3</v>
      </c>
      <c r="BB28" s="347">
        <v>7.8166476969574964E-3</v>
      </c>
      <c r="BC28" s="348">
        <v>7.816691912999562E-3</v>
      </c>
      <c r="BD28" s="382"/>
      <c r="BE28" s="398" t="s">
        <v>267</v>
      </c>
      <c r="BF28" s="403">
        <v>4.367497818709285E-3</v>
      </c>
      <c r="BG28" s="347">
        <v>4.3674328378715986E-3</v>
      </c>
      <c r="BH28" s="347">
        <v>4.3675565020616638E-3</v>
      </c>
      <c r="BI28" s="347">
        <v>4.3674328378715986E-3</v>
      </c>
      <c r="BJ28" s="348">
        <v>4.3673890401414164E-3</v>
      </c>
      <c r="BK28" s="382"/>
      <c r="BL28" s="398" t="s">
        <v>267</v>
      </c>
      <c r="BM28" s="403">
        <v>2.9990820002538375E-3</v>
      </c>
      <c r="BN28" s="347">
        <v>2.9989520507068029E-3</v>
      </c>
      <c r="BO28" s="347">
        <v>2.9988136510751026E-3</v>
      </c>
      <c r="BP28" s="347">
        <v>2.9989520507068029E-3</v>
      </c>
      <c r="BQ28" s="348">
        <v>2.9989738720832761E-3</v>
      </c>
      <c r="BR28" s="382"/>
      <c r="BS28" s="398" t="s">
        <v>267</v>
      </c>
      <c r="BT28" s="403">
        <v>5.0083602817801356E-3</v>
      </c>
      <c r="BU28" s="347">
        <v>5.0082968380912975E-3</v>
      </c>
      <c r="BV28" s="347">
        <v>5.0081900420480092E-3</v>
      </c>
      <c r="BW28" s="347">
        <v>1.3883115446434903E-2</v>
      </c>
      <c r="BX28" s="348">
        <v>1.3883158828594895E-2</v>
      </c>
      <c r="BY28" s="382"/>
      <c r="BZ28" s="398" t="s">
        <v>267</v>
      </c>
      <c r="CA28" s="403">
        <v>6.9915897611218004E-3</v>
      </c>
      <c r="CB28" s="347">
        <v>6.9913334814788678E-3</v>
      </c>
      <c r="CC28" s="347">
        <v>6.9915175802594421E-3</v>
      </c>
      <c r="CD28" s="347">
        <v>-1.8231593221487703E-3</v>
      </c>
      <c r="CE28" s="348">
        <v>-1.8232020322647756E-3</v>
      </c>
      <c r="CF28" s="382"/>
      <c r="CG28" s="398" t="s">
        <v>267</v>
      </c>
      <c r="CH28" s="403">
        <v>1.9999357006220853E-2</v>
      </c>
      <c r="CI28" s="347">
        <v>1.9999948560464713E-2</v>
      </c>
      <c r="CJ28" s="347">
        <v>1.9999993948290051E-2</v>
      </c>
      <c r="CK28" s="347">
        <v>1.9999948560464713E-2</v>
      </c>
      <c r="CL28" s="348">
        <v>1.99999056941851E-2</v>
      </c>
      <c r="CM28" s="382"/>
      <c r="CN28" s="398" t="s">
        <v>267</v>
      </c>
      <c r="CO28" s="403">
        <v>8.9999959024880408E-2</v>
      </c>
      <c r="CP28" s="347">
        <v>9.0000027737005689E-2</v>
      </c>
      <c r="CQ28" s="347">
        <v>9.0000053397441895E-2</v>
      </c>
      <c r="CR28" s="347">
        <v>9.0000027737005689E-2</v>
      </c>
      <c r="CS28" s="348">
        <v>9.0000073545094261E-2</v>
      </c>
      <c r="CT28" s="382"/>
      <c r="CU28" s="398" t="s">
        <v>267</v>
      </c>
      <c r="CV28" s="403">
        <v>5.9999491064127476E-3</v>
      </c>
      <c r="CW28" s="347">
        <v>5.9998912727908717E-3</v>
      </c>
      <c r="CX28" s="347">
        <v>5.9999997278417181E-3</v>
      </c>
      <c r="CY28" s="347">
        <v>6.0000069400346894E-3</v>
      </c>
      <c r="CZ28" s="348">
        <v>6.0000069400344691E-3</v>
      </c>
    </row>
    <row r="29" spans="1:104" x14ac:dyDescent="0.25">
      <c r="A29" s="361" t="s">
        <v>272</v>
      </c>
      <c r="B29" s="403">
        <v>-3.0347528144885033E-2</v>
      </c>
      <c r="C29" s="347">
        <v>-3.0336535139244041E-2</v>
      </c>
      <c r="D29" s="347">
        <v>-3.0337520155007233E-2</v>
      </c>
      <c r="E29" s="347">
        <v>-3.0347702903474754E-2</v>
      </c>
      <c r="F29" s="348">
        <v>-3.0338221744471865E-2</v>
      </c>
      <c r="G29" s="382"/>
      <c r="H29" s="361" t="s">
        <v>272</v>
      </c>
      <c r="I29" s="403">
        <v>-6.7701992457759683E-3</v>
      </c>
      <c r="J29" s="347">
        <v>-6.7702394526795084E-3</v>
      </c>
      <c r="K29" s="347">
        <v>-6.7771505226091652E-3</v>
      </c>
      <c r="L29" s="347">
        <v>-6.7583618396046428E-3</v>
      </c>
      <c r="M29" s="348">
        <v>-6.7701992457759683E-3</v>
      </c>
      <c r="N29" s="382"/>
      <c r="O29" s="361" t="s">
        <v>272</v>
      </c>
      <c r="P29" s="403">
        <v>1.0702861072079834E-2</v>
      </c>
      <c r="Q29" s="347">
        <v>1.0690966492071394E-2</v>
      </c>
      <c r="R29" s="347">
        <v>1.0692328254477445E-2</v>
      </c>
      <c r="S29" s="347">
        <v>1.069083864487036E-2</v>
      </c>
      <c r="T29" s="348">
        <v>1.0692895652087276E-2</v>
      </c>
      <c r="U29" s="382"/>
      <c r="V29" s="399" t="s">
        <v>272</v>
      </c>
      <c r="W29" s="403">
        <v>1.5618067264176146E-2</v>
      </c>
      <c r="X29" s="347">
        <v>1.5618344455487774E-2</v>
      </c>
      <c r="Y29" s="347">
        <v>1.5618257492448429E-2</v>
      </c>
      <c r="Z29" s="347">
        <v>1.5618159660186762E-2</v>
      </c>
      <c r="AA29" s="348">
        <v>1.561822125813441E-2</v>
      </c>
      <c r="AB29" s="382"/>
      <c r="AC29" s="399" t="s">
        <v>272</v>
      </c>
      <c r="AD29" s="403">
        <v>2.0765982233872129E-2</v>
      </c>
      <c r="AE29" s="347">
        <v>2.0783820308495307E-2</v>
      </c>
      <c r="AF29" s="347">
        <v>2.0778223982675634E-2</v>
      </c>
      <c r="AG29" s="347">
        <v>2.0771928189475448E-2</v>
      </c>
      <c r="AH29" s="348">
        <v>2.0775892198361318E-2</v>
      </c>
      <c r="AI29" s="382"/>
      <c r="AJ29" s="399" t="s">
        <v>272</v>
      </c>
      <c r="AK29" s="403">
        <v>1.9601689112074879E-2</v>
      </c>
      <c r="AL29" s="347">
        <v>1.9607395571787204E-2</v>
      </c>
      <c r="AM29" s="347">
        <v>1.9603367482578547E-2</v>
      </c>
      <c r="AN29" s="347">
        <v>1.9607395571787204E-2</v>
      </c>
      <c r="AO29" s="348">
        <v>1.9601689112074772E-2</v>
      </c>
      <c r="AP29" s="382"/>
      <c r="AQ29" s="399" t="s">
        <v>272</v>
      </c>
      <c r="AR29" s="403">
        <v>1.3516160626836389E-2</v>
      </c>
      <c r="AS29" s="347">
        <v>1.3499294812957599E-2</v>
      </c>
      <c r="AT29" s="347">
        <v>1.351120007374533E-2</v>
      </c>
      <c r="AU29" s="347">
        <v>1.3499294812957599E-2</v>
      </c>
      <c r="AV29" s="348">
        <v>1.3506832703698539E-2</v>
      </c>
      <c r="AW29" s="382"/>
      <c r="AX29" s="399" t="s">
        <v>272</v>
      </c>
      <c r="AY29" s="403">
        <v>1.0795736926390105E-2</v>
      </c>
      <c r="AZ29" s="347">
        <v>1.0823467043647237E-2</v>
      </c>
      <c r="BA29" s="347">
        <v>1.0810389407897367E-2</v>
      </c>
      <c r="BB29" s="347">
        <v>1.0823467043647237E-2</v>
      </c>
      <c r="BC29" s="348">
        <v>1.0814243509152992E-2</v>
      </c>
      <c r="BD29" s="382"/>
      <c r="BE29" s="399" t="s">
        <v>272</v>
      </c>
      <c r="BF29" s="403">
        <v>7.3798792646617411E-3</v>
      </c>
      <c r="BG29" s="347">
        <v>7.3635330623662053E-3</v>
      </c>
      <c r="BH29" s="347">
        <v>7.3655119223599253E-3</v>
      </c>
      <c r="BI29" s="347">
        <v>7.3634456535990782E-3</v>
      </c>
      <c r="BJ29" s="348">
        <v>7.375168445205354E-3</v>
      </c>
      <c r="BK29" s="382"/>
      <c r="BL29" s="399" t="s">
        <v>272</v>
      </c>
      <c r="BM29" s="403">
        <v>5.9990504124686171E-3</v>
      </c>
      <c r="BN29" s="347">
        <v>5.9988325118760779E-3</v>
      </c>
      <c r="BO29" s="347">
        <v>6.0020671702736145E-3</v>
      </c>
      <c r="BP29" s="347">
        <v>5.9989523409266369E-3</v>
      </c>
      <c r="BQ29" s="348">
        <v>5.9945949854480251E-3</v>
      </c>
      <c r="BR29" s="382"/>
      <c r="BS29" s="399" t="s">
        <v>272</v>
      </c>
      <c r="BT29" s="403">
        <v>8.0212051564929453E-3</v>
      </c>
      <c r="BU29" s="347">
        <v>8.0104779440700481E-3</v>
      </c>
      <c r="BV29" s="347">
        <v>8.0117080046176372E-3</v>
      </c>
      <c r="BW29" s="347">
        <v>8.0104453403172446E-3</v>
      </c>
      <c r="BX29" s="348">
        <v>8.0122205298180146E-3</v>
      </c>
      <c r="BY29" s="382"/>
      <c r="BZ29" s="399" t="s">
        <v>272</v>
      </c>
      <c r="CA29" s="403">
        <v>9.9783410877586753E-3</v>
      </c>
      <c r="CB29" s="347">
        <v>9.9893041264679603E-3</v>
      </c>
      <c r="CC29" s="347">
        <v>9.9911916446457031E-3</v>
      </c>
      <c r="CD29" s="347">
        <v>9.9892185594796772E-3</v>
      </c>
      <c r="CE29" s="348">
        <v>9.991710712789599E-3</v>
      </c>
      <c r="CF29" s="382"/>
      <c r="CG29" s="399" t="s">
        <v>272</v>
      </c>
      <c r="CH29" s="403">
        <v>0.19000814642490557</v>
      </c>
      <c r="CI29" s="347">
        <v>0.19000795739057744</v>
      </c>
      <c r="CJ29" s="347">
        <v>0.18999800657829163</v>
      </c>
      <c r="CK29" s="347">
        <v>0.18999746812203838</v>
      </c>
      <c r="CL29" s="348">
        <v>0.1899941754769931</v>
      </c>
      <c r="CM29" s="382"/>
      <c r="CN29" s="399" t="s">
        <v>272</v>
      </c>
      <c r="CO29" s="403">
        <v>5.9846934235116079E-3</v>
      </c>
      <c r="CP29" s="347">
        <v>5.9980421820770751E-3</v>
      </c>
      <c r="CQ29" s="347">
        <v>5.9991205477731204E-3</v>
      </c>
      <c r="CR29" s="347">
        <v>5.9980955601633985E-3</v>
      </c>
      <c r="CS29" s="348">
        <v>5.9995698701452195E-3</v>
      </c>
      <c r="CT29" s="382"/>
      <c r="CU29" s="399" t="s">
        <v>272</v>
      </c>
      <c r="CV29" s="403">
        <v>6.0154366720480577E-3</v>
      </c>
      <c r="CW29" s="347">
        <v>5.9976646261632391E-3</v>
      </c>
      <c r="CX29" s="347">
        <v>5.9945674232726497E-3</v>
      </c>
      <c r="CY29" s="347">
        <v>6.0065638739240498E-3</v>
      </c>
      <c r="CZ29" s="348">
        <v>6.0006487187804821E-3</v>
      </c>
    </row>
    <row r="30" spans="1:104" x14ac:dyDescent="0.25">
      <c r="A30" s="362" t="s">
        <v>298</v>
      </c>
      <c r="B30" s="403">
        <v>-2.998487140695923E-2</v>
      </c>
      <c r="C30" s="347">
        <v>-2.999055987219516E-2</v>
      </c>
      <c r="D30" s="347">
        <v>-2.9997998227001086E-2</v>
      </c>
      <c r="E30" s="347">
        <v>-2.9995138551288224E-2</v>
      </c>
      <c r="F30" s="348">
        <v>-3.0009013844860585E-2</v>
      </c>
      <c r="G30" s="382"/>
      <c r="H30" s="362" t="s">
        <v>298</v>
      </c>
      <c r="I30" s="403">
        <v>0</v>
      </c>
      <c r="J30" s="347">
        <v>0</v>
      </c>
      <c r="K30" s="347">
        <v>0</v>
      </c>
      <c r="L30" s="347">
        <v>0</v>
      </c>
      <c r="M30" s="348">
        <v>0</v>
      </c>
      <c r="N30" s="382"/>
      <c r="O30" s="362" t="s">
        <v>298</v>
      </c>
      <c r="P30" s="403">
        <v>7.7045447456253391E-3</v>
      </c>
      <c r="Q30" s="347">
        <v>7.685781304586475E-3</v>
      </c>
      <c r="R30" s="347">
        <v>0</v>
      </c>
      <c r="S30" s="347">
        <v>0</v>
      </c>
      <c r="T30" s="348">
        <v>0</v>
      </c>
      <c r="U30" s="382"/>
      <c r="V30" s="400" t="s">
        <v>298</v>
      </c>
      <c r="W30" s="403">
        <v>1.259827895746918E-2</v>
      </c>
      <c r="X30" s="347">
        <v>1.2604625823386737E-2</v>
      </c>
      <c r="Y30" s="347">
        <v>1.2617924528301974E-2</v>
      </c>
      <c r="Z30" s="347">
        <v>1.2617150303212612E-2</v>
      </c>
      <c r="AA30" s="348">
        <v>1.2623467746987733E-2</v>
      </c>
      <c r="AB30" s="382"/>
      <c r="AC30" s="400" t="s">
        <v>298</v>
      </c>
      <c r="AD30" s="403">
        <v>1.7791092226332017E-2</v>
      </c>
      <c r="AE30" s="347">
        <v>1.7778973368222789E-2</v>
      </c>
      <c r="AF30" s="347">
        <v>1.777396063817387E-2</v>
      </c>
      <c r="AG30" s="347">
        <v>1.7768099085610931E-2</v>
      </c>
      <c r="AH30" s="348">
        <v>1.776600022684378E-2</v>
      </c>
      <c r="AI30" s="382"/>
      <c r="AJ30" s="400" t="s">
        <v>298</v>
      </c>
      <c r="AK30" s="403">
        <v>1.6590358912749778E-2</v>
      </c>
      <c r="AL30" s="347">
        <v>1.6608678936998376E-2</v>
      </c>
      <c r="AM30" s="347">
        <v>1.6605575182001592E-2</v>
      </c>
      <c r="AN30" s="347">
        <v>1.6609215245273885E-2</v>
      </c>
      <c r="AO30" s="348">
        <v>1.6609213219054637E-2</v>
      </c>
      <c r="AP30" s="382"/>
      <c r="AQ30" s="400" t="s">
        <v>298</v>
      </c>
      <c r="AR30" s="403">
        <v>1.0506693340127594E-2</v>
      </c>
      <c r="AS30" s="347">
        <v>1.0512602217672718E-2</v>
      </c>
      <c r="AT30" s="347">
        <v>1.0509410420764144E-2</v>
      </c>
      <c r="AU30" s="347">
        <v>1.0509405444847122E-2</v>
      </c>
      <c r="AV30" s="348">
        <v>1.0509407458908751E-2</v>
      </c>
      <c r="AW30" s="382"/>
      <c r="AX30" s="400" t="s">
        <v>298</v>
      </c>
      <c r="AY30" s="403">
        <v>7.8063327778265532E-3</v>
      </c>
      <c r="AZ30" s="347">
        <v>7.8121345371192754E-3</v>
      </c>
      <c r="BA30" s="347">
        <v>7.8106508875739836E-3</v>
      </c>
      <c r="BB30" s="347">
        <v>7.8106508875739914E-3</v>
      </c>
      <c r="BC30" s="348">
        <v>7.8106508875739238E-3</v>
      </c>
      <c r="BD30" s="382"/>
      <c r="BE30" s="400" t="s">
        <v>298</v>
      </c>
      <c r="BF30" s="403">
        <v>4.3771975630983876E-3</v>
      </c>
      <c r="BG30" s="347">
        <v>4.3655310063126116E-3</v>
      </c>
      <c r="BH30" s="347">
        <v>4.37019589423369E-3</v>
      </c>
      <c r="BI30" s="347">
        <v>4.3701972757162148E-3</v>
      </c>
      <c r="BJ30" s="348">
        <v>4.3701953186159716E-3</v>
      </c>
      <c r="BK30" s="382"/>
      <c r="BL30" s="400" t="s">
        <v>298</v>
      </c>
      <c r="BM30" s="403">
        <v>2.9989415058806986E-3</v>
      </c>
      <c r="BN30" s="347">
        <v>2.9989530942505708E-3</v>
      </c>
      <c r="BO30" s="347">
        <v>2.9989543252808915E-3</v>
      </c>
      <c r="BP30" s="347">
        <v>2.9989536334201938E-3</v>
      </c>
      <c r="BQ30" s="348">
        <v>2.9989594850178877E-3</v>
      </c>
      <c r="BR30" s="382"/>
      <c r="BS30" s="400" t="s">
        <v>298</v>
      </c>
      <c r="BT30" s="403">
        <v>5.0192502698655564E-3</v>
      </c>
      <c r="BU30" s="347">
        <v>5.0019715068590617E-3</v>
      </c>
      <c r="BV30" s="347">
        <v>5.0140720620570041E-3</v>
      </c>
      <c r="BW30" s="347">
        <v>5.0044718607548657E-3</v>
      </c>
      <c r="BX30" s="348">
        <v>5.0083534726145318E-3</v>
      </c>
      <c r="BY30" s="382"/>
      <c r="BZ30" s="400" t="s">
        <v>298</v>
      </c>
      <c r="CA30" s="403">
        <v>6.9804005845439084E-3</v>
      </c>
      <c r="CB30" s="347">
        <v>6.997707631295323E-3</v>
      </c>
      <c r="CC30" s="347">
        <v>6.9855906994514688E-3</v>
      </c>
      <c r="CD30" s="347">
        <v>6.9952098169756612E-3</v>
      </c>
      <c r="CE30" s="348">
        <v>6.9913108194314833E-3</v>
      </c>
      <c r="CF30" s="382"/>
      <c r="CG30" s="400" t="s">
        <v>298</v>
      </c>
      <c r="CH30" s="403">
        <v>6.8247380267071348E-2</v>
      </c>
      <c r="CI30" s="347">
        <v>6.8264459637953814E-2</v>
      </c>
      <c r="CJ30" s="347">
        <v>8.1005696283200035E-2</v>
      </c>
      <c r="CK30" s="347">
        <v>8.1004340499527955E-2</v>
      </c>
      <c r="CL30" s="348">
        <v>8.0996668101129501E-2</v>
      </c>
      <c r="CM30" s="382"/>
      <c r="CN30" s="400" t="s">
        <v>298</v>
      </c>
      <c r="CO30" s="403">
        <v>6.0014384273194561E-2</v>
      </c>
      <c r="CP30" s="347">
        <v>5.9986787989856662E-2</v>
      </c>
      <c r="CQ30" s="347">
        <v>5.9992980344965925E-2</v>
      </c>
      <c r="CR30" s="347">
        <v>5.9997442836746503E-2</v>
      </c>
      <c r="CS30" s="348">
        <v>6.0004972297201239E-2</v>
      </c>
      <c r="CT30" s="382"/>
      <c r="CU30" s="400" t="s">
        <v>298</v>
      </c>
      <c r="CV30" s="403">
        <v>7.1166507513695521E-2</v>
      </c>
      <c r="CW30" s="347">
        <v>7.1187326605283305E-2</v>
      </c>
      <c r="CX30" s="347">
        <v>7.117854355384208E-2</v>
      </c>
      <c r="CY30" s="347">
        <v>7.1176559280293566E-2</v>
      </c>
      <c r="CZ30" s="348">
        <v>7.117488398586054E-2</v>
      </c>
    </row>
    <row r="31" spans="1:104" x14ac:dyDescent="0.25">
      <c r="A31" s="362" t="s">
        <v>269</v>
      </c>
      <c r="B31" s="403">
        <v>-1.9455498705072405E-2</v>
      </c>
      <c r="C31" s="347">
        <v>-1.9480519480519431E-2</v>
      </c>
      <c r="D31" s="347">
        <v>-1.9484862446680459E-2</v>
      </c>
      <c r="E31" s="347">
        <v>-1.9480519480519431E-2</v>
      </c>
      <c r="F31" s="348">
        <v>-1.9480519480519383E-2</v>
      </c>
      <c r="G31" s="382"/>
      <c r="H31" s="362" t="s">
        <v>269</v>
      </c>
      <c r="I31" s="403">
        <v>0</v>
      </c>
      <c r="J31" s="347">
        <v>0</v>
      </c>
      <c r="K31" s="347">
        <v>0</v>
      </c>
      <c r="L31" s="347">
        <v>0</v>
      </c>
      <c r="M31" s="348">
        <v>2.1473789093745902E-6</v>
      </c>
      <c r="N31" s="382"/>
      <c r="O31" s="362" t="s">
        <v>269</v>
      </c>
      <c r="P31" s="403">
        <v>7.6660439348064024E-3</v>
      </c>
      <c r="Q31" s="347">
        <v>7.7047955265802798E-3</v>
      </c>
      <c r="R31" s="347">
        <v>7.6850785181591221E-3</v>
      </c>
      <c r="S31" s="347">
        <v>7.691911253124472E-3</v>
      </c>
      <c r="T31" s="348">
        <v>7.6897473614137464E-3</v>
      </c>
      <c r="U31" s="382"/>
      <c r="V31" s="400" t="s">
        <v>269</v>
      </c>
      <c r="W31" s="403">
        <v>1.5630993479094885E-2</v>
      </c>
      <c r="X31" s="347">
        <v>1.5598629366337704E-2</v>
      </c>
      <c r="Y31" s="347">
        <v>1.5613953278478912E-2</v>
      </c>
      <c r="Z31" s="347">
        <v>1.5611614734500309E-2</v>
      </c>
      <c r="AA31" s="348">
        <v>1.5611614734500311E-2</v>
      </c>
      <c r="AB31" s="382"/>
      <c r="AC31" s="400" t="s">
        <v>269</v>
      </c>
      <c r="AD31" s="403">
        <v>2.0772353885374267E-2</v>
      </c>
      <c r="AE31" s="347">
        <v>2.0772484640950748E-2</v>
      </c>
      <c r="AF31" s="347">
        <v>2.0779951715864282E-2</v>
      </c>
      <c r="AG31" s="347">
        <v>2.0772484640950748E-2</v>
      </c>
      <c r="AH31" s="348">
        <v>2.0772484640950821E-2</v>
      </c>
      <c r="AI31" s="382"/>
      <c r="AJ31" s="400" t="s">
        <v>269</v>
      </c>
      <c r="AK31" s="403">
        <v>1.96096568310055E-2</v>
      </c>
      <c r="AL31" s="347">
        <v>1.960977775585207E-2</v>
      </c>
      <c r="AM31" s="347">
        <v>1.9602437608821809E-2</v>
      </c>
      <c r="AN31" s="347">
        <v>1.960977775585207E-2</v>
      </c>
      <c r="AO31" s="348">
        <v>1.9605666691332957E-2</v>
      </c>
      <c r="AP31" s="382"/>
      <c r="AQ31" s="400" t="s">
        <v>269</v>
      </c>
      <c r="AR31" s="403">
        <v>1.3517191327224976E-2</v>
      </c>
      <c r="AS31" s="347">
        <v>1.3523321076059549E-2</v>
      </c>
      <c r="AT31" s="347">
        <v>1.3519090378676836E-2</v>
      </c>
      <c r="AU31" s="347">
        <v>1.3511225082252708E-2</v>
      </c>
      <c r="AV31" s="348">
        <v>1.3517327580993168E-2</v>
      </c>
      <c r="AW31" s="382"/>
      <c r="AX31" s="400" t="s">
        <v>269</v>
      </c>
      <c r="AY31" s="403">
        <v>1.0562119584675867E-2</v>
      </c>
      <c r="AZ31" s="347">
        <v>1.0574054183076756E-2</v>
      </c>
      <c r="BA31" s="347">
        <v>1.0572724336923059E-2</v>
      </c>
      <c r="BB31" s="347">
        <v>1.0574180381673029E-2</v>
      </c>
      <c r="BC31" s="348">
        <v>1.0572170228848196E-2</v>
      </c>
      <c r="BD31" s="382"/>
      <c r="BE31" s="400" t="s">
        <v>269</v>
      </c>
      <c r="BF31" s="403">
        <v>7.3811632713315619E-3</v>
      </c>
      <c r="BG31" s="347">
        <v>7.3692663800840963E-3</v>
      </c>
      <c r="BH31" s="347">
        <v>7.3637702503681251E-3</v>
      </c>
      <c r="BI31" s="347">
        <v>7.3693534100974425E-3</v>
      </c>
      <c r="BJ31" s="348">
        <v>7.3713217203031289E-3</v>
      </c>
      <c r="BK31" s="382"/>
      <c r="BL31" s="400" t="s">
        <v>269</v>
      </c>
      <c r="BM31" s="403">
        <v>5.9788980070340581E-3</v>
      </c>
      <c r="BN31" s="347">
        <v>6.0023446658851167E-3</v>
      </c>
      <c r="BO31" s="347">
        <v>5.9996689837802366E-3</v>
      </c>
      <c r="BP31" s="347">
        <v>6.0024150341739108E-3</v>
      </c>
      <c r="BQ31" s="348">
        <v>5.9984954913588316E-3</v>
      </c>
      <c r="BR31" s="382"/>
      <c r="BS31" s="400" t="s">
        <v>269</v>
      </c>
      <c r="BT31" s="403">
        <v>8.0118867264887539E-3</v>
      </c>
      <c r="BU31" s="347">
        <v>7.9942199226215611E-3</v>
      </c>
      <c r="BV31" s="347">
        <v>8.0066905222172385E-3</v>
      </c>
      <c r="BW31" s="347">
        <v>8.0059666010185229E-3</v>
      </c>
      <c r="BX31" s="348">
        <v>8.0079244073687928E-3</v>
      </c>
      <c r="BY31" s="382"/>
      <c r="BZ31" s="400" t="s">
        <v>269</v>
      </c>
      <c r="CA31" s="403">
        <v>1.0000289025694324E-2</v>
      </c>
      <c r="CB31" s="347">
        <v>9.9886702582718517E-3</v>
      </c>
      <c r="CC31" s="347">
        <v>9.9968717272146436E-3</v>
      </c>
      <c r="CD31" s="347">
        <v>9.9886702582718517E-3</v>
      </c>
      <c r="CE31" s="348">
        <v>9.9848166046228749E-3</v>
      </c>
      <c r="CF31" s="382"/>
      <c r="CG31" s="400" t="s">
        <v>269</v>
      </c>
      <c r="CH31" s="403">
        <v>2.9989984260981595E-2</v>
      </c>
      <c r="CI31" s="347">
        <v>3.0013049151805162E-2</v>
      </c>
      <c r="CJ31" s="347">
        <v>3.0003501306256525E-2</v>
      </c>
      <c r="CK31" s="347">
        <v>3.0001602527414708E-2</v>
      </c>
      <c r="CL31" s="348">
        <v>3.0005532556231885E-2</v>
      </c>
      <c r="CM31" s="382"/>
      <c r="CN31" s="400" t="s">
        <v>269</v>
      </c>
      <c r="CO31" s="403">
        <v>3.0005834467813217E-2</v>
      </c>
      <c r="CP31" s="347">
        <v>2.9983108108108128E-2</v>
      </c>
      <c r="CQ31" s="347">
        <v>2.9992416912899014E-2</v>
      </c>
      <c r="CR31" s="347">
        <v>2.9994554526966213E-2</v>
      </c>
      <c r="CS31" s="348">
        <v>2.999455452696613E-2</v>
      </c>
      <c r="CT31" s="382"/>
      <c r="CU31" s="400" t="s">
        <v>269</v>
      </c>
      <c r="CV31" s="403">
        <v>3.5308715237504312E-2</v>
      </c>
      <c r="CW31" s="347">
        <v>3.5303510929846044E-2</v>
      </c>
      <c r="CX31" s="347">
        <v>3.5300837776085378E-2</v>
      </c>
      <c r="CY31" s="347">
        <v>3.5303510929846044E-2</v>
      </c>
      <c r="CZ31" s="348">
        <v>3.5303510929846051E-2</v>
      </c>
    </row>
    <row r="32" spans="1:104" ht="15.75" thickBot="1" x14ac:dyDescent="0.3">
      <c r="A32" s="363" t="s">
        <v>270</v>
      </c>
      <c r="B32" s="404">
        <v>-2.4969626002412943E-2</v>
      </c>
      <c r="C32" s="350">
        <v>-2.498345066424423E-2</v>
      </c>
      <c r="D32" s="350">
        <v>-2.4989964600587819E-2</v>
      </c>
      <c r="E32" s="350">
        <v>-2.4997289126701416E-2</v>
      </c>
      <c r="F32" s="351">
        <v>-2.4992678715049434E-2</v>
      </c>
      <c r="G32" s="382"/>
      <c r="H32" s="363" t="s">
        <v>270</v>
      </c>
      <c r="I32" s="404">
        <v>-5.3599992663303134E-2</v>
      </c>
      <c r="J32" s="350">
        <v>-5.3600013718458371E-2</v>
      </c>
      <c r="K32" s="350">
        <v>-5.3599998397024187E-2</v>
      </c>
      <c r="L32" s="350">
        <v>-5.3599999161520508E-2</v>
      </c>
      <c r="M32" s="351">
        <v>-5.3599992013093394E-2</v>
      </c>
      <c r="N32" s="382"/>
      <c r="O32" s="363" t="s">
        <v>270</v>
      </c>
      <c r="P32" s="404">
        <v>7.6000167503228596E-3</v>
      </c>
      <c r="Q32" s="350">
        <v>7.6000014273921394E-3</v>
      </c>
      <c r="R32" s="350">
        <v>7.5999940790735521E-3</v>
      </c>
      <c r="S32" s="350">
        <v>7.6000013104936311E-3</v>
      </c>
      <c r="T32" s="351">
        <v>7.5999910172741304E-3</v>
      </c>
      <c r="U32" s="382"/>
      <c r="V32" s="401" t="s">
        <v>270</v>
      </c>
      <c r="W32" s="404">
        <v>1.25999924207472E-2</v>
      </c>
      <c r="X32" s="350">
        <v>1.260000034194407E-2</v>
      </c>
      <c r="Y32" s="350">
        <v>1.2600012822905108E-2</v>
      </c>
      <c r="Z32" s="350">
        <v>1.2600000149600665E-2</v>
      </c>
      <c r="AA32" s="351">
        <v>1.2600005302169561E-2</v>
      </c>
      <c r="AB32" s="382"/>
      <c r="AC32" s="401" t="s">
        <v>270</v>
      </c>
      <c r="AD32" s="404">
        <v>1.7300016168380304E-2</v>
      </c>
      <c r="AE32" s="350">
        <v>1.7300031504598381E-2</v>
      </c>
      <c r="AF32" s="350">
        <v>1.7299993921948219E-2</v>
      </c>
      <c r="AG32" s="350">
        <v>1.7300001092967428E-2</v>
      </c>
      <c r="AH32" s="351">
        <v>1.7300003605536206E-2</v>
      </c>
      <c r="AI32" s="382"/>
      <c r="AJ32" s="401" t="s">
        <v>270</v>
      </c>
      <c r="AK32" s="404">
        <v>1.6599995791391809E-2</v>
      </c>
      <c r="AL32" s="350">
        <v>1.6599995791391639E-2</v>
      </c>
      <c r="AM32" s="350">
        <v>1.6599996080798839E-2</v>
      </c>
      <c r="AN32" s="350">
        <v>1.6599996037387696E-2</v>
      </c>
      <c r="AO32" s="351">
        <v>1.6599995996388523E-2</v>
      </c>
      <c r="AP32" s="382"/>
      <c r="AQ32" s="401" t="s">
        <v>270</v>
      </c>
      <c r="AR32" s="404">
        <v>1.0500004956201721E-2</v>
      </c>
      <c r="AS32" s="350">
        <v>1.0500004956201845E-2</v>
      </c>
      <c r="AT32" s="350">
        <v>1.0500013711015202E-2</v>
      </c>
      <c r="AU32" s="350">
        <v>1.0500005109261091E-2</v>
      </c>
      <c r="AV32" s="351">
        <v>1.0500005083751023E-2</v>
      </c>
      <c r="AW32" s="382"/>
      <c r="AX32" s="401" t="s">
        <v>270</v>
      </c>
      <c r="AY32" s="404">
        <v>7.7999914311965134E-3</v>
      </c>
      <c r="AZ32" s="350">
        <v>7.8000058567916364E-3</v>
      </c>
      <c r="BA32" s="350">
        <v>7.800004225850859E-3</v>
      </c>
      <c r="BB32" s="350">
        <v>7.8000059693113652E-3</v>
      </c>
      <c r="BC32" s="351">
        <v>7.8000035462921944E-3</v>
      </c>
      <c r="BD32" s="382"/>
      <c r="BE32" s="401" t="s">
        <v>270</v>
      </c>
      <c r="BF32" s="404">
        <v>4.299981098433615E-3</v>
      </c>
      <c r="BG32" s="350">
        <v>4.2999953508302165E-3</v>
      </c>
      <c r="BH32" s="350">
        <v>4.299993710283531E-3</v>
      </c>
      <c r="BI32" s="350">
        <v>4.2999954123801197E-3</v>
      </c>
      <c r="BJ32" s="351">
        <v>4.2999930267224032E-3</v>
      </c>
      <c r="BK32" s="382"/>
      <c r="BL32" s="401" t="s">
        <v>270</v>
      </c>
      <c r="BM32" s="404">
        <v>3.0000068412769482E-3</v>
      </c>
      <c r="BN32" s="350">
        <v>2.9999853767709614E-3</v>
      </c>
      <c r="BO32" s="350">
        <v>3.00000050303502E-3</v>
      </c>
      <c r="BP32" s="350">
        <v>2.9999996721888247E-3</v>
      </c>
      <c r="BQ32" s="351">
        <v>2.9953271822257452E-3</v>
      </c>
      <c r="BR32" s="382"/>
      <c r="BS32" s="401" t="s">
        <v>270</v>
      </c>
      <c r="BT32" s="404">
        <v>5.0000122561510499E-3</v>
      </c>
      <c r="BU32" s="350">
        <v>4.9999980105958006E-3</v>
      </c>
      <c r="BV32" s="350">
        <v>4.9999913068052605E-3</v>
      </c>
      <c r="BW32" s="350">
        <v>4.9999980105958006E-3</v>
      </c>
      <c r="BX32" s="351">
        <v>5.004677490023238E-3</v>
      </c>
      <c r="BY32" s="382"/>
      <c r="BZ32" s="401" t="s">
        <v>270</v>
      </c>
      <c r="CA32" s="404">
        <v>6.9999950865815641E-3</v>
      </c>
      <c r="CB32" s="350">
        <v>7.0000163450694075E-3</v>
      </c>
      <c r="CC32" s="350">
        <v>7.000001397298848E-3</v>
      </c>
      <c r="CD32" s="350">
        <v>7.0000022057358797E-3</v>
      </c>
      <c r="CE32" s="351">
        <v>7.0000069518389475E-3</v>
      </c>
      <c r="CF32" s="382"/>
      <c r="CG32" s="401" t="s">
        <v>270</v>
      </c>
      <c r="CH32" s="404">
        <v>5.4000107975645415E-3</v>
      </c>
      <c r="CI32" s="350">
        <v>5.399989660173697E-3</v>
      </c>
      <c r="CJ32" s="350">
        <v>5.4000046252856392E-3</v>
      </c>
      <c r="CK32" s="350">
        <v>5.4000037770413744E-3</v>
      </c>
      <c r="CL32" s="351">
        <v>5.3999990966927302E-3</v>
      </c>
      <c r="CM32" s="382"/>
      <c r="CN32" s="401" t="s">
        <v>270</v>
      </c>
      <c r="CO32" s="404">
        <v>9.9999856852277282E-3</v>
      </c>
      <c r="CP32" s="350">
        <v>1.0000006703503313E-2</v>
      </c>
      <c r="CQ32" s="350">
        <v>1.0000016594456537E-2</v>
      </c>
      <c r="CR32" s="350">
        <v>1.0000006703503313E-2</v>
      </c>
      <c r="CS32" s="351">
        <v>1.0000009077660585E-2</v>
      </c>
      <c r="CT32" s="382"/>
      <c r="CU32" s="401" t="s">
        <v>270</v>
      </c>
      <c r="CV32" s="404">
        <v>4.7000227252629824E-3</v>
      </c>
      <c r="CW32" s="350">
        <v>4.7000019192372268E-3</v>
      </c>
      <c r="CX32" s="350">
        <v>4.7000002619063588E-3</v>
      </c>
      <c r="CY32" s="350">
        <v>4.7000019192372268E-3</v>
      </c>
      <c r="CZ32" s="351">
        <v>4.6999996255091157E-3</v>
      </c>
    </row>
    <row r="33" spans="1:104" ht="15.75" thickBot="1" x14ac:dyDescent="0.3">
      <c r="B33" s="364"/>
      <c r="C33" s="364"/>
      <c r="D33" s="364"/>
      <c r="E33" s="364"/>
      <c r="F33" s="364"/>
      <c r="G33" s="382"/>
      <c r="I33" s="364"/>
      <c r="J33" s="364"/>
      <c r="K33" s="364"/>
      <c r="L33" s="364"/>
      <c r="M33" s="364"/>
      <c r="N33" s="382"/>
      <c r="P33" s="364"/>
      <c r="Q33" s="364"/>
      <c r="R33" s="364"/>
      <c r="S33" s="364"/>
      <c r="T33" s="364"/>
      <c r="U33" s="382"/>
      <c r="W33" s="364"/>
      <c r="X33" s="364"/>
      <c r="Y33" s="364"/>
      <c r="Z33" s="364"/>
      <c r="AA33" s="364"/>
      <c r="AB33" s="382"/>
      <c r="AD33" s="364"/>
      <c r="AE33" s="364"/>
      <c r="AF33" s="364"/>
      <c r="AG33" s="364"/>
      <c r="AH33" s="364"/>
      <c r="AI33" s="382"/>
      <c r="AK33" s="364"/>
      <c r="AL33" s="364"/>
      <c r="AM33" s="364"/>
      <c r="AN33" s="364"/>
      <c r="AO33" s="364"/>
      <c r="AP33" s="382"/>
      <c r="AR33" s="364"/>
      <c r="AS33" s="364"/>
      <c r="AT33" s="364"/>
      <c r="AU33" s="364"/>
      <c r="AV33" s="364"/>
      <c r="AW33" s="382"/>
      <c r="AY33" s="364"/>
      <c r="AZ33" s="364"/>
      <c r="BA33" s="364"/>
      <c r="BB33" s="364"/>
      <c r="BC33" s="364"/>
      <c r="BD33" s="382"/>
      <c r="BF33" s="364"/>
      <c r="BG33" s="364"/>
      <c r="BH33" s="364"/>
      <c r="BI33" s="364"/>
      <c r="BJ33" s="364"/>
      <c r="BK33" s="382"/>
      <c r="BM33" s="364"/>
      <c r="BN33" s="364"/>
      <c r="BO33" s="364"/>
      <c r="BP33" s="364"/>
      <c r="BQ33" s="364"/>
      <c r="BR33" s="382"/>
      <c r="BT33" s="364"/>
      <c r="BU33" s="364"/>
      <c r="BV33" s="364"/>
      <c r="BW33" s="364"/>
      <c r="BX33" s="364"/>
      <c r="BY33" s="382"/>
      <c r="CA33" s="364"/>
      <c r="CB33" s="364"/>
      <c r="CC33" s="364"/>
      <c r="CD33" s="364"/>
      <c r="CE33" s="364"/>
      <c r="CF33" s="382"/>
      <c r="CH33" s="364"/>
      <c r="CI33" s="364"/>
      <c r="CJ33" s="364"/>
      <c r="CK33" s="364"/>
      <c r="CL33" s="364"/>
      <c r="CM33" s="382"/>
      <c r="CO33" s="364"/>
      <c r="CP33" s="364"/>
      <c r="CQ33" s="364"/>
      <c r="CR33" s="364"/>
      <c r="CS33" s="364"/>
      <c r="CT33" s="382"/>
      <c r="CV33" s="364"/>
      <c r="CW33" s="364"/>
      <c r="CX33" s="364"/>
      <c r="CY33" s="364"/>
      <c r="CZ33" s="364"/>
    </row>
    <row r="34" spans="1:104" ht="19.5" thickBot="1" x14ac:dyDescent="0.35">
      <c r="A34" s="365" t="s">
        <v>299</v>
      </c>
      <c r="B34" s="408">
        <f>+AVERAGE(B5:B32)</f>
        <v>-1.9870259001857109E-2</v>
      </c>
      <c r="C34" s="409">
        <f>+AVERAGE(C5:C32)</f>
        <v>-1.9874831219069453E-2</v>
      </c>
      <c r="D34" s="409">
        <f>+AVERAGE(D5:D32)</f>
        <v>-2.0443517161552446E-2</v>
      </c>
      <c r="E34" s="409">
        <f>+AVERAGE(E5:E32)</f>
        <v>-1.9711575085622341E-2</v>
      </c>
      <c r="F34" s="410">
        <f>+AVERAGE(F5:F32)</f>
        <v>-1.9714264795992455E-2</v>
      </c>
      <c r="G34" s="382"/>
      <c r="H34" s="365" t="s">
        <v>299</v>
      </c>
      <c r="I34" s="408">
        <f>+AVERAGE(I5:I32)</f>
        <v>-5.5686326994045868E-3</v>
      </c>
      <c r="J34" s="409">
        <f>+AVERAGE(J5:J32)</f>
        <v>-5.5679039488468361E-3</v>
      </c>
      <c r="K34" s="409">
        <f>+AVERAGE(K5:K32)</f>
        <v>-6.9689760792394414E-3</v>
      </c>
      <c r="L34" s="409">
        <f>+AVERAGE(L5:L32)</f>
        <v>-6.7205911928212873E-3</v>
      </c>
      <c r="M34" s="410">
        <f>+AVERAGE(M5:M32)</f>
        <v>-6.7191379412103415E-3</v>
      </c>
      <c r="N34" s="382"/>
      <c r="O34" s="365" t="s">
        <v>299</v>
      </c>
      <c r="P34" s="408">
        <f>+AVERAGE(P5:P32)</f>
        <v>9.2342524089927217E-3</v>
      </c>
      <c r="Q34" s="409">
        <f>+AVERAGE(Q5:Q32)</f>
        <v>9.2337421157766761E-3</v>
      </c>
      <c r="R34" s="409">
        <f>+AVERAGE(R5:R32)</f>
        <v>8.0636879951353907E-3</v>
      </c>
      <c r="S34" s="409">
        <f>+AVERAGE(S5:S32)</f>
        <v>8.1390892077515299E-3</v>
      </c>
      <c r="T34" s="410">
        <f>+AVERAGE(T5:T32)</f>
        <v>8.139105778617017E-3</v>
      </c>
      <c r="U34" s="382"/>
      <c r="V34" s="405" t="s">
        <v>299</v>
      </c>
      <c r="W34" s="408">
        <f>+AVERAGE(W5:W32)</f>
        <v>1.2258256941544783E-2</v>
      </c>
      <c r="X34" s="409">
        <f>+AVERAGE(X5:X32)</f>
        <v>1.2260504253031088E-2</v>
      </c>
      <c r="Y34" s="409">
        <f>+AVERAGE(Y5:Y32)</f>
        <v>1.0400177547546839E-2</v>
      </c>
      <c r="Z34" s="409">
        <f>+AVERAGE(Z5:Z32)</f>
        <v>1.0409729763000034E-2</v>
      </c>
      <c r="AA34" s="410">
        <f>+AVERAGE(AA5:AA32)</f>
        <v>1.0410174123296813E-2</v>
      </c>
      <c r="AB34" s="382"/>
      <c r="AC34" s="405" t="s">
        <v>299</v>
      </c>
      <c r="AD34" s="408">
        <f>+AVERAGE(AD5:AD32)</f>
        <v>1.7646938995527012E-2</v>
      </c>
      <c r="AE34" s="409">
        <f>+AVERAGE(AE5:AE32)</f>
        <v>1.764421042747524E-2</v>
      </c>
      <c r="AF34" s="409">
        <f>+AVERAGE(AF5:AF32)</f>
        <v>1.5537123015959463E-2</v>
      </c>
      <c r="AG34" s="409">
        <f>+AVERAGE(AG5:AG32)</f>
        <v>1.5539700218320169E-2</v>
      </c>
      <c r="AH34" s="410">
        <f>+AVERAGE(AH5:AH32)</f>
        <v>1.5540242812109681E-2</v>
      </c>
      <c r="AI34" s="382"/>
      <c r="AJ34" s="405" t="s">
        <v>299</v>
      </c>
      <c r="AK34" s="408">
        <f>+AVERAGE(AK5:AK32)</f>
        <v>1.6856249730404907E-2</v>
      </c>
      <c r="AL34" s="409">
        <f>+AVERAGE(AL5:AL32)</f>
        <v>1.6856828063326119E-2</v>
      </c>
      <c r="AM34" s="409">
        <f>+AVERAGE(AM5:AM32)</f>
        <v>2.1398070568658049E-2</v>
      </c>
      <c r="AN34" s="409">
        <f>+AVERAGE(AN5:AN32)</f>
        <v>2.1374266498764349E-2</v>
      </c>
      <c r="AO34" s="410">
        <f>+AVERAGE(AO5:AO32)</f>
        <v>2.1373898536446823E-2</v>
      </c>
      <c r="AP34" s="382"/>
      <c r="AQ34" s="405" t="s">
        <v>299</v>
      </c>
      <c r="AR34" s="408">
        <f>+AVERAGE(AR5:AR32)</f>
        <v>1.0658161422859296E-2</v>
      </c>
      <c r="AS34" s="409">
        <f>+AVERAGE(AS5:AS32)</f>
        <v>4.1112015174030951E-2</v>
      </c>
      <c r="AT34" s="409">
        <f>+AVERAGE(AT5:AT32)</f>
        <v>6.1679624981885242E-3</v>
      </c>
      <c r="AU34" s="409">
        <f>+AVERAGE(AU5:AU32)</f>
        <v>6.1570994609953245E-3</v>
      </c>
      <c r="AV34" s="410">
        <f>+AVERAGE(AV5:AV32)</f>
        <v>6.6482388024037388E-3</v>
      </c>
      <c r="AW34" s="382"/>
      <c r="AX34" s="405" t="s">
        <v>299</v>
      </c>
      <c r="AY34" s="408">
        <f>+AVERAGE(AY5:AY32)</f>
        <v>9.0325593367657411E-3</v>
      </c>
      <c r="AZ34" s="409">
        <f>+AVERAGE(AZ5:AZ32)</f>
        <v>9.0324894760833805E-3</v>
      </c>
      <c r="BA34" s="409">
        <f>+AVERAGE(BA5:BA32)</f>
        <v>4.3244846909542825E-3</v>
      </c>
      <c r="BB34" s="409">
        <f>+AVERAGE(BB5:BB32)</f>
        <v>4.8030925317994536E-3</v>
      </c>
      <c r="BC34" s="410">
        <f>+AVERAGE(BC5:BC32)</f>
        <v>4.5562223890965306E-3</v>
      </c>
      <c r="BD34" s="382"/>
      <c r="BE34" s="405" t="s">
        <v>299</v>
      </c>
      <c r="BF34" s="408">
        <f>+AVERAGE(BF5:BF32)</f>
        <v>5.0775563506414286E-3</v>
      </c>
      <c r="BG34" s="409">
        <f>+AVERAGE(BG5:BG32)</f>
        <v>5.883168449098003E-3</v>
      </c>
      <c r="BH34" s="409">
        <f>+AVERAGE(BH5:BH32)</f>
        <v>1.1181219430205582E-2</v>
      </c>
      <c r="BI34" s="409">
        <f>+AVERAGE(BI5:BI32)</f>
        <v>1.1045165423757585E-2</v>
      </c>
      <c r="BJ34" s="410">
        <f>+AVERAGE(BJ5:BJ32)</f>
        <v>1.1045625773114227E-2</v>
      </c>
      <c r="BK34" s="382"/>
      <c r="BL34" s="405" t="s">
        <v>299</v>
      </c>
      <c r="BM34" s="408">
        <f>+AVERAGE(BM5:BM32)</f>
        <v>1.8353214683318509E-3</v>
      </c>
      <c r="BN34" s="409">
        <f>+AVERAGE(BN5:BN32)</f>
        <v>1.8374717528578917E-3</v>
      </c>
      <c r="BO34" s="409">
        <f>+AVERAGE(BO5:BO32)</f>
        <v>-1.4336781521393409E-3</v>
      </c>
      <c r="BP34" s="409">
        <f>+AVERAGE(BP5:BP32)</f>
        <v>-1.1683085784380801E-3</v>
      </c>
      <c r="BQ34" s="410">
        <f>+AVERAGE(BQ5:BQ32)</f>
        <v>-1.1686177290493299E-3</v>
      </c>
      <c r="BR34" s="382"/>
      <c r="BS34" s="405" t="s">
        <v>299</v>
      </c>
      <c r="BT34" s="408">
        <f>+AVERAGE(BT5:BT32)</f>
        <v>5.5653483449239916E-3</v>
      </c>
      <c r="BU34" s="409">
        <f>+AVERAGE(BU5:BU32)</f>
        <v>5.5692760393672661E-3</v>
      </c>
      <c r="BV34" s="409">
        <f>+AVERAGE(BV5:BV32)</f>
        <v>3.966248520849331E-3</v>
      </c>
      <c r="BW34" s="409">
        <f>+AVERAGE(BW5:BW32)</f>
        <v>4.4278586880979664E-3</v>
      </c>
      <c r="BX34" s="410">
        <f>+AVERAGE(BX5:BX32)</f>
        <v>4.4284895245425993E-3</v>
      </c>
      <c r="BY34" s="382"/>
      <c r="BZ34" s="405" t="s">
        <v>299</v>
      </c>
      <c r="CA34" s="408">
        <f>+AVERAGE(CA5:CA32)</f>
        <v>7.9126594829237139E-3</v>
      </c>
      <c r="CB34" s="409">
        <f>+AVERAGE(CB5:CB32)</f>
        <v>7.9093759855135837E-3</v>
      </c>
      <c r="CC34" s="409">
        <f>+AVERAGE(CC5:CC32)</f>
        <v>7.6283626937049742E-3</v>
      </c>
      <c r="CD34" s="409">
        <f>+AVERAGE(CD5:CD32)</f>
        <v>7.4241382547502247E-3</v>
      </c>
      <c r="CE34" s="410">
        <f>+AVERAGE(CE5:CE32)</f>
        <v>7.4242201079602358E-3</v>
      </c>
      <c r="CF34" s="382"/>
      <c r="CG34" s="405" t="s">
        <v>299</v>
      </c>
      <c r="CH34" s="408">
        <f>+AVERAGE(CH5:CH32)</f>
        <v>5.1309049245139446E-2</v>
      </c>
      <c r="CI34" s="409">
        <f>+AVERAGE(CI5:CI32)</f>
        <v>5.1311803590579463E-2</v>
      </c>
      <c r="CJ34" s="409">
        <f>+AVERAGE(CJ5:CJ32)</f>
        <v>5.9705882905565763E-2</v>
      </c>
      <c r="CK34" s="409">
        <f>+AVERAGE(CK5:CK32)</f>
        <v>5.8286986265775616E-2</v>
      </c>
      <c r="CL34" s="410">
        <f>+AVERAGE(CL5:CL32)</f>
        <v>5.8286642516504832E-2</v>
      </c>
      <c r="CM34" s="382"/>
      <c r="CN34" s="405" t="s">
        <v>299</v>
      </c>
      <c r="CO34" s="408">
        <f>+AVERAGE(CO5:CO32)</f>
        <v>3.0727150016896965E-2</v>
      </c>
      <c r="CP34" s="409">
        <f>+AVERAGE(CP5:CP32)</f>
        <v>2.9895078968781835E-2</v>
      </c>
      <c r="CQ34" s="409">
        <f>+AVERAGE(CQ5:CQ32)</f>
        <v>2.7759266180420669E-2</v>
      </c>
      <c r="CR34" s="409">
        <f>+AVERAGE(CR5:CR32)</f>
        <v>2.7483006699746872E-2</v>
      </c>
      <c r="CS34" s="410">
        <f>+AVERAGE(CS5:CS32)</f>
        <v>2.7483334687717E-2</v>
      </c>
      <c r="CT34" s="382"/>
      <c r="CU34" s="405" t="s">
        <v>299</v>
      </c>
      <c r="CV34" s="408">
        <f>+AVERAGE(CV5:CV32)</f>
        <v>1.0195049262400094E-2</v>
      </c>
      <c r="CW34" s="409">
        <f>+AVERAGE(CW5:CW32)</f>
        <v>1.0196075648157787E-2</v>
      </c>
      <c r="CX34" s="409">
        <f>+AVERAGE(CX5:CX32)</f>
        <v>1.2240893569974312E-2</v>
      </c>
      <c r="CY34" s="409">
        <f>+AVERAGE(CY5:CY32)</f>
        <v>1.2017362416017748E-2</v>
      </c>
      <c r="CZ34" s="410">
        <f>+AVERAGE(CZ5:CZ32)</f>
        <v>1.2017483975331587E-2</v>
      </c>
    </row>
    <row r="36" spans="1:104" ht="15" customHeight="1" x14ac:dyDescent="0.25">
      <c r="B36" s="510" t="s">
        <v>304</v>
      </c>
      <c r="C36" s="510"/>
      <c r="D36" s="510"/>
      <c r="E36" s="510"/>
      <c r="F36" s="510"/>
      <c r="I36" s="510" t="s">
        <v>305</v>
      </c>
      <c r="J36" s="510"/>
      <c r="K36" s="510"/>
      <c r="L36" s="510"/>
      <c r="M36" s="510"/>
      <c r="P36" s="510"/>
      <c r="Q36" s="510"/>
      <c r="R36" s="510"/>
      <c r="S36" s="510"/>
      <c r="T36" s="510"/>
      <c r="W36" s="510"/>
      <c r="X36" s="510"/>
      <c r="Y36" s="510"/>
      <c r="Z36" s="510"/>
      <c r="AA36" s="510"/>
      <c r="AD36" s="510"/>
      <c r="AE36" s="510"/>
      <c r="AF36" s="510"/>
      <c r="AG36" s="510"/>
      <c r="AH36" s="510"/>
      <c r="AK36" s="510"/>
      <c r="AL36" s="510"/>
      <c r="AM36" s="510"/>
      <c r="AN36" s="510"/>
      <c r="AO36" s="510"/>
      <c r="AR36" s="511"/>
      <c r="AS36" s="510"/>
      <c r="AT36" s="510"/>
      <c r="AU36" s="510"/>
      <c r="AV36" s="510"/>
      <c r="AY36" s="511" t="s">
        <v>372</v>
      </c>
      <c r="AZ36" s="510"/>
      <c r="BA36" s="510"/>
      <c r="BB36" s="510"/>
      <c r="BC36" s="510"/>
      <c r="BF36" s="511"/>
      <c r="BG36" s="510"/>
      <c r="BH36" s="510"/>
      <c r="BI36" s="510"/>
      <c r="BJ36" s="510"/>
      <c r="BM36" s="511"/>
      <c r="BN36" s="510"/>
      <c r="BO36" s="510"/>
      <c r="BP36" s="510"/>
      <c r="BQ36" s="510"/>
    </row>
    <row r="37" spans="1:104" x14ac:dyDescent="0.25">
      <c r="B37" s="510"/>
      <c r="C37" s="510"/>
      <c r="D37" s="510"/>
      <c r="E37" s="510"/>
      <c r="F37" s="510"/>
      <c r="I37" s="510"/>
      <c r="J37" s="510"/>
      <c r="K37" s="510"/>
      <c r="L37" s="510"/>
      <c r="M37" s="510"/>
      <c r="P37" s="510"/>
      <c r="Q37" s="510"/>
      <c r="R37" s="510"/>
      <c r="S37" s="510"/>
      <c r="T37" s="510"/>
      <c r="W37" s="510"/>
      <c r="X37" s="510"/>
      <c r="Y37" s="510"/>
      <c r="Z37" s="510"/>
      <c r="AA37" s="510"/>
      <c r="AD37" s="510"/>
      <c r="AE37" s="510"/>
      <c r="AF37" s="510"/>
      <c r="AG37" s="510"/>
      <c r="AH37" s="510"/>
      <c r="AK37" s="510"/>
      <c r="AL37" s="510"/>
      <c r="AM37" s="510"/>
      <c r="AN37" s="510"/>
      <c r="AO37" s="510"/>
      <c r="AR37" s="510"/>
      <c r="AS37" s="510"/>
      <c r="AT37" s="510"/>
      <c r="AU37" s="510"/>
      <c r="AV37" s="510"/>
      <c r="AY37" s="510"/>
      <c r="AZ37" s="510"/>
      <c r="BA37" s="510"/>
      <c r="BB37" s="510"/>
      <c r="BC37" s="510"/>
      <c r="BF37" s="510"/>
      <c r="BG37" s="510"/>
      <c r="BH37" s="510"/>
      <c r="BI37" s="510"/>
      <c r="BJ37" s="510"/>
      <c r="BM37" s="510"/>
      <c r="BN37" s="510"/>
      <c r="BO37" s="510"/>
      <c r="BP37" s="510"/>
      <c r="BQ37" s="510"/>
    </row>
  </sheetData>
  <sheetProtection selectLockedCells="1" selectUnlockedCells="1"/>
  <mergeCells count="40">
    <mergeCell ref="CU2:CZ2"/>
    <mergeCell ref="CU3:CZ3"/>
    <mergeCell ref="CG2:CL2"/>
    <mergeCell ref="CG3:CL3"/>
    <mergeCell ref="CN2:CS2"/>
    <mergeCell ref="CN3:CS3"/>
    <mergeCell ref="BS2:BX2"/>
    <mergeCell ref="BS3:BX3"/>
    <mergeCell ref="BZ2:CE2"/>
    <mergeCell ref="BZ3:CE3"/>
    <mergeCell ref="BL2:BQ2"/>
    <mergeCell ref="BL3:BQ3"/>
    <mergeCell ref="BM36:BQ37"/>
    <mergeCell ref="AR36:AV37"/>
    <mergeCell ref="AJ2:AO2"/>
    <mergeCell ref="AJ3:AO3"/>
    <mergeCell ref="AK36:AO37"/>
    <mergeCell ref="AX2:BC2"/>
    <mergeCell ref="AX3:BC3"/>
    <mergeCell ref="AY36:BC37"/>
    <mergeCell ref="BE2:BJ2"/>
    <mergeCell ref="BE3:BJ3"/>
    <mergeCell ref="BF36:BJ37"/>
    <mergeCell ref="AQ2:AV2"/>
    <mergeCell ref="AQ3:AV3"/>
    <mergeCell ref="A2:F2"/>
    <mergeCell ref="A3:F3"/>
    <mergeCell ref="H2:M2"/>
    <mergeCell ref="H3:M3"/>
    <mergeCell ref="B36:F37"/>
    <mergeCell ref="I36:M37"/>
    <mergeCell ref="O2:T2"/>
    <mergeCell ref="O3:T3"/>
    <mergeCell ref="P36:T37"/>
    <mergeCell ref="AC2:AH2"/>
    <mergeCell ref="AC3:AH3"/>
    <mergeCell ref="AD36:AH37"/>
    <mergeCell ref="V2:AA2"/>
    <mergeCell ref="V3:AA3"/>
    <mergeCell ref="W36:AA37"/>
  </mergeCells>
  <conditionalFormatting sqref="A36:B36 A37 G37:H37 G36:I36 A1:T4 A38:T1048576 N37:O37 N36:P36 A35:T35 A5:A34 N5:O34 G5:H34 BS1:BX1 DA1:ZZ1048576 BS35:CS1048576">
    <cfRule type="expression" dxfId="318" priority="323">
      <formula>ROW()=CELL("FILA")</formula>
    </cfRule>
  </conditionalFormatting>
  <conditionalFormatting sqref="U37:V37 U36:W36 U1:AA35 U38:AA1048576">
    <cfRule type="expression" dxfId="317" priority="306">
      <formula>ROW()=CELL("FILA")</formula>
    </cfRule>
  </conditionalFormatting>
  <conditionalFormatting sqref="W6:AA32">
    <cfRule type="cellIs" dxfId="316" priority="316" operator="lessThan">
      <formula>$X$1</formula>
    </cfRule>
    <cfRule type="cellIs" dxfId="315" priority="317" operator="greaterThan">
      <formula>$W$1</formula>
    </cfRule>
  </conditionalFormatting>
  <conditionalFormatting sqref="W34:AA34">
    <cfRule type="cellIs" dxfId="314" priority="314" operator="lessThan">
      <formula>$X$1</formula>
    </cfRule>
    <cfRule type="cellIs" dxfId="313" priority="315" operator="greaterThan">
      <formula>$W$1</formula>
    </cfRule>
  </conditionalFormatting>
  <conditionalFormatting sqref="W6:AA32">
    <cfRule type="cellIs" dxfId="312" priority="312" operator="lessThan">
      <formula>$X$1</formula>
    </cfRule>
    <cfRule type="cellIs" dxfId="311" priority="313" operator="greaterThan">
      <formula>$W$1</formula>
    </cfRule>
  </conditionalFormatting>
  <conditionalFormatting sqref="W6:AA32">
    <cfRule type="cellIs" dxfId="310" priority="310" operator="lessThan">
      <formula>$X$1</formula>
    </cfRule>
    <cfRule type="cellIs" dxfId="309" priority="311" operator="greaterThan">
      <formula>$W$1</formula>
    </cfRule>
  </conditionalFormatting>
  <conditionalFormatting sqref="W5:AA5">
    <cfRule type="cellIs" dxfId="308" priority="309" operator="lessThan">
      <formula>$X$1</formula>
    </cfRule>
    <cfRule type="cellIs" dxfId="307" priority="318" operator="greaterThan">
      <formula>$W$1</formula>
    </cfRule>
  </conditionalFormatting>
  <conditionalFormatting sqref="W6:AA32">
    <cfRule type="cellIs" dxfId="306" priority="307" operator="lessThan">
      <formula>$X$1</formula>
    </cfRule>
    <cfRule type="cellIs" dxfId="305" priority="308" operator="greaterThan">
      <formula>$W$1</formula>
    </cfRule>
  </conditionalFormatting>
  <conditionalFormatting sqref="P5:T34">
    <cfRule type="expression" dxfId="304" priority="293">
      <formula>ROW()=CELL("FILA")</formula>
    </cfRule>
  </conditionalFormatting>
  <conditionalFormatting sqref="P6:T32">
    <cfRule type="cellIs" dxfId="303" priority="303" operator="lessThan">
      <formula>$X$1</formula>
    </cfRule>
    <cfRule type="cellIs" dxfId="302" priority="304" operator="greaterThan">
      <formula>$W$1</formula>
    </cfRule>
  </conditionalFormatting>
  <conditionalFormatting sqref="P34:T34">
    <cfRule type="cellIs" dxfId="301" priority="301" operator="lessThan">
      <formula>$X$1</formula>
    </cfRule>
    <cfRule type="cellIs" dxfId="300" priority="302" operator="greaterThan">
      <formula>$W$1</formula>
    </cfRule>
  </conditionalFormatting>
  <conditionalFormatting sqref="P6:T32">
    <cfRule type="cellIs" dxfId="299" priority="299" operator="lessThan">
      <formula>$X$1</formula>
    </cfRule>
    <cfRule type="cellIs" dxfId="298" priority="300" operator="greaterThan">
      <formula>$W$1</formula>
    </cfRule>
  </conditionalFormatting>
  <conditionalFormatting sqref="P6:T32">
    <cfRule type="cellIs" dxfId="297" priority="297" operator="lessThan">
      <formula>$X$1</formula>
    </cfRule>
    <cfRule type="cellIs" dxfId="296" priority="298" operator="greaterThan">
      <formula>$W$1</formula>
    </cfRule>
  </conditionalFormatting>
  <conditionalFormatting sqref="P5:T5">
    <cfRule type="cellIs" dxfId="295" priority="296" operator="lessThan">
      <formula>$X$1</formula>
    </cfRule>
    <cfRule type="cellIs" dxfId="294" priority="305" operator="greaterThan">
      <formula>$W$1</formula>
    </cfRule>
  </conditionalFormatting>
  <conditionalFormatting sqref="P6:T32">
    <cfRule type="cellIs" dxfId="293" priority="294" operator="lessThan">
      <formula>$X$1</formula>
    </cfRule>
    <cfRule type="cellIs" dxfId="292" priority="295" operator="greaterThan">
      <formula>$W$1</formula>
    </cfRule>
  </conditionalFormatting>
  <conditionalFormatting sqref="I5:M34">
    <cfRule type="expression" dxfId="291" priority="280">
      <formula>ROW()=CELL("FILA")</formula>
    </cfRule>
  </conditionalFormatting>
  <conditionalFormatting sqref="I6:M32">
    <cfRule type="cellIs" dxfId="290" priority="290" operator="lessThan">
      <formula>$X$1</formula>
    </cfRule>
    <cfRule type="cellIs" dxfId="289" priority="291" operator="greaterThan">
      <formula>$W$1</formula>
    </cfRule>
  </conditionalFormatting>
  <conditionalFormatting sqref="I34:M34">
    <cfRule type="cellIs" dxfId="288" priority="288" operator="lessThan">
      <formula>$X$1</formula>
    </cfRule>
    <cfRule type="cellIs" dxfId="287" priority="289" operator="greaterThan">
      <formula>$W$1</formula>
    </cfRule>
  </conditionalFormatting>
  <conditionalFormatting sqref="I6:M32">
    <cfRule type="cellIs" dxfId="286" priority="286" operator="lessThan">
      <formula>$X$1</formula>
    </cfRule>
    <cfRule type="cellIs" dxfId="285" priority="287" operator="greaterThan">
      <formula>$W$1</formula>
    </cfRule>
  </conditionalFormatting>
  <conditionalFormatting sqref="I6:M32">
    <cfRule type="cellIs" dxfId="284" priority="284" operator="lessThan">
      <formula>$X$1</formula>
    </cfRule>
    <cfRule type="cellIs" dxfId="283" priority="285" operator="greaterThan">
      <formula>$W$1</formula>
    </cfRule>
  </conditionalFormatting>
  <conditionalFormatting sqref="I5:M5">
    <cfRule type="cellIs" dxfId="282" priority="283" operator="lessThan">
      <formula>$X$1</formula>
    </cfRule>
    <cfRule type="cellIs" dxfId="281" priority="292" operator="greaterThan">
      <formula>$W$1</formula>
    </cfRule>
  </conditionalFormatting>
  <conditionalFormatting sqref="I6:M32">
    <cfRule type="cellIs" dxfId="280" priority="281" operator="lessThan">
      <formula>$X$1</formula>
    </cfRule>
    <cfRule type="cellIs" dxfId="279" priority="282" operator="greaterThan">
      <formula>$W$1</formula>
    </cfRule>
  </conditionalFormatting>
  <conditionalFormatting sqref="B5:F34">
    <cfRule type="expression" dxfId="278" priority="267">
      <formula>ROW()=CELL("FILA")</formula>
    </cfRule>
  </conditionalFormatting>
  <conditionalFormatting sqref="B6:F32">
    <cfRule type="cellIs" dxfId="277" priority="277" operator="lessThan">
      <formula>$X$1</formula>
    </cfRule>
    <cfRule type="cellIs" dxfId="276" priority="278" operator="greaterThan">
      <formula>$W$1</formula>
    </cfRule>
  </conditionalFormatting>
  <conditionalFormatting sqref="B34:F34">
    <cfRule type="cellIs" dxfId="275" priority="275" operator="lessThan">
      <formula>$X$1</formula>
    </cfRule>
    <cfRule type="cellIs" dxfId="274" priority="276" operator="greaterThan">
      <formula>$W$1</formula>
    </cfRule>
  </conditionalFormatting>
  <conditionalFormatting sqref="B6:F32">
    <cfRule type="cellIs" dxfId="273" priority="273" operator="lessThan">
      <formula>$X$1</formula>
    </cfRule>
    <cfRule type="cellIs" dxfId="272" priority="274" operator="greaterThan">
      <formula>$W$1</formula>
    </cfRule>
  </conditionalFormatting>
  <conditionalFormatting sqref="B6:F32">
    <cfRule type="cellIs" dxfId="271" priority="271" operator="lessThan">
      <formula>$X$1</formula>
    </cfRule>
    <cfRule type="cellIs" dxfId="270" priority="272" operator="greaterThan">
      <formula>$W$1</formula>
    </cfRule>
  </conditionalFormatting>
  <conditionalFormatting sqref="B5:F5">
    <cfRule type="cellIs" dxfId="269" priority="270" operator="lessThan">
      <formula>$X$1</formula>
    </cfRule>
    <cfRule type="cellIs" dxfId="268" priority="279" operator="greaterThan">
      <formula>$W$1</formula>
    </cfRule>
  </conditionalFormatting>
  <conditionalFormatting sqref="B6:F32">
    <cfRule type="cellIs" dxfId="267" priority="268" operator="lessThan">
      <formula>$X$1</formula>
    </cfRule>
    <cfRule type="cellIs" dxfId="266" priority="269" operator="greaterThan">
      <formula>$W$1</formula>
    </cfRule>
  </conditionalFormatting>
  <conditionalFormatting sqref="AB37:AC37 AB36:AD36 AB1:AH22 AB38:AH1048576 AB24:AH35 AB23:AC23">
    <cfRule type="expression" dxfId="265" priority="254">
      <formula>ROW()=CELL("FILA")</formula>
    </cfRule>
  </conditionalFormatting>
  <conditionalFormatting sqref="AD6:AH22 AD24:AH32">
    <cfRule type="cellIs" dxfId="264" priority="264" operator="lessThan">
      <formula>$X$1</formula>
    </cfRule>
    <cfRule type="cellIs" dxfId="263" priority="265" operator="greaterThan">
      <formula>$W$1</formula>
    </cfRule>
  </conditionalFormatting>
  <conditionalFormatting sqref="AD34:AH34">
    <cfRule type="cellIs" dxfId="262" priority="262" operator="lessThan">
      <formula>$X$1</formula>
    </cfRule>
    <cfRule type="cellIs" dxfId="261" priority="263" operator="greaterThan">
      <formula>$W$1</formula>
    </cfRule>
  </conditionalFormatting>
  <conditionalFormatting sqref="AD6:AH22 AD24:AH32">
    <cfRule type="cellIs" dxfId="260" priority="260" operator="lessThan">
      <formula>$X$1</formula>
    </cfRule>
    <cfRule type="cellIs" dxfId="259" priority="261" operator="greaterThan">
      <formula>$W$1</formula>
    </cfRule>
  </conditionalFormatting>
  <conditionalFormatting sqref="AD6:AH22 AD24:AH32">
    <cfRule type="cellIs" dxfId="258" priority="258" operator="lessThan">
      <formula>$X$1</formula>
    </cfRule>
    <cfRule type="cellIs" dxfId="257" priority="259" operator="greaterThan">
      <formula>$W$1</formula>
    </cfRule>
  </conditionalFormatting>
  <conditionalFormatting sqref="AD5:AH5">
    <cfRule type="cellIs" dxfId="256" priority="257" operator="lessThan">
      <formula>$X$1</formula>
    </cfRule>
    <cfRule type="cellIs" dxfId="255" priority="266" operator="greaterThan">
      <formula>$W$1</formula>
    </cfRule>
  </conditionalFormatting>
  <conditionalFormatting sqref="AD6:AH22 AD24:AH32">
    <cfRule type="cellIs" dxfId="254" priority="255" operator="lessThan">
      <formula>$X$1</formula>
    </cfRule>
    <cfRule type="cellIs" dxfId="253" priority="256" operator="greaterThan">
      <formula>$W$1</formula>
    </cfRule>
  </conditionalFormatting>
  <conditionalFormatting sqref="AD23:AH23">
    <cfRule type="expression" dxfId="252" priority="245">
      <formula>ROW()=CELL("FILA")</formula>
    </cfRule>
  </conditionalFormatting>
  <conditionalFormatting sqref="AD23:AH23">
    <cfRule type="cellIs" dxfId="251" priority="252" operator="lessThan">
      <formula>$X$1</formula>
    </cfRule>
    <cfRule type="cellIs" dxfId="250" priority="253" operator="greaterThan">
      <formula>$W$1</formula>
    </cfRule>
  </conditionalFormatting>
  <conditionalFormatting sqref="AD23:AH23">
    <cfRule type="cellIs" dxfId="249" priority="250" operator="lessThan">
      <formula>$X$1</formula>
    </cfRule>
    <cfRule type="cellIs" dxfId="248" priority="251" operator="greaterThan">
      <formula>$W$1</formula>
    </cfRule>
  </conditionalFormatting>
  <conditionalFormatting sqref="AD23:AH23">
    <cfRule type="cellIs" dxfId="247" priority="248" operator="lessThan">
      <formula>$X$1</formula>
    </cfRule>
    <cfRule type="cellIs" dxfId="246" priority="249" operator="greaterThan">
      <formula>$W$1</formula>
    </cfRule>
  </conditionalFormatting>
  <conditionalFormatting sqref="AD23:AH23">
    <cfRule type="cellIs" dxfId="245" priority="246" operator="lessThan">
      <formula>$X$1</formula>
    </cfRule>
    <cfRule type="cellIs" dxfId="244" priority="247" operator="greaterThan">
      <formula>$W$1</formula>
    </cfRule>
  </conditionalFormatting>
  <conditionalFormatting sqref="AI37:AJ37 AI36:AK36 AI1:AO22 AI38:AO1048576 AI24:AO35 AI23:AJ23">
    <cfRule type="expression" dxfId="243" priority="232">
      <formula>ROW()=CELL("FILA")</formula>
    </cfRule>
  </conditionalFormatting>
  <conditionalFormatting sqref="AK6:AO22 AK24:AO32">
    <cfRule type="cellIs" dxfId="242" priority="242" operator="lessThan">
      <formula>$X$1</formula>
    </cfRule>
    <cfRule type="cellIs" dxfId="241" priority="243" operator="greaterThan">
      <formula>$W$1</formula>
    </cfRule>
  </conditionalFormatting>
  <conditionalFormatting sqref="AK34:AO34">
    <cfRule type="cellIs" dxfId="240" priority="240" operator="lessThan">
      <formula>$X$1</formula>
    </cfRule>
    <cfRule type="cellIs" dxfId="239" priority="241" operator="greaterThan">
      <formula>$W$1</formula>
    </cfRule>
  </conditionalFormatting>
  <conditionalFormatting sqref="AK6:AO22 AK24:AO32">
    <cfRule type="cellIs" dxfId="238" priority="238" operator="lessThan">
      <formula>$X$1</formula>
    </cfRule>
    <cfRule type="cellIs" dxfId="237" priority="239" operator="greaterThan">
      <formula>$W$1</formula>
    </cfRule>
  </conditionalFormatting>
  <conditionalFormatting sqref="AK6:AO22 AK24:AO32">
    <cfRule type="cellIs" dxfId="236" priority="236" operator="lessThan">
      <formula>$X$1</formula>
    </cfRule>
    <cfRule type="cellIs" dxfId="235" priority="237" operator="greaterThan">
      <formula>$W$1</formula>
    </cfRule>
  </conditionalFormatting>
  <conditionalFormatting sqref="AK5:AO5">
    <cfRule type="cellIs" dxfId="234" priority="235" operator="lessThan">
      <formula>$X$1</formula>
    </cfRule>
    <cfRule type="cellIs" dxfId="233" priority="244" operator="greaterThan">
      <formula>$W$1</formula>
    </cfRule>
  </conditionalFormatting>
  <conditionalFormatting sqref="AK6:AO22 AK24:AO32">
    <cfRule type="cellIs" dxfId="232" priority="233" operator="lessThan">
      <formula>$X$1</formula>
    </cfRule>
    <cfRule type="cellIs" dxfId="231" priority="234" operator="greaterThan">
      <formula>$W$1</formula>
    </cfRule>
  </conditionalFormatting>
  <conditionalFormatting sqref="AK23:AO23">
    <cfRule type="expression" dxfId="230" priority="223">
      <formula>ROW()=CELL("FILA")</formula>
    </cfRule>
  </conditionalFormatting>
  <conditionalFormatting sqref="AK23:AO23">
    <cfRule type="cellIs" dxfId="229" priority="230" operator="lessThan">
      <formula>$X$1</formula>
    </cfRule>
    <cfRule type="cellIs" dxfId="228" priority="231" operator="greaterThan">
      <formula>$W$1</formula>
    </cfRule>
  </conditionalFormatting>
  <conditionalFormatting sqref="AK23:AO23">
    <cfRule type="cellIs" dxfId="227" priority="228" operator="lessThan">
      <formula>$X$1</formula>
    </cfRule>
    <cfRule type="cellIs" dxfId="226" priority="229" operator="greaterThan">
      <formula>$W$1</formula>
    </cfRule>
  </conditionalFormatting>
  <conditionalFormatting sqref="AK23:AO23">
    <cfRule type="cellIs" dxfId="225" priority="226" operator="lessThan">
      <formula>$X$1</formula>
    </cfRule>
    <cfRule type="cellIs" dxfId="224" priority="227" operator="greaterThan">
      <formula>$W$1</formula>
    </cfRule>
  </conditionalFormatting>
  <conditionalFormatting sqref="AK23:AO23">
    <cfRule type="cellIs" dxfId="223" priority="224" operator="lessThan">
      <formula>$X$1</formula>
    </cfRule>
    <cfRule type="cellIs" dxfId="222" priority="225" operator="greaterThan">
      <formula>$W$1</formula>
    </cfRule>
  </conditionalFormatting>
  <conditionalFormatting sqref="AP36:AQ37 AP1:AV22 AP38:AV1048576 AP24:AV35 AP23:AQ23">
    <cfRule type="expression" dxfId="221" priority="210">
      <formula>ROW()=CELL("FILA")</formula>
    </cfRule>
  </conditionalFormatting>
  <conditionalFormatting sqref="AR6:AV22 AR24:AV32">
    <cfRule type="cellIs" dxfId="220" priority="220" operator="lessThan">
      <formula>$X$1</formula>
    </cfRule>
    <cfRule type="cellIs" dxfId="219" priority="221" operator="greaterThan">
      <formula>$W$1</formula>
    </cfRule>
  </conditionalFormatting>
  <conditionalFormatting sqref="AR34:AV34">
    <cfRule type="cellIs" dxfId="218" priority="218" operator="lessThan">
      <formula>$X$1</formula>
    </cfRule>
    <cfRule type="cellIs" dxfId="217" priority="219" operator="greaterThan">
      <formula>$W$1</formula>
    </cfRule>
  </conditionalFormatting>
  <conditionalFormatting sqref="AR6:AV22 AR24:AV32">
    <cfRule type="cellIs" dxfId="216" priority="216" operator="lessThan">
      <formula>$X$1</formula>
    </cfRule>
    <cfRule type="cellIs" dxfId="215" priority="217" operator="greaterThan">
      <formula>$W$1</formula>
    </cfRule>
  </conditionalFormatting>
  <conditionalFormatting sqref="AR6:AV22 AR24:AV32">
    <cfRule type="cellIs" dxfId="214" priority="214" operator="lessThan">
      <formula>$X$1</formula>
    </cfRule>
    <cfRule type="cellIs" dxfId="213" priority="215" operator="greaterThan">
      <formula>$W$1</formula>
    </cfRule>
  </conditionalFormatting>
  <conditionalFormatting sqref="AR5:AV5">
    <cfRule type="cellIs" dxfId="212" priority="213" operator="lessThan">
      <formula>$X$1</formula>
    </cfRule>
    <cfRule type="cellIs" dxfId="211" priority="222" operator="greaterThan">
      <formula>$W$1</formula>
    </cfRule>
  </conditionalFormatting>
  <conditionalFormatting sqref="AR6:AV22 AR24:AV32">
    <cfRule type="cellIs" dxfId="210" priority="211" operator="lessThan">
      <formula>$X$1</formula>
    </cfRule>
    <cfRule type="cellIs" dxfId="209" priority="212" operator="greaterThan">
      <formula>$W$1</formula>
    </cfRule>
  </conditionalFormatting>
  <conditionalFormatting sqref="AR23:AV23">
    <cfRule type="expression" dxfId="208" priority="201">
      <formula>ROW()=CELL("FILA")</formula>
    </cfRule>
  </conditionalFormatting>
  <conditionalFormatting sqref="AR23:AV23">
    <cfRule type="cellIs" dxfId="207" priority="208" operator="lessThan">
      <formula>$X$1</formula>
    </cfRule>
    <cfRule type="cellIs" dxfId="206" priority="209" operator="greaterThan">
      <formula>$W$1</formula>
    </cfRule>
  </conditionalFormatting>
  <conditionalFormatting sqref="AR23:AV23">
    <cfRule type="cellIs" dxfId="205" priority="206" operator="lessThan">
      <formula>$X$1</formula>
    </cfRule>
    <cfRule type="cellIs" dxfId="204" priority="207" operator="greaterThan">
      <formula>$W$1</formula>
    </cfRule>
  </conditionalFormatting>
  <conditionalFormatting sqref="AR23:AV23">
    <cfRule type="cellIs" dxfId="203" priority="204" operator="lessThan">
      <formula>$X$1</formula>
    </cfRule>
    <cfRule type="cellIs" dxfId="202" priority="205" operator="greaterThan">
      <formula>$W$1</formula>
    </cfRule>
  </conditionalFormatting>
  <conditionalFormatting sqref="AR23:AV23">
    <cfRule type="cellIs" dxfId="201" priority="202" operator="lessThan">
      <formula>$X$1</formula>
    </cfRule>
    <cfRule type="cellIs" dxfId="200" priority="203" operator="greaterThan">
      <formula>$W$1</formula>
    </cfRule>
  </conditionalFormatting>
  <conditionalFormatting sqref="AR36">
    <cfRule type="expression" dxfId="199" priority="199">
      <formula>ROW()=CELL("FILA")</formula>
    </cfRule>
  </conditionalFormatting>
  <conditionalFormatting sqref="AR5:AV32">
    <cfRule type="cellIs" dxfId="198" priority="198" operator="equal">
      <formula>0</formula>
    </cfRule>
  </conditionalFormatting>
  <conditionalFormatting sqref="AW36:AX37 AW1:BC22 AW38:BC1048576 AW24:BC35 AW23:AX23">
    <cfRule type="expression" dxfId="197" priority="185">
      <formula>ROW()=CELL("FILA")</formula>
    </cfRule>
  </conditionalFormatting>
  <conditionalFormatting sqref="AY6:BC22 AY24:BC32">
    <cfRule type="cellIs" dxfId="196" priority="195" operator="lessThan">
      <formula>$X$1</formula>
    </cfRule>
    <cfRule type="cellIs" dxfId="195" priority="196" operator="greaterThan">
      <formula>$W$1</formula>
    </cfRule>
  </conditionalFormatting>
  <conditionalFormatting sqref="AY34:BC34">
    <cfRule type="cellIs" dxfId="194" priority="193" operator="lessThan">
      <formula>$X$1</formula>
    </cfRule>
    <cfRule type="cellIs" dxfId="193" priority="194" operator="greaterThan">
      <formula>$W$1</formula>
    </cfRule>
  </conditionalFormatting>
  <conditionalFormatting sqref="AY6:BC22 AY24:BC32">
    <cfRule type="cellIs" dxfId="192" priority="191" operator="lessThan">
      <formula>$X$1</formula>
    </cfRule>
    <cfRule type="cellIs" dxfId="191" priority="192" operator="greaterThan">
      <formula>$W$1</formula>
    </cfRule>
  </conditionalFormatting>
  <conditionalFormatting sqref="AY6:BC22 AY24:BC32">
    <cfRule type="cellIs" dxfId="190" priority="189" operator="lessThan">
      <formula>$X$1</formula>
    </cfRule>
    <cfRule type="cellIs" dxfId="189" priority="190" operator="greaterThan">
      <formula>$W$1</formula>
    </cfRule>
  </conditionalFormatting>
  <conditionalFormatting sqref="AY5:BC5">
    <cfRule type="cellIs" dxfId="188" priority="188" operator="lessThan">
      <formula>$X$1</formula>
    </cfRule>
    <cfRule type="cellIs" dxfId="187" priority="197" operator="greaterThan">
      <formula>$W$1</formula>
    </cfRule>
  </conditionalFormatting>
  <conditionalFormatting sqref="AY6:BC22 AY24:BC32">
    <cfRule type="cellIs" dxfId="186" priority="186" operator="lessThan">
      <formula>$X$1</formula>
    </cfRule>
    <cfRule type="cellIs" dxfId="185" priority="187" operator="greaterThan">
      <formula>$W$1</formula>
    </cfRule>
  </conditionalFormatting>
  <conditionalFormatting sqref="AY23:BC23">
    <cfRule type="expression" dxfId="184" priority="176">
      <formula>ROW()=CELL("FILA")</formula>
    </cfRule>
  </conditionalFormatting>
  <conditionalFormatting sqref="AY23:BC23">
    <cfRule type="cellIs" dxfId="183" priority="183" operator="lessThan">
      <formula>$X$1</formula>
    </cfRule>
    <cfRule type="cellIs" dxfId="182" priority="184" operator="greaterThan">
      <formula>$W$1</formula>
    </cfRule>
  </conditionalFormatting>
  <conditionalFormatting sqref="AY23:BC23">
    <cfRule type="cellIs" dxfId="181" priority="181" operator="lessThan">
      <formula>$X$1</formula>
    </cfRule>
    <cfRule type="cellIs" dxfId="180" priority="182" operator="greaterThan">
      <formula>$W$1</formula>
    </cfRule>
  </conditionalFormatting>
  <conditionalFormatting sqref="AY23:BC23">
    <cfRule type="cellIs" dxfId="179" priority="179" operator="lessThan">
      <formula>$X$1</formula>
    </cfRule>
    <cfRule type="cellIs" dxfId="178" priority="180" operator="greaterThan">
      <formula>$W$1</formula>
    </cfRule>
  </conditionalFormatting>
  <conditionalFormatting sqref="AY23:BC23">
    <cfRule type="cellIs" dxfId="177" priority="177" operator="lessThan">
      <formula>$X$1</formula>
    </cfRule>
    <cfRule type="cellIs" dxfId="176" priority="178" operator="greaterThan">
      <formula>$W$1</formula>
    </cfRule>
  </conditionalFormatting>
  <conditionalFormatting sqref="AY36">
    <cfRule type="expression" dxfId="175" priority="175">
      <formula>ROW()=CELL("FILA")</formula>
    </cfRule>
  </conditionalFormatting>
  <conditionalFormatting sqref="AY5:BC32">
    <cfRule type="cellIs" dxfId="174" priority="174" operator="equal">
      <formula>0</formula>
    </cfRule>
  </conditionalFormatting>
  <conditionalFormatting sqref="BD36:BE37 BD1:BJ22 BD38:BJ1048576 BD23:BE23 BD24:BJ35">
    <cfRule type="expression" dxfId="173" priority="161">
      <formula>ROW()=CELL("FILA")</formula>
    </cfRule>
  </conditionalFormatting>
  <conditionalFormatting sqref="BF6:BJ22 BF24:BJ32">
    <cfRule type="cellIs" dxfId="172" priority="171" operator="lessThan">
      <formula>$X$1</formula>
    </cfRule>
    <cfRule type="cellIs" dxfId="171" priority="172" operator="greaterThan">
      <formula>$W$1</formula>
    </cfRule>
  </conditionalFormatting>
  <conditionalFormatting sqref="BF34:BJ34">
    <cfRule type="cellIs" dxfId="170" priority="169" operator="lessThan">
      <formula>$X$1</formula>
    </cfRule>
    <cfRule type="cellIs" dxfId="169" priority="170" operator="greaterThan">
      <formula>$W$1</formula>
    </cfRule>
  </conditionalFormatting>
  <conditionalFormatting sqref="BF6:BJ22 BF24:BJ32">
    <cfRule type="cellIs" dxfId="168" priority="167" operator="lessThan">
      <formula>$X$1</formula>
    </cfRule>
    <cfRule type="cellIs" dxfId="167" priority="168" operator="greaterThan">
      <formula>$W$1</formula>
    </cfRule>
  </conditionalFormatting>
  <conditionalFormatting sqref="BF6:BJ22 BF24:BJ32">
    <cfRule type="cellIs" dxfId="166" priority="165" operator="lessThan">
      <formula>$X$1</formula>
    </cfRule>
    <cfRule type="cellIs" dxfId="165" priority="166" operator="greaterThan">
      <formula>$W$1</formula>
    </cfRule>
  </conditionalFormatting>
  <conditionalFormatting sqref="BF5:BJ5">
    <cfRule type="cellIs" dxfId="164" priority="164" operator="lessThan">
      <formula>$X$1</formula>
    </cfRule>
    <cfRule type="cellIs" dxfId="163" priority="173" operator="greaterThan">
      <formula>$W$1</formula>
    </cfRule>
  </conditionalFormatting>
  <conditionalFormatting sqref="BF6:BJ22 BF24:BJ32">
    <cfRule type="cellIs" dxfId="162" priority="162" operator="lessThan">
      <formula>$X$1</formula>
    </cfRule>
    <cfRule type="cellIs" dxfId="161" priority="163" operator="greaterThan">
      <formula>$W$1</formula>
    </cfRule>
  </conditionalFormatting>
  <conditionalFormatting sqref="BF23:BJ23">
    <cfRule type="expression" dxfId="160" priority="152">
      <formula>ROW()=CELL("FILA")</formula>
    </cfRule>
  </conditionalFormatting>
  <conditionalFormatting sqref="BF23:BJ23">
    <cfRule type="cellIs" dxfId="159" priority="159" operator="lessThan">
      <formula>$X$1</formula>
    </cfRule>
    <cfRule type="cellIs" dxfId="158" priority="160" operator="greaterThan">
      <formula>$W$1</formula>
    </cfRule>
  </conditionalFormatting>
  <conditionalFormatting sqref="BF23:BJ23">
    <cfRule type="cellIs" dxfId="157" priority="157" operator="lessThan">
      <formula>$X$1</formula>
    </cfRule>
    <cfRule type="cellIs" dxfId="156" priority="158" operator="greaterThan">
      <formula>$W$1</formula>
    </cfRule>
  </conditionalFormatting>
  <conditionalFormatting sqref="BF23:BJ23">
    <cfRule type="cellIs" dxfId="155" priority="155" operator="lessThan">
      <formula>$X$1</formula>
    </cfRule>
    <cfRule type="cellIs" dxfId="154" priority="156" operator="greaterThan">
      <formula>$W$1</formula>
    </cfRule>
  </conditionalFormatting>
  <conditionalFormatting sqref="BF23:BJ23">
    <cfRule type="cellIs" dxfId="153" priority="153" operator="lessThan">
      <formula>$X$1</formula>
    </cfRule>
    <cfRule type="cellIs" dxfId="152" priority="154" operator="greaterThan">
      <formula>$W$1</formula>
    </cfRule>
  </conditionalFormatting>
  <conditionalFormatting sqref="BF36">
    <cfRule type="expression" dxfId="151" priority="151">
      <formula>ROW()=CELL("FILA")</formula>
    </cfRule>
  </conditionalFormatting>
  <conditionalFormatting sqref="BF5:BJ32">
    <cfRule type="cellIs" dxfId="150" priority="150" operator="equal">
      <formula>0</formula>
    </cfRule>
  </conditionalFormatting>
  <conditionalFormatting sqref="BK36:BL37 BK1:BQ22 BK38:BQ1048576 BK23:BL23 BK24:BQ35">
    <cfRule type="expression" dxfId="149" priority="137">
      <formula>ROW()=CELL("FILA")</formula>
    </cfRule>
  </conditionalFormatting>
  <conditionalFormatting sqref="BM6:BQ22 BM24:BQ32">
    <cfRule type="cellIs" dxfId="148" priority="147" operator="lessThan">
      <formula>$X$1</formula>
    </cfRule>
    <cfRule type="cellIs" dxfId="147" priority="148" operator="greaterThan">
      <formula>$W$1</formula>
    </cfRule>
  </conditionalFormatting>
  <conditionalFormatting sqref="BM34:BQ34">
    <cfRule type="cellIs" dxfId="146" priority="145" operator="lessThan">
      <formula>$X$1</formula>
    </cfRule>
    <cfRule type="cellIs" dxfId="145" priority="146" operator="greaterThan">
      <formula>$W$1</formula>
    </cfRule>
  </conditionalFormatting>
  <conditionalFormatting sqref="BM6:BQ22 BM24:BQ32">
    <cfRule type="cellIs" dxfId="144" priority="143" operator="lessThan">
      <formula>$X$1</formula>
    </cfRule>
    <cfRule type="cellIs" dxfId="143" priority="144" operator="greaterThan">
      <formula>$W$1</formula>
    </cfRule>
  </conditionalFormatting>
  <conditionalFormatting sqref="BM6:BQ22 BM24:BQ32">
    <cfRule type="cellIs" dxfId="142" priority="141" operator="lessThan">
      <formula>$X$1</formula>
    </cfRule>
    <cfRule type="cellIs" dxfId="141" priority="142" operator="greaterThan">
      <formula>$W$1</formula>
    </cfRule>
  </conditionalFormatting>
  <conditionalFormatting sqref="BM5:BQ5">
    <cfRule type="cellIs" dxfId="140" priority="140" operator="lessThan">
      <formula>$X$1</formula>
    </cfRule>
    <cfRule type="cellIs" dxfId="139" priority="149" operator="greaterThan">
      <formula>$W$1</formula>
    </cfRule>
  </conditionalFormatting>
  <conditionalFormatting sqref="BM6:BQ22 BM24:BQ32">
    <cfRule type="cellIs" dxfId="138" priority="138" operator="lessThan">
      <formula>$X$1</formula>
    </cfRule>
    <cfRule type="cellIs" dxfId="137" priority="139" operator="greaterThan">
      <formula>$W$1</formula>
    </cfRule>
  </conditionalFormatting>
  <conditionalFormatting sqref="BM23:BQ23">
    <cfRule type="expression" dxfId="136" priority="128">
      <formula>ROW()=CELL("FILA")</formula>
    </cfRule>
  </conditionalFormatting>
  <conditionalFormatting sqref="BM23:BQ23">
    <cfRule type="cellIs" dxfId="135" priority="135" operator="lessThan">
      <formula>$X$1</formula>
    </cfRule>
    <cfRule type="cellIs" dxfId="134" priority="136" operator="greaterThan">
      <formula>$W$1</formula>
    </cfRule>
  </conditionalFormatting>
  <conditionalFormatting sqref="BM23:BQ23">
    <cfRule type="cellIs" dxfId="133" priority="133" operator="lessThan">
      <formula>$X$1</formula>
    </cfRule>
    <cfRule type="cellIs" dxfId="132" priority="134" operator="greaterThan">
      <formula>$W$1</formula>
    </cfRule>
  </conditionalFormatting>
  <conditionalFormatting sqref="BM23:BQ23">
    <cfRule type="cellIs" dxfId="131" priority="131" operator="lessThan">
      <formula>$X$1</formula>
    </cfRule>
    <cfRule type="cellIs" dxfId="130" priority="132" operator="greaterThan">
      <formula>$W$1</formula>
    </cfRule>
  </conditionalFormatting>
  <conditionalFormatting sqref="BM23:BQ23">
    <cfRule type="cellIs" dxfId="129" priority="129" operator="lessThan">
      <formula>$X$1</formula>
    </cfRule>
    <cfRule type="cellIs" dxfId="128" priority="130" operator="greaterThan">
      <formula>$W$1</formula>
    </cfRule>
  </conditionalFormatting>
  <conditionalFormatting sqref="BM36">
    <cfRule type="expression" dxfId="127" priority="127">
      <formula>ROW()=CELL("FILA")</formula>
    </cfRule>
  </conditionalFormatting>
  <conditionalFormatting sqref="BM5:BQ32">
    <cfRule type="cellIs" dxfId="126" priority="126" operator="equal">
      <formula>0</formula>
    </cfRule>
  </conditionalFormatting>
  <conditionalFormatting sqref="BS2:BX22 BS23 BS24:BX34">
    <cfRule type="expression" dxfId="125" priority="113">
      <formula>ROW()=CELL("FILA")</formula>
    </cfRule>
  </conditionalFormatting>
  <conditionalFormatting sqref="BT6:BX22 BT24:BX32">
    <cfRule type="cellIs" dxfId="124" priority="123" operator="lessThan">
      <formula>$X$1</formula>
    </cfRule>
    <cfRule type="cellIs" dxfId="123" priority="124" operator="greaterThan">
      <formula>$W$1</formula>
    </cfRule>
  </conditionalFormatting>
  <conditionalFormatting sqref="BT34:BX34">
    <cfRule type="cellIs" dxfId="122" priority="121" operator="lessThan">
      <formula>$X$1</formula>
    </cfRule>
    <cfRule type="cellIs" dxfId="121" priority="122" operator="greaterThan">
      <formula>$W$1</formula>
    </cfRule>
  </conditionalFormatting>
  <conditionalFormatting sqref="BT6:BX22 BT24:BX32">
    <cfRule type="cellIs" dxfId="120" priority="119" operator="lessThan">
      <formula>$X$1</formula>
    </cfRule>
    <cfRule type="cellIs" dxfId="119" priority="120" operator="greaterThan">
      <formula>$W$1</formula>
    </cfRule>
  </conditionalFormatting>
  <conditionalFormatting sqref="BT6:BX22 BT24:BX32">
    <cfRule type="cellIs" dxfId="118" priority="117" operator="lessThan">
      <formula>$X$1</formula>
    </cfRule>
    <cfRule type="cellIs" dxfId="117" priority="118" operator="greaterThan">
      <formula>$W$1</formula>
    </cfRule>
  </conditionalFormatting>
  <conditionalFormatting sqref="BT5:BX5">
    <cfRule type="cellIs" dxfId="116" priority="116" operator="lessThan">
      <formula>$X$1</formula>
    </cfRule>
    <cfRule type="cellIs" dxfId="115" priority="125" operator="greaterThan">
      <formula>$W$1</formula>
    </cfRule>
  </conditionalFormatting>
  <conditionalFormatting sqref="BT6:BX22 BT24:BX32">
    <cfRule type="cellIs" dxfId="114" priority="114" operator="lessThan">
      <formula>$X$1</formula>
    </cfRule>
    <cfRule type="cellIs" dxfId="113" priority="115" operator="greaterThan">
      <formula>$W$1</formula>
    </cfRule>
  </conditionalFormatting>
  <conditionalFormatting sqref="BT23:BX23">
    <cfRule type="expression" dxfId="112" priority="104">
      <formula>ROW()=CELL("FILA")</formula>
    </cfRule>
  </conditionalFormatting>
  <conditionalFormatting sqref="BT23:BX23">
    <cfRule type="cellIs" dxfId="111" priority="111" operator="lessThan">
      <formula>$X$1</formula>
    </cfRule>
    <cfRule type="cellIs" dxfId="110" priority="112" operator="greaterThan">
      <formula>$W$1</formula>
    </cfRule>
  </conditionalFormatting>
  <conditionalFormatting sqref="BT23:BX23">
    <cfRule type="cellIs" dxfId="109" priority="109" operator="lessThan">
      <formula>$X$1</formula>
    </cfRule>
    <cfRule type="cellIs" dxfId="108" priority="110" operator="greaterThan">
      <formula>$W$1</formula>
    </cfRule>
  </conditionalFormatting>
  <conditionalFormatting sqref="BT23:BX23">
    <cfRule type="cellIs" dxfId="107" priority="107" operator="lessThan">
      <formula>$X$1</formula>
    </cfRule>
    <cfRule type="cellIs" dxfId="106" priority="108" operator="greaterThan">
      <formula>$W$1</formula>
    </cfRule>
  </conditionalFormatting>
  <conditionalFormatting sqref="BT23:BX23">
    <cfRule type="cellIs" dxfId="105" priority="105" operator="lessThan">
      <formula>$X$1</formula>
    </cfRule>
    <cfRule type="cellIs" dxfId="104" priority="106" operator="greaterThan">
      <formula>$W$1</formula>
    </cfRule>
  </conditionalFormatting>
  <conditionalFormatting sqref="BT5:BX32">
    <cfRule type="cellIs" dxfId="103" priority="103" operator="equal">
      <formula>0</formula>
    </cfRule>
  </conditionalFormatting>
  <conditionalFormatting sqref="BR1:BR1048576">
    <cfRule type="expression" dxfId="102" priority="102">
      <formula>ROW()=CELL("FILA")</formula>
    </cfRule>
  </conditionalFormatting>
  <conditionalFormatting sqref="BZ1:CE1">
    <cfRule type="expression" dxfId="101" priority="101">
      <formula>ROW()=CELL("FILA")</formula>
    </cfRule>
  </conditionalFormatting>
  <conditionalFormatting sqref="BZ2:CE22 BZ23 BZ24:CE34">
    <cfRule type="expression" dxfId="100" priority="88">
      <formula>ROW()=CELL("FILA")</formula>
    </cfRule>
  </conditionalFormatting>
  <conditionalFormatting sqref="CA6:CE22 CA24:CE32">
    <cfRule type="cellIs" dxfId="99" priority="98" operator="lessThan">
      <formula>$X$1</formula>
    </cfRule>
    <cfRule type="cellIs" dxfId="98" priority="99" operator="greaterThan">
      <formula>$W$1</formula>
    </cfRule>
  </conditionalFormatting>
  <conditionalFormatting sqref="CA34:CE34">
    <cfRule type="cellIs" dxfId="97" priority="96" operator="lessThan">
      <formula>$X$1</formula>
    </cfRule>
    <cfRule type="cellIs" dxfId="96" priority="97" operator="greaterThan">
      <formula>$W$1</formula>
    </cfRule>
  </conditionalFormatting>
  <conditionalFormatting sqref="CA6:CE22 CA24:CE32">
    <cfRule type="cellIs" dxfId="95" priority="94" operator="lessThan">
      <formula>$X$1</formula>
    </cfRule>
    <cfRule type="cellIs" dxfId="94" priority="95" operator="greaterThan">
      <formula>$W$1</formula>
    </cfRule>
  </conditionalFormatting>
  <conditionalFormatting sqref="CA6:CE22 CA24:CE32">
    <cfRule type="cellIs" dxfId="93" priority="92" operator="lessThan">
      <formula>$X$1</formula>
    </cfRule>
    <cfRule type="cellIs" dxfId="92" priority="93" operator="greaterThan">
      <formula>$W$1</formula>
    </cfRule>
  </conditionalFormatting>
  <conditionalFormatting sqref="CA5:CE5">
    <cfRule type="cellIs" dxfId="91" priority="91" operator="lessThan">
      <formula>$X$1</formula>
    </cfRule>
    <cfRule type="cellIs" dxfId="90" priority="100" operator="greaterThan">
      <formula>$W$1</formula>
    </cfRule>
  </conditionalFormatting>
  <conditionalFormatting sqref="CA6:CE22 CA24:CE32">
    <cfRule type="cellIs" dxfId="89" priority="89" operator="lessThan">
      <formula>$X$1</formula>
    </cfRule>
    <cfRule type="cellIs" dxfId="88" priority="90" operator="greaterThan">
      <formula>$W$1</formula>
    </cfRule>
  </conditionalFormatting>
  <conditionalFormatting sqref="CA23:CE23">
    <cfRule type="expression" dxfId="87" priority="79">
      <formula>ROW()=CELL("FILA")</formula>
    </cfRule>
  </conditionalFormatting>
  <conditionalFormatting sqref="CA23:CE23">
    <cfRule type="cellIs" dxfId="86" priority="86" operator="lessThan">
      <formula>$X$1</formula>
    </cfRule>
    <cfRule type="cellIs" dxfId="85" priority="87" operator="greaterThan">
      <formula>$W$1</formula>
    </cfRule>
  </conditionalFormatting>
  <conditionalFormatting sqref="CA23:CE23">
    <cfRule type="cellIs" dxfId="84" priority="84" operator="lessThan">
      <formula>$X$1</formula>
    </cfRule>
    <cfRule type="cellIs" dxfId="83" priority="85" operator="greaterThan">
      <formula>$W$1</formula>
    </cfRule>
  </conditionalFormatting>
  <conditionalFormatting sqref="CA23:CE23">
    <cfRule type="cellIs" dxfId="82" priority="82" operator="lessThan">
      <formula>$X$1</formula>
    </cfRule>
    <cfRule type="cellIs" dxfId="81" priority="83" operator="greaterThan">
      <formula>$W$1</formula>
    </cfRule>
  </conditionalFormatting>
  <conditionalFormatting sqref="CA23:CE23">
    <cfRule type="cellIs" dxfId="80" priority="80" operator="lessThan">
      <formula>$X$1</formula>
    </cfRule>
    <cfRule type="cellIs" dxfId="79" priority="81" operator="greaterThan">
      <formula>$W$1</formula>
    </cfRule>
  </conditionalFormatting>
  <conditionalFormatting sqref="CA5:CE32">
    <cfRule type="cellIs" dxfId="78" priority="78" operator="equal">
      <formula>0</formula>
    </cfRule>
  </conditionalFormatting>
  <conditionalFormatting sqref="BY1:BY34">
    <cfRule type="expression" dxfId="77" priority="77">
      <formula>ROW()=CELL("FILA")</formula>
    </cfRule>
  </conditionalFormatting>
  <conditionalFormatting sqref="CG1:CL1">
    <cfRule type="expression" dxfId="76" priority="76">
      <formula>ROW()=CELL("FILA")</formula>
    </cfRule>
  </conditionalFormatting>
  <conditionalFormatting sqref="CG2:CL22 CG23 CG24:CL34">
    <cfRule type="expression" dxfId="75" priority="63">
      <formula>ROW()=CELL("FILA")</formula>
    </cfRule>
  </conditionalFormatting>
  <conditionalFormatting sqref="CH6:CL22 CH24:CL32">
    <cfRule type="cellIs" dxfId="74" priority="73" operator="lessThan">
      <formula>$X$1</formula>
    </cfRule>
    <cfRule type="cellIs" dxfId="73" priority="74" operator="greaterThan">
      <formula>$W$1</formula>
    </cfRule>
  </conditionalFormatting>
  <conditionalFormatting sqref="CH34:CL34">
    <cfRule type="cellIs" dxfId="72" priority="71" operator="lessThan">
      <formula>$X$1</formula>
    </cfRule>
    <cfRule type="cellIs" dxfId="71" priority="72" operator="greaterThan">
      <formula>$W$1</formula>
    </cfRule>
  </conditionalFormatting>
  <conditionalFormatting sqref="CH6:CL22 CH24:CL32">
    <cfRule type="cellIs" dxfId="70" priority="69" operator="lessThan">
      <formula>$X$1</formula>
    </cfRule>
    <cfRule type="cellIs" dxfId="69" priority="70" operator="greaterThan">
      <formula>$W$1</formula>
    </cfRule>
  </conditionalFormatting>
  <conditionalFormatting sqref="CH6:CL22 CH24:CL32">
    <cfRule type="cellIs" dxfId="68" priority="67" operator="lessThan">
      <formula>$X$1</formula>
    </cfRule>
    <cfRule type="cellIs" dxfId="67" priority="68" operator="greaterThan">
      <formula>$W$1</formula>
    </cfRule>
  </conditionalFormatting>
  <conditionalFormatting sqref="CH5:CL5">
    <cfRule type="cellIs" dxfId="66" priority="66" operator="lessThan">
      <formula>$X$1</formula>
    </cfRule>
    <cfRule type="cellIs" dxfId="65" priority="75" operator="greaterThan">
      <formula>$W$1</formula>
    </cfRule>
  </conditionalFormatting>
  <conditionalFormatting sqref="CH6:CL22 CH24:CL32">
    <cfRule type="cellIs" dxfId="64" priority="64" operator="lessThan">
      <formula>$X$1</formula>
    </cfRule>
    <cfRule type="cellIs" dxfId="63" priority="65" operator="greaterThan">
      <formula>$W$1</formula>
    </cfRule>
  </conditionalFormatting>
  <conditionalFormatting sqref="CH23:CL23">
    <cfRule type="expression" dxfId="62" priority="54">
      <formula>ROW()=CELL("FILA")</formula>
    </cfRule>
  </conditionalFormatting>
  <conditionalFormatting sqref="CH23:CL23">
    <cfRule type="cellIs" dxfId="61" priority="61" operator="lessThan">
      <formula>$X$1</formula>
    </cfRule>
    <cfRule type="cellIs" dxfId="60" priority="62" operator="greaterThan">
      <formula>$W$1</formula>
    </cfRule>
  </conditionalFormatting>
  <conditionalFormatting sqref="CH23:CL23">
    <cfRule type="cellIs" dxfId="59" priority="59" operator="lessThan">
      <formula>$X$1</formula>
    </cfRule>
    <cfRule type="cellIs" dxfId="58" priority="60" operator="greaterThan">
      <formula>$W$1</formula>
    </cfRule>
  </conditionalFormatting>
  <conditionalFormatting sqref="CH23:CL23">
    <cfRule type="cellIs" dxfId="57" priority="57" operator="lessThan">
      <formula>$X$1</formula>
    </cfRule>
    <cfRule type="cellIs" dxfId="56" priority="58" operator="greaterThan">
      <formula>$W$1</formula>
    </cfRule>
  </conditionalFormatting>
  <conditionalFormatting sqref="CH23:CL23">
    <cfRule type="cellIs" dxfId="55" priority="55" operator="lessThan">
      <formula>$X$1</formula>
    </cfRule>
    <cfRule type="cellIs" dxfId="54" priority="56" operator="greaterThan">
      <formula>$W$1</formula>
    </cfRule>
  </conditionalFormatting>
  <conditionalFormatting sqref="CH5:CL32">
    <cfRule type="cellIs" dxfId="53" priority="53" operator="equal">
      <formula>0</formula>
    </cfRule>
  </conditionalFormatting>
  <conditionalFormatting sqref="CF1:CF34">
    <cfRule type="expression" dxfId="52" priority="52">
      <formula>ROW()=CELL("FILA")</formula>
    </cfRule>
  </conditionalFormatting>
  <conditionalFormatting sqref="CN1:CS1">
    <cfRule type="expression" dxfId="51" priority="51">
      <formula>ROW()=CELL("FILA")</formula>
    </cfRule>
  </conditionalFormatting>
  <conditionalFormatting sqref="CN2:CS22 CN23 CN24:CS34">
    <cfRule type="expression" dxfId="50" priority="38">
      <formula>ROW()=CELL("FILA")</formula>
    </cfRule>
  </conditionalFormatting>
  <conditionalFormatting sqref="CO6:CS22 CO24:CS32">
    <cfRule type="cellIs" dxfId="49" priority="48" operator="lessThan">
      <formula>$X$1</formula>
    </cfRule>
    <cfRule type="cellIs" dxfId="48" priority="49" operator="greaterThan">
      <formula>$W$1</formula>
    </cfRule>
  </conditionalFormatting>
  <conditionalFormatting sqref="CO34:CS34">
    <cfRule type="cellIs" dxfId="47" priority="46" operator="lessThan">
      <formula>$X$1</formula>
    </cfRule>
    <cfRule type="cellIs" dxfId="46" priority="47" operator="greaterThan">
      <formula>$W$1</formula>
    </cfRule>
  </conditionalFormatting>
  <conditionalFormatting sqref="CO6:CS22 CO24:CS32">
    <cfRule type="cellIs" dxfId="45" priority="44" operator="lessThan">
      <formula>$X$1</formula>
    </cfRule>
    <cfRule type="cellIs" dxfId="44" priority="45" operator="greaterThan">
      <formula>$W$1</formula>
    </cfRule>
  </conditionalFormatting>
  <conditionalFormatting sqref="CO6:CS22 CO24:CS32">
    <cfRule type="cellIs" dxfId="43" priority="42" operator="lessThan">
      <formula>$X$1</formula>
    </cfRule>
    <cfRule type="cellIs" dxfId="42" priority="43" operator="greaterThan">
      <formula>$W$1</formula>
    </cfRule>
  </conditionalFormatting>
  <conditionalFormatting sqref="CO5:CS5">
    <cfRule type="cellIs" dxfId="41" priority="41" operator="lessThan">
      <formula>$X$1</formula>
    </cfRule>
    <cfRule type="cellIs" dxfId="40" priority="50" operator="greaterThan">
      <formula>$W$1</formula>
    </cfRule>
  </conditionalFormatting>
  <conditionalFormatting sqref="CO6:CS22 CO24:CS32">
    <cfRule type="cellIs" dxfId="39" priority="39" operator="lessThan">
      <formula>$X$1</formula>
    </cfRule>
    <cfRule type="cellIs" dxfId="38" priority="40" operator="greaterThan">
      <formula>$W$1</formula>
    </cfRule>
  </conditionalFormatting>
  <conditionalFormatting sqref="CO23:CS23">
    <cfRule type="expression" dxfId="37" priority="29">
      <formula>ROW()=CELL("FILA")</formula>
    </cfRule>
  </conditionalFormatting>
  <conditionalFormatting sqref="CO23:CS23">
    <cfRule type="cellIs" dxfId="36" priority="36" operator="lessThan">
      <formula>$X$1</formula>
    </cfRule>
    <cfRule type="cellIs" dxfId="35" priority="37" operator="greaterThan">
      <formula>$W$1</formula>
    </cfRule>
  </conditionalFormatting>
  <conditionalFormatting sqref="CO23:CS23">
    <cfRule type="cellIs" dxfId="34" priority="34" operator="lessThan">
      <formula>$X$1</formula>
    </cfRule>
    <cfRule type="cellIs" dxfId="33" priority="35" operator="greaterThan">
      <formula>$W$1</formula>
    </cfRule>
  </conditionalFormatting>
  <conditionalFormatting sqref="CO23:CS23">
    <cfRule type="cellIs" dxfId="32" priority="32" operator="lessThan">
      <formula>$X$1</formula>
    </cfRule>
    <cfRule type="cellIs" dxfId="31" priority="33" operator="greaterThan">
      <formula>$W$1</formula>
    </cfRule>
  </conditionalFormatting>
  <conditionalFormatting sqref="CO23:CS23">
    <cfRule type="cellIs" dxfId="30" priority="30" operator="lessThan">
      <formula>$X$1</formula>
    </cfRule>
    <cfRule type="cellIs" dxfId="29" priority="31" operator="greaterThan">
      <formula>$W$1</formula>
    </cfRule>
  </conditionalFormatting>
  <conditionalFormatting sqref="CO5:CS32">
    <cfRule type="cellIs" dxfId="28" priority="28" operator="equal">
      <formula>0</formula>
    </cfRule>
  </conditionalFormatting>
  <conditionalFormatting sqref="CM1:CM34">
    <cfRule type="expression" dxfId="27" priority="27">
      <formula>ROW()=CELL("FILA")</formula>
    </cfRule>
  </conditionalFormatting>
  <conditionalFormatting sqref="CT35:CZ1048576">
    <cfRule type="expression" dxfId="26" priority="26">
      <formula>ROW()=CELL("FILA")</formula>
    </cfRule>
  </conditionalFormatting>
  <conditionalFormatting sqref="CU1:CZ1">
    <cfRule type="expression" dxfId="25" priority="25">
      <formula>ROW()=CELL("FILA")</formula>
    </cfRule>
  </conditionalFormatting>
  <conditionalFormatting sqref="CU2:CZ22 CU23 CU24:CZ34">
    <cfRule type="expression" dxfId="24" priority="12">
      <formula>ROW()=CELL("FILA")</formula>
    </cfRule>
  </conditionalFormatting>
  <conditionalFormatting sqref="CV6:CZ22 CV24:CZ32">
    <cfRule type="cellIs" dxfId="23" priority="22" operator="lessThan">
      <formula>$X$1</formula>
    </cfRule>
    <cfRule type="cellIs" dxfId="22" priority="23" operator="greaterThan">
      <formula>$W$1</formula>
    </cfRule>
  </conditionalFormatting>
  <conditionalFormatting sqref="CV34:CZ34">
    <cfRule type="cellIs" dxfId="21" priority="20" operator="lessThan">
      <formula>$X$1</formula>
    </cfRule>
    <cfRule type="cellIs" dxfId="20" priority="21" operator="greaterThan">
      <formula>$W$1</formula>
    </cfRule>
  </conditionalFormatting>
  <conditionalFormatting sqref="CV6:CZ22 CV24:CZ32">
    <cfRule type="cellIs" dxfId="19" priority="18" operator="lessThan">
      <formula>$X$1</formula>
    </cfRule>
    <cfRule type="cellIs" dxfId="18" priority="19" operator="greaterThan">
      <formula>$W$1</formula>
    </cfRule>
  </conditionalFormatting>
  <conditionalFormatting sqref="CV6:CZ22 CV24:CZ32">
    <cfRule type="cellIs" dxfId="17" priority="16" operator="lessThan">
      <formula>$X$1</formula>
    </cfRule>
    <cfRule type="cellIs" dxfId="16" priority="17" operator="greaterThan">
      <formula>$W$1</formula>
    </cfRule>
  </conditionalFormatting>
  <conditionalFormatting sqref="CV5:CZ5">
    <cfRule type="cellIs" dxfId="15" priority="15" operator="lessThan">
      <formula>$X$1</formula>
    </cfRule>
    <cfRule type="cellIs" dxfId="14" priority="24" operator="greaterThan">
      <formula>$W$1</formula>
    </cfRule>
  </conditionalFormatting>
  <conditionalFormatting sqref="CV6:CZ22 CV24:CZ32">
    <cfRule type="cellIs" dxfId="13" priority="13" operator="lessThan">
      <formula>$X$1</formula>
    </cfRule>
    <cfRule type="cellIs" dxfId="12" priority="14" operator="greaterThan">
      <formula>$W$1</formula>
    </cfRule>
  </conditionalFormatting>
  <conditionalFormatting sqref="CV23:CZ23">
    <cfRule type="expression" dxfId="11" priority="3">
      <formula>ROW()=CELL("FILA")</formula>
    </cfRule>
  </conditionalFormatting>
  <conditionalFormatting sqref="CV23:CZ23">
    <cfRule type="cellIs" dxfId="10" priority="10" operator="lessThan">
      <formula>$X$1</formula>
    </cfRule>
    <cfRule type="cellIs" dxfId="9" priority="11" operator="greaterThan">
      <formula>$W$1</formula>
    </cfRule>
  </conditionalFormatting>
  <conditionalFormatting sqref="CV23:CZ23">
    <cfRule type="cellIs" dxfId="8" priority="8" operator="lessThan">
      <formula>$X$1</formula>
    </cfRule>
    <cfRule type="cellIs" dxfId="7" priority="9" operator="greaterThan">
      <formula>$W$1</formula>
    </cfRule>
  </conditionalFormatting>
  <conditionalFormatting sqref="CV23:CZ23">
    <cfRule type="cellIs" dxfId="6" priority="6" operator="lessThan">
      <formula>$X$1</formula>
    </cfRule>
    <cfRule type="cellIs" dxfId="5" priority="7" operator="greaterThan">
      <formula>$W$1</formula>
    </cfRule>
  </conditionalFormatting>
  <conditionalFormatting sqref="CV23:CZ23">
    <cfRule type="cellIs" dxfId="4" priority="4" operator="lessThan">
      <formula>$X$1</formula>
    </cfRule>
    <cfRule type="cellIs" dxfId="3" priority="5" operator="greaterThan">
      <formula>$W$1</formula>
    </cfRule>
  </conditionalFormatting>
  <conditionalFormatting sqref="CV5:CZ32">
    <cfRule type="cellIs" dxfId="2" priority="2" operator="equal">
      <formula>0</formula>
    </cfRule>
  </conditionalFormatting>
  <conditionalFormatting sqref="CT1:CT34">
    <cfRule type="expression" dxfId="1" priority="1">
      <formula>ROW()=CELL("FILA")</formula>
    </cfRule>
  </conditionalFormatting>
  <hyperlinks>
    <hyperlink ref="A1" location="INDICE!A1" display="REGRESAR"/>
  </hyperlinks>
  <pageMargins left="0.7" right="0.7" top="0.75" bottom="0.75" header="0.3" footer="0.3"/>
  <pageSetup scale="69" orientation="portrait" r:id="rId1"/>
  <colBreaks count="11" manualBreakCount="11">
    <brk id="7" max="41" man="1"/>
    <brk id="13" max="41" man="1"/>
    <brk id="21" max="41" man="1"/>
    <brk id="27" max="41" man="1"/>
    <brk id="34" max="41" man="1"/>
    <brk id="41" max="41" man="1"/>
    <brk id="48" max="41" man="1"/>
    <brk id="55" max="41" man="1"/>
    <brk id="62" max="41" man="1"/>
    <brk id="69" max="41" man="1"/>
    <brk id="76" max="41" man="1"/>
  </colBreaks>
  <drawing r:id="rId2"/>
  <picture r:id="rId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3"/>
  <dimension ref="A1:AA35"/>
  <sheetViews>
    <sheetView view="pageBreakPreview" zoomScale="70" zoomScaleNormal="100" zoomScaleSheetLayoutView="70" workbookViewId="0">
      <pane xSplit="3" ySplit="2" topLeftCell="D3" activePane="bottomRight" state="frozen"/>
      <selection activeCell="A10" sqref="A10:H12"/>
      <selection pane="topRight" activeCell="A10" sqref="A10:H12"/>
      <selection pane="bottomLeft" activeCell="A10" sqref="A10:H12"/>
      <selection pane="bottomRight" activeCell="J8" sqref="J8"/>
    </sheetView>
  </sheetViews>
  <sheetFormatPr baseColWidth="10" defaultRowHeight="15" x14ac:dyDescent="0.25"/>
  <cols>
    <col min="3" max="3" width="28.28515625" customWidth="1"/>
    <col min="4" max="25" width="19" customWidth="1"/>
    <col min="26" max="27" width="19.7109375" bestFit="1" customWidth="1"/>
  </cols>
  <sheetData>
    <row r="1" spans="1:27" ht="24" thickBot="1" x14ac:dyDescent="0.3">
      <c r="A1" s="503" t="s">
        <v>69</v>
      </c>
      <c r="B1" s="503"/>
      <c r="C1" s="503"/>
      <c r="D1" s="68" t="s">
        <v>187</v>
      </c>
      <c r="E1" s="68" t="s">
        <v>187</v>
      </c>
      <c r="F1" s="68" t="s">
        <v>187</v>
      </c>
      <c r="G1" s="68" t="s">
        <v>187</v>
      </c>
      <c r="H1" s="68" t="s">
        <v>187</v>
      </c>
      <c r="I1" s="68" t="s">
        <v>187</v>
      </c>
      <c r="J1" s="68" t="s">
        <v>187</v>
      </c>
      <c r="K1" s="68" t="s">
        <v>187</v>
      </c>
      <c r="L1" s="85" t="s">
        <v>187</v>
      </c>
      <c r="M1" s="86" t="s">
        <v>187</v>
      </c>
      <c r="N1" s="86" t="s">
        <v>188</v>
      </c>
      <c r="O1" s="337" t="s">
        <v>188</v>
      </c>
      <c r="P1" s="337" t="s">
        <v>188</v>
      </c>
      <c r="Q1" s="337" t="s">
        <v>188</v>
      </c>
      <c r="R1" s="337" t="s">
        <v>188</v>
      </c>
      <c r="S1" s="337" t="s">
        <v>188</v>
      </c>
      <c r="T1" s="337" t="s">
        <v>188</v>
      </c>
      <c r="U1" s="337" t="s">
        <v>188</v>
      </c>
      <c r="V1" s="337" t="s">
        <v>188</v>
      </c>
      <c r="W1" s="337" t="s">
        <v>188</v>
      </c>
      <c r="X1" s="337" t="s">
        <v>188</v>
      </c>
      <c r="Y1" s="86" t="s">
        <v>188</v>
      </c>
      <c r="Z1" s="337" t="s">
        <v>187</v>
      </c>
      <c r="AA1" s="337" t="s">
        <v>187</v>
      </c>
    </row>
    <row r="2" spans="1:27" ht="16.5" thickTop="1" thickBot="1" x14ac:dyDescent="0.3">
      <c r="D2" s="68">
        <v>44562</v>
      </c>
      <c r="E2" s="68">
        <v>44593</v>
      </c>
      <c r="F2" s="68">
        <v>44621</v>
      </c>
      <c r="G2" s="68">
        <v>44652</v>
      </c>
      <c r="H2" s="68">
        <v>44682</v>
      </c>
      <c r="I2" s="68">
        <v>44713</v>
      </c>
      <c r="J2" s="68">
        <v>44743</v>
      </c>
      <c r="K2" s="68">
        <v>44774</v>
      </c>
      <c r="L2" s="83">
        <v>44805</v>
      </c>
      <c r="M2" s="95">
        <v>44835</v>
      </c>
      <c r="N2" s="95">
        <v>44835</v>
      </c>
      <c r="O2" s="337">
        <v>44866</v>
      </c>
      <c r="P2" s="337">
        <v>44896</v>
      </c>
      <c r="Q2" s="337">
        <v>44927</v>
      </c>
      <c r="R2" s="337">
        <v>44958</v>
      </c>
      <c r="S2" s="337">
        <v>44986</v>
      </c>
      <c r="T2" s="337">
        <v>45017</v>
      </c>
      <c r="U2" s="337">
        <v>45047</v>
      </c>
      <c r="V2" s="337">
        <v>45078</v>
      </c>
      <c r="W2" s="337">
        <v>45108</v>
      </c>
      <c r="X2" s="337">
        <v>45139</v>
      </c>
      <c r="Y2" s="95">
        <v>45170</v>
      </c>
      <c r="Z2" s="337">
        <v>45200</v>
      </c>
      <c r="AA2" s="337">
        <v>45231</v>
      </c>
    </row>
    <row r="3" spans="1:27" ht="36" customHeight="1" thickTop="1" thickBot="1" x14ac:dyDescent="0.3">
      <c r="A3" s="69" t="s">
        <v>169</v>
      </c>
      <c r="B3" s="514" t="s">
        <v>170</v>
      </c>
      <c r="C3" s="515"/>
      <c r="D3" s="70">
        <v>276890660460</v>
      </c>
      <c r="E3" s="70">
        <v>281711177607</v>
      </c>
      <c r="F3" s="70">
        <v>281265022292</v>
      </c>
      <c r="G3" s="70">
        <v>285008146105</v>
      </c>
      <c r="H3" s="70">
        <v>291785149344</v>
      </c>
      <c r="I3" s="70">
        <v>296604201687</v>
      </c>
      <c r="J3" s="70">
        <v>309373626976</v>
      </c>
      <c r="K3" s="70">
        <v>322049975877</v>
      </c>
      <c r="L3" s="84">
        <v>323990363048</v>
      </c>
      <c r="M3" s="88">
        <v>328641800232</v>
      </c>
      <c r="N3" s="88">
        <v>305636967469</v>
      </c>
      <c r="O3" s="333">
        <v>316465342665</v>
      </c>
      <c r="P3" s="333">
        <v>327923544774</v>
      </c>
      <c r="Q3" s="333">
        <v>339662388481</v>
      </c>
      <c r="R3" s="333">
        <v>337470364129</v>
      </c>
      <c r="S3" s="333">
        <v>340627130138</v>
      </c>
      <c r="T3" s="333">
        <v>338950474023</v>
      </c>
      <c r="U3" s="333">
        <v>336906089796</v>
      </c>
      <c r="V3" s="333">
        <v>332766962062</v>
      </c>
      <c r="W3" s="333">
        <v>324153182859</v>
      </c>
      <c r="X3" s="333">
        <v>316190008505</v>
      </c>
      <c r="Y3" s="88">
        <v>326997919024</v>
      </c>
      <c r="Z3" s="333">
        <v>353610037588</v>
      </c>
      <c r="AA3" s="333">
        <v>351113480142</v>
      </c>
    </row>
    <row r="4" spans="1:27" ht="16.5" thickTop="1" thickBot="1" x14ac:dyDescent="0.3">
      <c r="A4" s="71" t="s">
        <v>171</v>
      </c>
      <c r="B4" s="514" t="s">
        <v>172</v>
      </c>
      <c r="C4" s="515"/>
      <c r="D4" s="70">
        <v>186824062</v>
      </c>
      <c r="E4" s="70">
        <v>192639133</v>
      </c>
      <c r="F4" s="70">
        <v>195729454</v>
      </c>
      <c r="G4" s="70">
        <v>203084863</v>
      </c>
      <c r="H4" s="70">
        <v>204270483</v>
      </c>
      <c r="I4" s="70">
        <v>210754327</v>
      </c>
      <c r="J4" s="70">
        <v>207704952</v>
      </c>
      <c r="K4" s="70">
        <v>212990349</v>
      </c>
      <c r="L4" s="94">
        <v>212164117</v>
      </c>
      <c r="M4" s="87">
        <v>211731575</v>
      </c>
      <c r="N4" s="87">
        <v>214214595</v>
      </c>
      <c r="O4" s="333">
        <v>217673867</v>
      </c>
      <c r="P4" s="333">
        <v>219510975</v>
      </c>
      <c r="Q4" s="333">
        <v>224633885</v>
      </c>
      <c r="R4" s="333">
        <v>228723525</v>
      </c>
      <c r="S4" s="333">
        <v>228543602</v>
      </c>
      <c r="T4" s="333">
        <v>231121875</v>
      </c>
      <c r="U4" s="333">
        <v>226858722</v>
      </c>
      <c r="V4" s="333">
        <v>227645782</v>
      </c>
      <c r="W4" s="333">
        <v>223441398</v>
      </c>
      <c r="X4" s="333">
        <v>223562022</v>
      </c>
      <c r="Y4" s="87">
        <v>227380465</v>
      </c>
      <c r="Z4" s="333">
        <v>226640771</v>
      </c>
      <c r="AA4" s="333">
        <v>225629315</v>
      </c>
    </row>
    <row r="5" spans="1:27" ht="16.5" thickTop="1" thickBot="1" x14ac:dyDescent="0.3">
      <c r="A5" s="71" t="s">
        <v>173</v>
      </c>
      <c r="B5" s="514" t="s">
        <v>174</v>
      </c>
      <c r="C5" s="515"/>
      <c r="D5" s="70">
        <v>16276228887</v>
      </c>
      <c r="E5" s="70">
        <v>15822776285</v>
      </c>
      <c r="F5" s="70">
        <v>36688609745</v>
      </c>
      <c r="G5" s="70">
        <v>35164170726</v>
      </c>
      <c r="H5" s="70">
        <v>19879023406</v>
      </c>
      <c r="I5" s="70">
        <v>27529299814</v>
      </c>
      <c r="J5" s="70">
        <v>47638047408</v>
      </c>
      <c r="K5" s="70">
        <v>17383798489</v>
      </c>
      <c r="L5" s="94">
        <v>18582608391</v>
      </c>
      <c r="M5" s="87">
        <v>19139686287</v>
      </c>
      <c r="N5" s="87">
        <v>19139686287</v>
      </c>
      <c r="O5" s="333">
        <v>20920806366</v>
      </c>
      <c r="P5" s="333">
        <v>10248477654.999998</v>
      </c>
      <c r="Q5" s="333">
        <v>9933651716.3772697</v>
      </c>
      <c r="R5" s="333">
        <v>10194359798</v>
      </c>
      <c r="S5" s="333">
        <v>14379476841.999998</v>
      </c>
      <c r="T5" s="333">
        <v>16189351139.000002</v>
      </c>
      <c r="U5" s="333">
        <v>11222941324</v>
      </c>
      <c r="V5" s="333">
        <v>10066572750.999998</v>
      </c>
      <c r="W5" s="333">
        <v>32854332692</v>
      </c>
      <c r="X5" s="333">
        <v>8958773667</v>
      </c>
      <c r="Y5" s="87">
        <v>10043684389</v>
      </c>
      <c r="Z5" s="424">
        <v>10044274423</v>
      </c>
      <c r="AA5" s="333">
        <v>76179486</v>
      </c>
    </row>
    <row r="6" spans="1:27" ht="46.5" thickTop="1" thickBot="1" x14ac:dyDescent="0.3">
      <c r="A6" s="518" t="s">
        <v>175</v>
      </c>
      <c r="B6" s="519"/>
      <c r="C6" s="72" t="s">
        <v>176</v>
      </c>
      <c r="D6" s="70">
        <f>+D3-D4-D5</f>
        <v>260427607511</v>
      </c>
      <c r="E6" s="70">
        <f t="shared" ref="E6:N6" si="0">+E3-E4-E5</f>
        <v>265695762189</v>
      </c>
      <c r="F6" s="70">
        <f t="shared" si="0"/>
        <v>244380683093</v>
      </c>
      <c r="G6" s="70">
        <f t="shared" si="0"/>
        <v>249640890516</v>
      </c>
      <c r="H6" s="70">
        <f t="shared" si="0"/>
        <v>271701855455</v>
      </c>
      <c r="I6" s="70">
        <f t="shared" si="0"/>
        <v>268864147546</v>
      </c>
      <c r="J6" s="70">
        <f t="shared" si="0"/>
        <v>261527874616</v>
      </c>
      <c r="K6" s="70">
        <f t="shared" si="0"/>
        <v>304453187039</v>
      </c>
      <c r="L6" s="94">
        <f t="shared" si="0"/>
        <v>305195590540</v>
      </c>
      <c r="M6" s="87">
        <f t="shared" si="0"/>
        <v>309290382370</v>
      </c>
      <c r="N6" s="87">
        <f t="shared" si="0"/>
        <v>286283066587</v>
      </c>
      <c r="O6" s="333">
        <f t="shared" ref="O6:T6" si="1">+O3-O4-O5</f>
        <v>295326862432</v>
      </c>
      <c r="P6" s="333">
        <f t="shared" si="1"/>
        <v>317455556144</v>
      </c>
      <c r="Q6" s="333">
        <f t="shared" si="1"/>
        <v>329504102879.62274</v>
      </c>
      <c r="R6" s="333">
        <f t="shared" si="1"/>
        <v>327047280806</v>
      </c>
      <c r="S6" s="333">
        <f t="shared" si="1"/>
        <v>326019109694</v>
      </c>
      <c r="T6" s="333">
        <f t="shared" si="1"/>
        <v>322530001009</v>
      </c>
      <c r="U6" s="333">
        <f t="shared" ref="U6:V6" si="2">+U3-U4-U5</f>
        <v>325456289750</v>
      </c>
      <c r="V6" s="333">
        <f t="shared" si="2"/>
        <v>322472743529</v>
      </c>
      <c r="W6" s="333">
        <f t="shared" ref="W6:X6" si="3">+W3-W4-W5</f>
        <v>291075408769</v>
      </c>
      <c r="X6" s="333">
        <f t="shared" si="3"/>
        <v>307007672816</v>
      </c>
      <c r="Y6" s="87">
        <f t="shared" ref="Y6:Z6" si="4">+Y3-Y4-Y5</f>
        <v>316726854170</v>
      </c>
      <c r="Z6" s="333">
        <f t="shared" si="4"/>
        <v>343339122394</v>
      </c>
      <c r="AA6" s="333">
        <f t="shared" ref="AA6" si="5">+AA3-AA4-AA5</f>
        <v>350811671341</v>
      </c>
    </row>
    <row r="7" spans="1:27" ht="16.5" thickTop="1" thickBot="1" x14ac:dyDescent="0.3">
      <c r="A7" s="71" t="s">
        <v>177</v>
      </c>
      <c r="B7" s="514" t="s">
        <v>178</v>
      </c>
      <c r="C7" s="515"/>
      <c r="D7" s="70">
        <v>121161451</v>
      </c>
      <c r="E7" s="70">
        <v>173374038</v>
      </c>
      <c r="F7" s="70">
        <v>533298835</v>
      </c>
      <c r="G7" s="70">
        <v>154040588</v>
      </c>
      <c r="H7" s="70">
        <v>66384618</v>
      </c>
      <c r="I7" s="70">
        <v>92068652</v>
      </c>
      <c r="J7" s="70">
        <v>49888918</v>
      </c>
      <c r="K7" s="70">
        <v>135787643</v>
      </c>
      <c r="L7" s="84">
        <v>63274470</v>
      </c>
      <c r="M7" s="88">
        <v>2279249447.8000002</v>
      </c>
      <c r="N7" s="88">
        <v>2259157458.8000002</v>
      </c>
      <c r="O7" s="333">
        <v>65449459</v>
      </c>
      <c r="P7" s="333">
        <v>131918275</v>
      </c>
      <c r="Q7" s="333">
        <v>213094385</v>
      </c>
      <c r="R7" s="333">
        <v>266662013</v>
      </c>
      <c r="S7" s="333">
        <v>176301193</v>
      </c>
      <c r="T7" s="333">
        <v>23652944</v>
      </c>
      <c r="U7" s="333">
        <v>56734076</v>
      </c>
      <c r="V7" s="333">
        <v>390678073</v>
      </c>
      <c r="W7" s="333">
        <v>150279539</v>
      </c>
      <c r="X7" s="333">
        <v>41664036</v>
      </c>
      <c r="Y7" s="88">
        <v>377526912</v>
      </c>
      <c r="Z7" s="333">
        <v>354432704</v>
      </c>
      <c r="AA7" s="333">
        <v>25397671325</v>
      </c>
    </row>
    <row r="8" spans="1:27" ht="46.5" thickTop="1" thickBot="1" x14ac:dyDescent="0.3">
      <c r="A8" s="518" t="s">
        <v>179</v>
      </c>
      <c r="B8" s="519"/>
      <c r="C8" s="72" t="s">
        <v>180</v>
      </c>
      <c r="D8" s="70">
        <f>+D6-D7</f>
        <v>260306446060</v>
      </c>
      <c r="E8" s="70">
        <f t="shared" ref="E8:N8" si="6">+E6-E7</f>
        <v>265522388151</v>
      </c>
      <c r="F8" s="70">
        <f t="shared" si="6"/>
        <v>243847384258</v>
      </c>
      <c r="G8" s="70">
        <f t="shared" si="6"/>
        <v>249486849928</v>
      </c>
      <c r="H8" s="70">
        <f t="shared" si="6"/>
        <v>271635470837</v>
      </c>
      <c r="I8" s="70">
        <f t="shared" si="6"/>
        <v>268772078894</v>
      </c>
      <c r="J8" s="70">
        <f t="shared" si="6"/>
        <v>261477985698</v>
      </c>
      <c r="K8" s="70">
        <f t="shared" si="6"/>
        <v>304317399396</v>
      </c>
      <c r="L8" s="84">
        <f t="shared" si="6"/>
        <v>305132316070</v>
      </c>
      <c r="M8" s="87">
        <f t="shared" si="6"/>
        <v>307011132922.20001</v>
      </c>
      <c r="N8" s="87">
        <f t="shared" si="6"/>
        <v>284023909128.20001</v>
      </c>
      <c r="O8" s="333">
        <f t="shared" ref="O8:T8" si="7">+O6-O7</f>
        <v>295261412973</v>
      </c>
      <c r="P8" s="333">
        <f t="shared" si="7"/>
        <v>317323637869</v>
      </c>
      <c r="Q8" s="333">
        <f t="shared" si="7"/>
        <v>329291008494.62274</v>
      </c>
      <c r="R8" s="333">
        <f t="shared" si="7"/>
        <v>326780618793</v>
      </c>
      <c r="S8" s="333">
        <f t="shared" si="7"/>
        <v>325842808501</v>
      </c>
      <c r="T8" s="333">
        <f t="shared" si="7"/>
        <v>322506348065</v>
      </c>
      <c r="U8" s="333">
        <f t="shared" ref="U8:V8" si="8">+U6-U7</f>
        <v>325399555674</v>
      </c>
      <c r="V8" s="333">
        <f t="shared" si="8"/>
        <v>322082065456</v>
      </c>
      <c r="W8" s="333">
        <f t="shared" ref="W8:X8" si="9">+W6-W7</f>
        <v>290925129230</v>
      </c>
      <c r="X8" s="333">
        <f t="shared" si="9"/>
        <v>306966008780</v>
      </c>
      <c r="Y8" s="87">
        <f t="shared" ref="Y8:Z8" si="10">+Y6-Y7</f>
        <v>316349327258</v>
      </c>
      <c r="Z8" s="333">
        <f t="shared" si="10"/>
        <v>342984689690</v>
      </c>
      <c r="AA8" s="333">
        <f t="shared" ref="AA8" si="11">+AA6-AA7</f>
        <v>325414000016</v>
      </c>
    </row>
    <row r="9" spans="1:27" ht="16.5" thickTop="1" thickBot="1" x14ac:dyDescent="0.3">
      <c r="A9" s="71" t="s">
        <v>181</v>
      </c>
      <c r="B9" s="514" t="s">
        <v>182</v>
      </c>
      <c r="C9" s="515"/>
      <c r="D9" s="70">
        <v>6304195854.29</v>
      </c>
      <c r="E9" s="70">
        <v>6171462245.1100006</v>
      </c>
      <c r="F9" s="70">
        <v>5776857452.9799995</v>
      </c>
      <c r="G9" s="70">
        <v>6406091080.8500004</v>
      </c>
      <c r="H9" s="70">
        <v>6142778803.2399998</v>
      </c>
      <c r="I9" s="70">
        <v>6443179093.54</v>
      </c>
      <c r="J9" s="70">
        <v>6081113079.1599998</v>
      </c>
      <c r="K9" s="70">
        <v>6437445240.6800003</v>
      </c>
      <c r="L9" s="84">
        <v>6485641464.8300009</v>
      </c>
      <c r="M9" s="93">
        <v>6315318629.2600002</v>
      </c>
      <c r="N9" s="93">
        <v>6315318629.2600002</v>
      </c>
      <c r="O9" s="333">
        <v>6492606172.249999</v>
      </c>
      <c r="P9" s="333">
        <v>6292788990.75</v>
      </c>
      <c r="Q9" s="333">
        <v>6479549067.5200005</v>
      </c>
      <c r="R9" s="333">
        <v>6539722802.46</v>
      </c>
      <c r="S9" s="333">
        <v>6064806611.7399998</v>
      </c>
      <c r="T9" s="333">
        <v>6521596163.9100008</v>
      </c>
      <c r="U9" s="333">
        <v>6228301367.7399998</v>
      </c>
      <c r="V9" s="333">
        <v>6718516261.3900003</v>
      </c>
      <c r="W9" s="333">
        <v>6439183259.5500002</v>
      </c>
      <c r="X9" s="333">
        <v>6666270553.2799997</v>
      </c>
      <c r="Y9" s="93">
        <v>6878657461.54</v>
      </c>
      <c r="Z9" s="333">
        <v>6994373244.6300011</v>
      </c>
      <c r="AA9" s="333">
        <v>6947126537.0200005</v>
      </c>
    </row>
    <row r="10" spans="1:27" ht="31.5" thickTop="1" thickBot="1" x14ac:dyDescent="0.3">
      <c r="A10" s="516"/>
      <c r="B10" s="517"/>
      <c r="C10" s="108" t="s">
        <v>282</v>
      </c>
      <c r="D10" s="109">
        <f>+D8/D9</f>
        <v>41.290983350852223</v>
      </c>
      <c r="E10" s="109">
        <f t="shared" ref="E10:L10" si="12">+E8/E9</f>
        <v>43.024226286304909</v>
      </c>
      <c r="F10" s="109">
        <f t="shared" si="12"/>
        <v>42.211078643148966</v>
      </c>
      <c r="G10" s="109">
        <f t="shared" si="12"/>
        <v>38.945254879969099</v>
      </c>
      <c r="H10" s="109">
        <f t="shared" si="12"/>
        <v>44.220291750327434</v>
      </c>
      <c r="I10" s="109">
        <f t="shared" si="12"/>
        <v>41.714202723850057</v>
      </c>
      <c r="J10" s="109">
        <f t="shared" si="12"/>
        <v>42.998375839134809</v>
      </c>
      <c r="K10" s="109">
        <f t="shared" si="12"/>
        <v>47.27300784990512</v>
      </c>
      <c r="L10" s="109">
        <f t="shared" si="12"/>
        <v>47.047361116807899</v>
      </c>
      <c r="M10" s="110">
        <f t="shared" ref="M10:S10" si="13">+M8/M9</f>
        <v>48.61372021670649</v>
      </c>
      <c r="N10" s="110">
        <f t="shared" si="13"/>
        <v>44.97380509231418</v>
      </c>
      <c r="O10" s="334">
        <f t="shared" si="13"/>
        <v>45.476562899344593</v>
      </c>
      <c r="P10" s="334">
        <f t="shared" si="13"/>
        <v>50.426549870883257</v>
      </c>
      <c r="Q10" s="334">
        <f t="shared" si="13"/>
        <v>50.820050139794134</v>
      </c>
      <c r="R10" s="334">
        <f t="shared" si="13"/>
        <v>49.968573388168274</v>
      </c>
      <c r="S10" s="334">
        <f t="shared" si="13"/>
        <v>53.726825826605435</v>
      </c>
      <c r="T10" s="334">
        <f t="shared" ref="T10:U10" si="14">+T8/T9</f>
        <v>49.452057434915197</v>
      </c>
      <c r="U10" s="334">
        <f t="shared" si="14"/>
        <v>52.245313201996588</v>
      </c>
      <c r="V10" s="334">
        <f t="shared" ref="V10:W10" si="15">+V8/V9</f>
        <v>47.939463554913559</v>
      </c>
      <c r="W10" s="334">
        <f t="shared" si="15"/>
        <v>45.180439428948816</v>
      </c>
      <c r="X10" s="334">
        <f t="shared" ref="X10:Y10" si="16">+X8/X9</f>
        <v>46.047637329835609</v>
      </c>
      <c r="Y10" s="110">
        <f t="shared" si="16"/>
        <v>45.9899811884477</v>
      </c>
      <c r="Z10" s="334">
        <f t="shared" ref="Z10:AA10" si="17">+Z8/Z9</f>
        <v>49.037230026769002</v>
      </c>
      <c r="AA10" s="334">
        <f t="shared" si="17"/>
        <v>46.841524806252878</v>
      </c>
    </row>
    <row r="11" spans="1:27" ht="16.5" thickTop="1" thickBot="1" x14ac:dyDescent="0.3">
      <c r="A11" s="71" t="s">
        <v>183</v>
      </c>
      <c r="B11" s="514" t="s">
        <v>184</v>
      </c>
      <c r="C11" s="515"/>
      <c r="D11" s="73">
        <v>2.3930129999999998</v>
      </c>
      <c r="E11" s="73">
        <v>2.1047760000000002</v>
      </c>
      <c r="F11" s="73">
        <v>0.89974600000000005</v>
      </c>
      <c r="G11" s="73">
        <v>1.3825480000000001</v>
      </c>
      <c r="H11" s="73">
        <v>-3.2414190000000001</v>
      </c>
      <c r="I11" s="73">
        <v>7.8075950000000001</v>
      </c>
      <c r="J11" s="73">
        <v>-1.08595</v>
      </c>
      <c r="K11" s="73">
        <v>4.843337</v>
      </c>
      <c r="L11" s="91">
        <v>3.798718</v>
      </c>
      <c r="M11" s="92">
        <v>1.1919310000000001</v>
      </c>
      <c r="N11" s="92">
        <v>1.1919310000000001</v>
      </c>
      <c r="O11" s="335">
        <v>1.6222730000000001</v>
      </c>
      <c r="P11" s="335">
        <v>-0.119599</v>
      </c>
      <c r="Q11" s="335">
        <v>1.1531899999999999</v>
      </c>
      <c r="R11" s="335">
        <v>-1.2604820000000001</v>
      </c>
      <c r="S11" s="335">
        <v>-1.359901</v>
      </c>
      <c r="T11" s="335">
        <v>4.068975</v>
      </c>
      <c r="U11" s="335">
        <v>-3.7139250000000001</v>
      </c>
      <c r="V11" s="335">
        <v>2.7634460000000001</v>
      </c>
      <c r="W11" s="335">
        <v>-4.3102180000000008</v>
      </c>
      <c r="X11" s="335">
        <v>0.91480899999999998</v>
      </c>
      <c r="Y11" s="92">
        <v>1.0295300000000001</v>
      </c>
      <c r="Z11" s="335">
        <v>-0.43737100000000001</v>
      </c>
      <c r="AA11" s="335">
        <v>-0.59053800000000001</v>
      </c>
    </row>
    <row r="12" spans="1:27" ht="20.25" thickTop="1" thickBot="1" x14ac:dyDescent="0.3">
      <c r="A12" s="516" t="s">
        <v>185</v>
      </c>
      <c r="B12" s="517"/>
      <c r="C12" s="74" t="s">
        <v>186</v>
      </c>
      <c r="D12" s="75">
        <f t="shared" ref="D12:N12" si="18">+(D8/D9)+D11</f>
        <v>43.683996350852226</v>
      </c>
      <c r="E12" s="75">
        <f t="shared" si="18"/>
        <v>45.12900228630491</v>
      </c>
      <c r="F12" s="75">
        <f t="shared" si="18"/>
        <v>43.110824643148966</v>
      </c>
      <c r="G12" s="75">
        <f t="shared" si="18"/>
        <v>40.327802879969099</v>
      </c>
      <c r="H12" s="75">
        <f t="shared" si="18"/>
        <v>40.978872750327433</v>
      </c>
      <c r="I12" s="75">
        <f t="shared" si="18"/>
        <v>49.521797723850057</v>
      </c>
      <c r="J12" s="75">
        <f t="shared" si="18"/>
        <v>41.912425839134812</v>
      </c>
      <c r="K12" s="75">
        <f t="shared" si="18"/>
        <v>52.116344849905119</v>
      </c>
      <c r="L12" s="89">
        <f t="shared" si="18"/>
        <v>50.8460791168079</v>
      </c>
      <c r="M12" s="90">
        <f t="shared" si="18"/>
        <v>49.805651216706487</v>
      </c>
      <c r="N12" s="90">
        <f t="shared" si="18"/>
        <v>46.165736092314177</v>
      </c>
      <c r="O12" s="336">
        <f t="shared" ref="O12:T12" si="19">+(O8/O9)+O11</f>
        <v>47.098835899344593</v>
      </c>
      <c r="P12" s="336">
        <f t="shared" si="19"/>
        <v>50.306950870883256</v>
      </c>
      <c r="Q12" s="336">
        <f t="shared" si="19"/>
        <v>51.973240139794136</v>
      </c>
      <c r="R12" s="336">
        <f t="shared" si="19"/>
        <v>48.70809138816827</v>
      </c>
      <c r="S12" s="336">
        <f t="shared" si="19"/>
        <v>52.366924826605434</v>
      </c>
      <c r="T12" s="336">
        <f t="shared" si="19"/>
        <v>53.521032434915199</v>
      </c>
      <c r="U12" s="336">
        <f t="shared" ref="U12:V12" si="20">+(U8/U9)+U11</f>
        <v>48.531388201996585</v>
      </c>
      <c r="V12" s="336">
        <f t="shared" si="20"/>
        <v>50.70290955491356</v>
      </c>
      <c r="W12" s="336">
        <f t="shared" ref="W12:X12" si="21">+(W8/W9)+W11</f>
        <v>40.870221428948817</v>
      </c>
      <c r="X12" s="336">
        <f t="shared" si="21"/>
        <v>46.962446329835608</v>
      </c>
      <c r="Y12" s="90">
        <f t="shared" ref="Y12:Z12" si="22">+(Y8/Y9)+Y11</f>
        <v>47.019511188447701</v>
      </c>
      <c r="Z12" s="336">
        <f t="shared" si="22"/>
        <v>48.599859026769003</v>
      </c>
      <c r="AA12" s="336">
        <f t="shared" ref="AA12" si="23">+(AA8/AA9)+AA11</f>
        <v>46.250986806252875</v>
      </c>
    </row>
    <row r="13" spans="1:27" ht="19.5" thickTop="1" x14ac:dyDescent="0.3">
      <c r="A13" s="111" t="s">
        <v>231</v>
      </c>
      <c r="M13" s="512">
        <f>+N12-M12</f>
        <v>-3.63991512439231</v>
      </c>
      <c r="N13" s="513"/>
    </row>
    <row r="33" spans="3:26" x14ac:dyDescent="0.25">
      <c r="D33" s="81">
        <v>44562</v>
      </c>
      <c r="E33" s="81">
        <v>44593</v>
      </c>
      <c r="F33" s="81">
        <v>44621</v>
      </c>
      <c r="G33" s="81">
        <v>44652</v>
      </c>
      <c r="H33" s="81">
        <v>44682</v>
      </c>
      <c r="I33" s="81">
        <v>44713</v>
      </c>
      <c r="J33" s="81">
        <v>44743</v>
      </c>
      <c r="K33" s="81">
        <v>44774</v>
      </c>
      <c r="L33" s="81">
        <v>44805</v>
      </c>
      <c r="M33" s="81">
        <v>44835</v>
      </c>
      <c r="N33" s="81">
        <v>44866</v>
      </c>
      <c r="O33" s="81">
        <v>44896</v>
      </c>
      <c r="P33" s="81">
        <v>44927</v>
      </c>
      <c r="Q33" s="81">
        <v>44958</v>
      </c>
      <c r="R33" s="81">
        <v>44986</v>
      </c>
      <c r="S33" s="81">
        <v>45017</v>
      </c>
      <c r="T33" s="81">
        <v>45047</v>
      </c>
      <c r="U33" s="81">
        <v>45078</v>
      </c>
      <c r="V33" s="81">
        <v>45108</v>
      </c>
      <c r="W33" s="81">
        <v>45139</v>
      </c>
      <c r="X33" s="81">
        <v>45170</v>
      </c>
      <c r="Y33" s="81">
        <v>45200</v>
      </c>
      <c r="Z33" s="81">
        <v>45231</v>
      </c>
    </row>
    <row r="34" spans="3:26" x14ac:dyDescent="0.25">
      <c r="C34" s="326" t="s">
        <v>192</v>
      </c>
      <c r="D34" s="82">
        <f>+D12</f>
        <v>43.683996350852226</v>
      </c>
      <c r="E34" s="82">
        <f t="shared" ref="E34:M34" si="24">+E12</f>
        <v>45.12900228630491</v>
      </c>
      <c r="F34" s="82">
        <f t="shared" si="24"/>
        <v>43.110824643148966</v>
      </c>
      <c r="G34" s="82">
        <f t="shared" si="24"/>
        <v>40.327802879969099</v>
      </c>
      <c r="H34" s="82">
        <f t="shared" si="24"/>
        <v>40.978872750327433</v>
      </c>
      <c r="I34" s="82">
        <f t="shared" si="24"/>
        <v>49.521797723850057</v>
      </c>
      <c r="J34" s="82">
        <f t="shared" si="24"/>
        <v>41.912425839134812</v>
      </c>
      <c r="K34" s="82">
        <f t="shared" si="24"/>
        <v>52.116344849905119</v>
      </c>
      <c r="L34" s="82">
        <f t="shared" si="24"/>
        <v>50.8460791168079</v>
      </c>
      <c r="M34" s="82">
        <f t="shared" si="24"/>
        <v>49.805651216706487</v>
      </c>
      <c r="N34" s="82"/>
      <c r="O34" s="82"/>
      <c r="P34" s="82"/>
      <c r="Q34" s="82"/>
      <c r="R34" s="82"/>
      <c r="S34" s="82"/>
      <c r="T34" s="82"/>
      <c r="U34" s="82"/>
      <c r="V34" s="82"/>
      <c r="W34" s="82"/>
      <c r="X34" s="82"/>
      <c r="Y34" s="82"/>
      <c r="Z34" s="82"/>
    </row>
    <row r="35" spans="3:26" x14ac:dyDescent="0.25">
      <c r="C35" s="326" t="s">
        <v>193</v>
      </c>
      <c r="D35" s="82"/>
      <c r="E35" s="82"/>
      <c r="F35" s="82"/>
      <c r="G35" s="82"/>
      <c r="H35" s="82"/>
      <c r="I35" s="82"/>
      <c r="J35" s="82"/>
      <c r="K35" s="82"/>
      <c r="L35" s="329">
        <f>+L12</f>
        <v>50.8460791168079</v>
      </c>
      <c r="M35" s="82">
        <f t="shared" ref="M35:Z35" si="25">+N12</f>
        <v>46.165736092314177</v>
      </c>
      <c r="N35" s="82">
        <f t="shared" si="25"/>
        <v>47.098835899344593</v>
      </c>
      <c r="O35" s="82">
        <f t="shared" si="25"/>
        <v>50.306950870883256</v>
      </c>
      <c r="P35" s="82">
        <f t="shared" si="25"/>
        <v>51.973240139794136</v>
      </c>
      <c r="Q35" s="82">
        <f t="shared" si="25"/>
        <v>48.70809138816827</v>
      </c>
      <c r="R35" s="82">
        <f t="shared" si="25"/>
        <v>52.366924826605434</v>
      </c>
      <c r="S35" s="82">
        <f t="shared" si="25"/>
        <v>53.521032434915199</v>
      </c>
      <c r="T35" s="82">
        <f t="shared" si="25"/>
        <v>48.531388201996585</v>
      </c>
      <c r="U35" s="82">
        <f t="shared" si="25"/>
        <v>50.70290955491356</v>
      </c>
      <c r="V35" s="82">
        <f t="shared" si="25"/>
        <v>40.870221428948817</v>
      </c>
      <c r="W35" s="82">
        <f t="shared" si="25"/>
        <v>46.962446329835608</v>
      </c>
      <c r="X35" s="82">
        <f t="shared" si="25"/>
        <v>47.019511188447701</v>
      </c>
      <c r="Y35" s="82">
        <f t="shared" si="25"/>
        <v>48.599859026769003</v>
      </c>
      <c r="Z35" s="82">
        <f t="shared" si="25"/>
        <v>46.250986806252875</v>
      </c>
    </row>
  </sheetData>
  <mergeCells count="12">
    <mergeCell ref="M13:N13"/>
    <mergeCell ref="B9:C9"/>
    <mergeCell ref="B11:C11"/>
    <mergeCell ref="A12:B12"/>
    <mergeCell ref="A1:C1"/>
    <mergeCell ref="A10:B10"/>
    <mergeCell ref="B3:C3"/>
    <mergeCell ref="B4:C4"/>
    <mergeCell ref="B5:C5"/>
    <mergeCell ref="A6:B6"/>
    <mergeCell ref="B7:C7"/>
    <mergeCell ref="A8:B8"/>
  </mergeCells>
  <hyperlinks>
    <hyperlink ref="A1:C1" location="INDICE!A1" display="REGRESAR"/>
  </hyperlinks>
  <pageMargins left="0.7" right="0.7" top="0.75" bottom="0.75" header="0.3" footer="0.3"/>
  <pageSetup scale="19" orientation="portrait" r:id="rId1"/>
  <drawing r:id="rId2"/>
  <legacyDrawing r:id="rId3"/>
  <picture r:id="rId4"/>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4"/>
  <dimension ref="A1:EE189"/>
  <sheetViews>
    <sheetView showGridLines="0" view="pageBreakPreview" zoomScale="85" zoomScaleNormal="85" zoomScaleSheetLayoutView="85" workbookViewId="0">
      <pane xSplit="4" ySplit="7" topLeftCell="DJ8" activePane="bottomRight" state="frozen"/>
      <selection activeCell="A10" sqref="A10:H12"/>
      <selection pane="topRight" activeCell="A10" sqref="A10:H12"/>
      <selection pane="bottomLeft" activeCell="A10" sqref="A10:H12"/>
      <selection pane="bottomRight" activeCell="EB33" sqref="EB33"/>
    </sheetView>
  </sheetViews>
  <sheetFormatPr baseColWidth="10" defaultColWidth="11.42578125" defaultRowHeight="15" x14ac:dyDescent="0.25"/>
  <cols>
    <col min="1" max="1" width="32.85546875" customWidth="1"/>
    <col min="2" max="2" width="23.85546875" customWidth="1"/>
    <col min="3" max="3" width="11" customWidth="1"/>
    <col min="7" max="7" width="1.140625" customWidth="1"/>
    <col min="8" max="8" width="14.85546875" customWidth="1"/>
    <col min="15" max="15" width="1.140625" customWidth="1"/>
    <col min="16" max="16" width="14.85546875" customWidth="1"/>
    <col min="22" max="22" width="11.42578125" customWidth="1"/>
    <col min="23" max="23" width="1.140625" customWidth="1"/>
    <col min="24" max="24" width="14.85546875" customWidth="1"/>
    <col min="31" max="31" width="1.140625" customWidth="1"/>
    <col min="32" max="32" width="14.85546875" customWidth="1"/>
    <col min="39" max="39" width="1.140625" customWidth="1"/>
    <col min="40" max="40" width="14.85546875" customWidth="1"/>
    <col min="47" max="47" width="1.140625" customWidth="1"/>
    <col min="48" max="48" width="14.85546875" customWidth="1"/>
    <col min="55" max="55" width="1.140625" customWidth="1"/>
    <col min="56" max="56" width="14.85546875" customWidth="1"/>
    <col min="63" max="63" width="1.140625" customWidth="1"/>
    <col min="64" max="64" width="14.85546875" customWidth="1"/>
    <col min="71" max="71" width="1.140625" customWidth="1"/>
    <col min="72" max="72" width="14.85546875" customWidth="1"/>
    <col min="79" max="79" width="1.140625" customWidth="1"/>
    <col min="80" max="80" width="14.85546875" customWidth="1"/>
    <col min="87" max="87" width="1.140625" customWidth="1"/>
    <col min="88" max="88" width="14.85546875" customWidth="1"/>
    <col min="95" max="95" width="1.140625" customWidth="1"/>
    <col min="96" max="96" width="14.85546875" customWidth="1"/>
    <col min="97" max="102" width="11.42578125" customWidth="1"/>
    <col min="103" max="103" width="1.140625" customWidth="1"/>
    <col min="104" max="104" width="14.85546875" customWidth="1"/>
    <col min="111" max="111" width="1.140625" customWidth="1"/>
    <col min="112" max="112" width="14.85546875" customWidth="1"/>
    <col min="119" max="119" width="1.140625" customWidth="1"/>
    <col min="120" max="120" width="14.85546875" customWidth="1"/>
    <col min="127" max="127" width="1.140625" customWidth="1"/>
    <col min="128" max="128" width="14.85546875" customWidth="1"/>
    <col min="135" max="135" width="1.140625" customWidth="1"/>
  </cols>
  <sheetData>
    <row r="1" spans="1:135" ht="24" thickBot="1" x14ac:dyDescent="0.4">
      <c r="A1" s="327" t="s">
        <v>69</v>
      </c>
    </row>
    <row r="2" spans="1:135" ht="15" customHeight="1" thickBot="1" x14ac:dyDescent="0.3">
      <c r="A2" s="15" t="s">
        <v>232</v>
      </c>
      <c r="B2" s="328" t="s">
        <v>280</v>
      </c>
      <c r="E2" s="582" t="s">
        <v>234</v>
      </c>
      <c r="F2" s="583"/>
      <c r="G2" s="197"/>
      <c r="H2" s="586" t="s">
        <v>244</v>
      </c>
      <c r="I2" s="587"/>
      <c r="J2" s="587"/>
      <c r="K2" s="587"/>
      <c r="L2" s="587"/>
      <c r="M2" s="587"/>
      <c r="N2" s="587"/>
      <c r="O2" s="587"/>
      <c r="P2" s="587"/>
      <c r="Q2" s="587"/>
      <c r="R2" s="587"/>
      <c r="S2" s="587"/>
      <c r="T2" s="587"/>
      <c r="U2" s="587"/>
      <c r="V2" s="587"/>
      <c r="W2" s="254"/>
      <c r="X2" s="552" t="s">
        <v>245</v>
      </c>
      <c r="Y2" s="552"/>
      <c r="Z2" s="552"/>
      <c r="AA2" s="552"/>
      <c r="AB2" s="552"/>
      <c r="AC2" s="552"/>
      <c r="AD2" s="553"/>
      <c r="AE2" s="254"/>
      <c r="AF2" s="552" t="s">
        <v>283</v>
      </c>
      <c r="AG2" s="552"/>
      <c r="AH2" s="552"/>
      <c r="AI2" s="552"/>
      <c r="AJ2" s="552"/>
      <c r="AK2" s="552"/>
      <c r="AL2" s="553"/>
      <c r="AM2" s="254"/>
      <c r="AN2" s="552" t="s">
        <v>314</v>
      </c>
      <c r="AO2" s="552"/>
      <c r="AP2" s="552"/>
      <c r="AQ2" s="552"/>
      <c r="AR2" s="552"/>
      <c r="AS2" s="552"/>
      <c r="AT2" s="553"/>
      <c r="AU2" s="254"/>
      <c r="AV2" s="552" t="s">
        <v>315</v>
      </c>
      <c r="AW2" s="552"/>
      <c r="AX2" s="552"/>
      <c r="AY2" s="552"/>
      <c r="AZ2" s="552"/>
      <c r="BA2" s="552"/>
      <c r="BB2" s="553"/>
      <c r="BC2" s="254"/>
      <c r="BD2" s="552" t="s">
        <v>323</v>
      </c>
      <c r="BE2" s="552"/>
      <c r="BF2" s="552"/>
      <c r="BG2" s="552"/>
      <c r="BH2" s="552"/>
      <c r="BI2" s="552"/>
      <c r="BJ2" s="553"/>
      <c r="BK2" s="254"/>
      <c r="BL2" s="552" t="s">
        <v>344</v>
      </c>
      <c r="BM2" s="552"/>
      <c r="BN2" s="552"/>
      <c r="BO2" s="552"/>
      <c r="BP2" s="552"/>
      <c r="BQ2" s="552"/>
      <c r="BR2" s="553"/>
      <c r="BS2" s="254"/>
      <c r="BT2" s="552" t="s">
        <v>350</v>
      </c>
      <c r="BU2" s="552"/>
      <c r="BV2" s="552"/>
      <c r="BW2" s="552"/>
      <c r="BX2" s="552"/>
      <c r="BY2" s="552"/>
      <c r="BZ2" s="553"/>
      <c r="CA2" s="254"/>
      <c r="CB2" s="552" t="s">
        <v>358</v>
      </c>
      <c r="CC2" s="552"/>
      <c r="CD2" s="552"/>
      <c r="CE2" s="552"/>
      <c r="CF2" s="552"/>
      <c r="CG2" s="552"/>
      <c r="CH2" s="553"/>
      <c r="CI2" s="254"/>
      <c r="CJ2" s="552" t="s">
        <v>366</v>
      </c>
      <c r="CK2" s="552"/>
      <c r="CL2" s="552"/>
      <c r="CM2" s="552"/>
      <c r="CN2" s="552"/>
      <c r="CO2" s="552"/>
      <c r="CP2" s="553"/>
      <c r="CQ2" s="254"/>
      <c r="CR2" s="552" t="s">
        <v>368</v>
      </c>
      <c r="CS2" s="552"/>
      <c r="CT2" s="552"/>
      <c r="CU2" s="552"/>
      <c r="CV2" s="552"/>
      <c r="CW2" s="552"/>
      <c r="CX2" s="553"/>
      <c r="CY2" s="254"/>
      <c r="CZ2" s="552" t="s">
        <v>382</v>
      </c>
      <c r="DA2" s="552"/>
      <c r="DB2" s="552"/>
      <c r="DC2" s="552"/>
      <c r="DD2" s="552"/>
      <c r="DE2" s="552"/>
      <c r="DF2" s="553"/>
      <c r="DG2" s="254"/>
      <c r="DH2" s="552" t="s">
        <v>405</v>
      </c>
      <c r="DI2" s="552"/>
      <c r="DJ2" s="552"/>
      <c r="DK2" s="552"/>
      <c r="DL2" s="552"/>
      <c r="DM2" s="552"/>
      <c r="DN2" s="553"/>
      <c r="DO2" s="254"/>
      <c r="DP2" s="552" t="s">
        <v>406</v>
      </c>
      <c r="DQ2" s="552"/>
      <c r="DR2" s="552"/>
      <c r="DS2" s="552"/>
      <c r="DT2" s="552"/>
      <c r="DU2" s="552"/>
      <c r="DV2" s="553"/>
      <c r="DW2" s="254"/>
      <c r="DX2" s="552" t="s">
        <v>398</v>
      </c>
      <c r="DY2" s="552"/>
      <c r="DZ2" s="552"/>
      <c r="EA2" s="552"/>
      <c r="EB2" s="552"/>
      <c r="EC2" s="552"/>
      <c r="ED2" s="553"/>
      <c r="EE2" s="254"/>
    </row>
    <row r="3" spans="1:135" ht="15.75" customHeight="1" thickBot="1" x14ac:dyDescent="0.3">
      <c r="A3" s="15" t="s">
        <v>233</v>
      </c>
      <c r="B3" s="328" t="s">
        <v>281</v>
      </c>
      <c r="E3" s="584"/>
      <c r="F3" s="585"/>
      <c r="G3" s="198"/>
      <c r="H3" s="588"/>
      <c r="I3" s="589"/>
      <c r="J3" s="589"/>
      <c r="K3" s="589"/>
      <c r="L3" s="589"/>
      <c r="M3" s="589"/>
      <c r="N3" s="589"/>
      <c r="O3" s="589"/>
      <c r="P3" s="589"/>
      <c r="Q3" s="589"/>
      <c r="R3" s="589"/>
      <c r="S3" s="589"/>
      <c r="T3" s="589"/>
      <c r="U3" s="589"/>
      <c r="V3" s="589"/>
      <c r="W3" s="255"/>
      <c r="X3" s="554"/>
      <c r="Y3" s="554"/>
      <c r="Z3" s="554"/>
      <c r="AA3" s="554"/>
      <c r="AB3" s="554"/>
      <c r="AC3" s="554"/>
      <c r="AD3" s="555"/>
      <c r="AE3" s="255"/>
      <c r="AF3" s="554"/>
      <c r="AG3" s="554"/>
      <c r="AH3" s="554"/>
      <c r="AI3" s="554"/>
      <c r="AJ3" s="554"/>
      <c r="AK3" s="554"/>
      <c r="AL3" s="555"/>
      <c r="AM3" s="255"/>
      <c r="AN3" s="554"/>
      <c r="AO3" s="554"/>
      <c r="AP3" s="554"/>
      <c r="AQ3" s="554"/>
      <c r="AR3" s="554"/>
      <c r="AS3" s="554"/>
      <c r="AT3" s="555"/>
      <c r="AU3" s="255"/>
      <c r="AV3" s="554"/>
      <c r="AW3" s="554"/>
      <c r="AX3" s="554"/>
      <c r="AY3" s="554"/>
      <c r="AZ3" s="554"/>
      <c r="BA3" s="554"/>
      <c r="BB3" s="555"/>
      <c r="BC3" s="255"/>
      <c r="BD3" s="554"/>
      <c r="BE3" s="554"/>
      <c r="BF3" s="554"/>
      <c r="BG3" s="554"/>
      <c r="BH3" s="554"/>
      <c r="BI3" s="554"/>
      <c r="BJ3" s="555"/>
      <c r="BK3" s="255"/>
      <c r="BL3" s="554"/>
      <c r="BM3" s="554"/>
      <c r="BN3" s="554"/>
      <c r="BO3" s="554"/>
      <c r="BP3" s="554"/>
      <c r="BQ3" s="554"/>
      <c r="BR3" s="555"/>
      <c r="BS3" s="255"/>
      <c r="BT3" s="554"/>
      <c r="BU3" s="554"/>
      <c r="BV3" s="554"/>
      <c r="BW3" s="554"/>
      <c r="BX3" s="554"/>
      <c r="BY3" s="554"/>
      <c r="BZ3" s="555"/>
      <c r="CA3" s="255"/>
      <c r="CB3" s="554"/>
      <c r="CC3" s="554"/>
      <c r="CD3" s="554"/>
      <c r="CE3" s="554"/>
      <c r="CF3" s="554"/>
      <c r="CG3" s="554"/>
      <c r="CH3" s="555"/>
      <c r="CI3" s="255"/>
      <c r="CJ3" s="554"/>
      <c r="CK3" s="554"/>
      <c r="CL3" s="554"/>
      <c r="CM3" s="554"/>
      <c r="CN3" s="554"/>
      <c r="CO3" s="554"/>
      <c r="CP3" s="555"/>
      <c r="CQ3" s="255"/>
      <c r="CR3" s="554"/>
      <c r="CS3" s="554"/>
      <c r="CT3" s="554"/>
      <c r="CU3" s="554"/>
      <c r="CV3" s="554"/>
      <c r="CW3" s="554"/>
      <c r="CX3" s="555"/>
      <c r="CY3" s="255"/>
      <c r="CZ3" s="554"/>
      <c r="DA3" s="554"/>
      <c r="DB3" s="554"/>
      <c r="DC3" s="554"/>
      <c r="DD3" s="554"/>
      <c r="DE3" s="554"/>
      <c r="DF3" s="555"/>
      <c r="DG3" s="255"/>
      <c r="DH3" s="554"/>
      <c r="DI3" s="554"/>
      <c r="DJ3" s="554"/>
      <c r="DK3" s="554"/>
      <c r="DL3" s="554"/>
      <c r="DM3" s="554"/>
      <c r="DN3" s="555"/>
      <c r="DO3" s="255"/>
      <c r="DP3" s="554"/>
      <c r="DQ3" s="554"/>
      <c r="DR3" s="554"/>
      <c r="DS3" s="554"/>
      <c r="DT3" s="554"/>
      <c r="DU3" s="554"/>
      <c r="DV3" s="555"/>
      <c r="DW3" s="255"/>
      <c r="DX3" s="554"/>
      <c r="DY3" s="554"/>
      <c r="DZ3" s="554"/>
      <c r="EA3" s="554"/>
      <c r="EB3" s="554"/>
      <c r="EC3" s="554"/>
      <c r="ED3" s="555"/>
      <c r="EE3" s="254"/>
    </row>
    <row r="4" spans="1:135" ht="15" customHeight="1" thickBot="1" x14ac:dyDescent="0.3">
      <c r="A4" s="602" t="s">
        <v>223</v>
      </c>
      <c r="B4" s="602" t="s">
        <v>276</v>
      </c>
      <c r="C4" s="604" t="s">
        <v>130</v>
      </c>
      <c r="D4" s="606" t="s">
        <v>224</v>
      </c>
      <c r="E4" s="606" t="s">
        <v>238</v>
      </c>
      <c r="F4" s="609" t="s">
        <v>227</v>
      </c>
      <c r="G4" s="199"/>
      <c r="H4" s="612" t="s">
        <v>241</v>
      </c>
      <c r="I4" s="556"/>
      <c r="J4" s="556"/>
      <c r="K4" s="556"/>
      <c r="L4" s="556"/>
      <c r="M4" s="556"/>
      <c r="N4" s="556"/>
      <c r="O4" s="556"/>
      <c r="P4" s="556"/>
      <c r="Q4" s="556"/>
      <c r="R4" s="556"/>
      <c r="S4" s="556"/>
      <c r="T4" s="556"/>
      <c r="U4" s="556"/>
      <c r="V4" s="556"/>
      <c r="W4" s="251"/>
      <c r="X4" s="556" t="s">
        <v>242</v>
      </c>
      <c r="Y4" s="556"/>
      <c r="Z4" s="556"/>
      <c r="AA4" s="556"/>
      <c r="AB4" s="556"/>
      <c r="AC4" s="556"/>
      <c r="AD4" s="557"/>
      <c r="AE4" s="251"/>
      <c r="AF4" s="556" t="s">
        <v>242</v>
      </c>
      <c r="AG4" s="556"/>
      <c r="AH4" s="556"/>
      <c r="AI4" s="556"/>
      <c r="AJ4" s="556"/>
      <c r="AK4" s="556"/>
      <c r="AL4" s="557"/>
      <c r="AM4" s="251"/>
      <c r="AN4" s="556" t="s">
        <v>242</v>
      </c>
      <c r="AO4" s="556"/>
      <c r="AP4" s="556"/>
      <c r="AQ4" s="556"/>
      <c r="AR4" s="556"/>
      <c r="AS4" s="556"/>
      <c r="AT4" s="557"/>
      <c r="AU4" s="251"/>
      <c r="AV4" s="556" t="s">
        <v>242</v>
      </c>
      <c r="AW4" s="556"/>
      <c r="AX4" s="556"/>
      <c r="AY4" s="556"/>
      <c r="AZ4" s="556"/>
      <c r="BA4" s="556"/>
      <c r="BB4" s="557"/>
      <c r="BC4" s="251"/>
      <c r="BD4" s="556" t="s">
        <v>242</v>
      </c>
      <c r="BE4" s="556"/>
      <c r="BF4" s="556"/>
      <c r="BG4" s="556"/>
      <c r="BH4" s="556"/>
      <c r="BI4" s="556"/>
      <c r="BJ4" s="557"/>
      <c r="BK4" s="251"/>
      <c r="BL4" s="556" t="s">
        <v>242</v>
      </c>
      <c r="BM4" s="556"/>
      <c r="BN4" s="556"/>
      <c r="BO4" s="556"/>
      <c r="BP4" s="556"/>
      <c r="BQ4" s="556"/>
      <c r="BR4" s="557"/>
      <c r="BS4" s="251"/>
      <c r="BT4" s="556" t="s">
        <v>242</v>
      </c>
      <c r="BU4" s="556"/>
      <c r="BV4" s="556"/>
      <c r="BW4" s="556"/>
      <c r="BX4" s="556"/>
      <c r="BY4" s="556"/>
      <c r="BZ4" s="557"/>
      <c r="CA4" s="251"/>
      <c r="CB4" s="556" t="s">
        <v>242</v>
      </c>
      <c r="CC4" s="556"/>
      <c r="CD4" s="556"/>
      <c r="CE4" s="556"/>
      <c r="CF4" s="556"/>
      <c r="CG4" s="556"/>
      <c r="CH4" s="557"/>
      <c r="CI4" s="251"/>
      <c r="CJ4" s="556" t="s">
        <v>242</v>
      </c>
      <c r="CK4" s="556"/>
      <c r="CL4" s="556"/>
      <c r="CM4" s="556"/>
      <c r="CN4" s="556"/>
      <c r="CO4" s="556"/>
      <c r="CP4" s="557"/>
      <c r="CQ4" s="251"/>
      <c r="CR4" s="556" t="s">
        <v>242</v>
      </c>
      <c r="CS4" s="556"/>
      <c r="CT4" s="556"/>
      <c r="CU4" s="556"/>
      <c r="CV4" s="556"/>
      <c r="CW4" s="556"/>
      <c r="CX4" s="557"/>
      <c r="CY4" s="251"/>
      <c r="CZ4" s="556" t="s">
        <v>242</v>
      </c>
      <c r="DA4" s="556"/>
      <c r="DB4" s="556"/>
      <c r="DC4" s="556"/>
      <c r="DD4" s="556"/>
      <c r="DE4" s="556"/>
      <c r="DF4" s="557"/>
      <c r="DG4" s="251"/>
      <c r="DH4" s="556" t="s">
        <v>242</v>
      </c>
      <c r="DI4" s="556"/>
      <c r="DJ4" s="556"/>
      <c r="DK4" s="556"/>
      <c r="DL4" s="556"/>
      <c r="DM4" s="556"/>
      <c r="DN4" s="557"/>
      <c r="DO4" s="251"/>
      <c r="DP4" s="556" t="s">
        <v>241</v>
      </c>
      <c r="DQ4" s="556"/>
      <c r="DR4" s="556"/>
      <c r="DS4" s="556"/>
      <c r="DT4" s="556"/>
      <c r="DU4" s="556"/>
      <c r="DV4" s="557"/>
      <c r="DW4" s="251"/>
      <c r="DX4" s="556" t="s">
        <v>241</v>
      </c>
      <c r="DY4" s="556"/>
      <c r="DZ4" s="556"/>
      <c r="EA4" s="556"/>
      <c r="EB4" s="556"/>
      <c r="EC4" s="556"/>
      <c r="ED4" s="557"/>
      <c r="EE4" s="254"/>
    </row>
    <row r="5" spans="1:135" ht="26.25" x14ac:dyDescent="0.4">
      <c r="A5" s="603"/>
      <c r="B5" s="603"/>
      <c r="C5" s="605"/>
      <c r="D5" s="607"/>
      <c r="E5" s="607"/>
      <c r="F5" s="610"/>
      <c r="G5" s="200"/>
      <c r="H5" s="600" t="s">
        <v>239</v>
      </c>
      <c r="I5" s="600"/>
      <c r="J5" s="600"/>
      <c r="K5" s="600"/>
      <c r="L5" s="600"/>
      <c r="M5" s="600"/>
      <c r="N5" s="601"/>
      <c r="O5" s="251"/>
      <c r="P5" s="600" t="s">
        <v>240</v>
      </c>
      <c r="Q5" s="600"/>
      <c r="R5" s="600"/>
      <c r="S5" s="600"/>
      <c r="T5" s="600"/>
      <c r="U5" s="600"/>
      <c r="V5" s="600"/>
      <c r="W5" s="252"/>
      <c r="X5" s="558" t="s">
        <v>243</v>
      </c>
      <c r="Y5" s="558"/>
      <c r="Z5" s="558"/>
      <c r="AA5" s="558"/>
      <c r="AB5" s="558"/>
      <c r="AC5" s="558"/>
      <c r="AD5" s="559"/>
      <c r="AE5" s="252"/>
      <c r="AF5" s="558" t="s">
        <v>284</v>
      </c>
      <c r="AG5" s="558"/>
      <c r="AH5" s="558"/>
      <c r="AI5" s="558"/>
      <c r="AJ5" s="558"/>
      <c r="AK5" s="558"/>
      <c r="AL5" s="559"/>
      <c r="AM5" s="252"/>
      <c r="AN5" s="558" t="s">
        <v>303</v>
      </c>
      <c r="AO5" s="558"/>
      <c r="AP5" s="558"/>
      <c r="AQ5" s="558"/>
      <c r="AR5" s="558"/>
      <c r="AS5" s="558"/>
      <c r="AT5" s="559"/>
      <c r="AU5" s="252"/>
      <c r="AV5" s="558" t="s">
        <v>316</v>
      </c>
      <c r="AW5" s="558"/>
      <c r="AX5" s="558"/>
      <c r="AY5" s="558"/>
      <c r="AZ5" s="558"/>
      <c r="BA5" s="558"/>
      <c r="BB5" s="559"/>
      <c r="BC5" s="252"/>
      <c r="BD5" s="558" t="s">
        <v>324</v>
      </c>
      <c r="BE5" s="558"/>
      <c r="BF5" s="558"/>
      <c r="BG5" s="558"/>
      <c r="BH5" s="558"/>
      <c r="BI5" s="558"/>
      <c r="BJ5" s="559"/>
      <c r="BK5" s="252"/>
      <c r="BL5" s="558" t="s">
        <v>345</v>
      </c>
      <c r="BM5" s="558"/>
      <c r="BN5" s="558"/>
      <c r="BO5" s="558"/>
      <c r="BP5" s="558"/>
      <c r="BQ5" s="558"/>
      <c r="BR5" s="559"/>
      <c r="BS5" s="252"/>
      <c r="BT5" s="558" t="s">
        <v>351</v>
      </c>
      <c r="BU5" s="558"/>
      <c r="BV5" s="558"/>
      <c r="BW5" s="558"/>
      <c r="BX5" s="558"/>
      <c r="BY5" s="558"/>
      <c r="BZ5" s="559"/>
      <c r="CA5" s="252"/>
      <c r="CB5" s="558" t="s">
        <v>357</v>
      </c>
      <c r="CC5" s="558"/>
      <c r="CD5" s="558"/>
      <c r="CE5" s="558"/>
      <c r="CF5" s="558"/>
      <c r="CG5" s="558"/>
      <c r="CH5" s="559"/>
      <c r="CI5" s="252"/>
      <c r="CJ5" s="558" t="s">
        <v>367</v>
      </c>
      <c r="CK5" s="558"/>
      <c r="CL5" s="558"/>
      <c r="CM5" s="558"/>
      <c r="CN5" s="558"/>
      <c r="CO5" s="558"/>
      <c r="CP5" s="559"/>
      <c r="CQ5" s="252"/>
      <c r="CR5" s="558" t="s">
        <v>369</v>
      </c>
      <c r="CS5" s="558"/>
      <c r="CT5" s="558"/>
      <c r="CU5" s="558"/>
      <c r="CV5" s="558"/>
      <c r="CW5" s="558"/>
      <c r="CX5" s="559"/>
      <c r="CY5" s="252"/>
      <c r="CZ5" s="558" t="s">
        <v>381</v>
      </c>
      <c r="DA5" s="558"/>
      <c r="DB5" s="558"/>
      <c r="DC5" s="558"/>
      <c r="DD5" s="558"/>
      <c r="DE5" s="558"/>
      <c r="DF5" s="559"/>
      <c r="DG5" s="252"/>
      <c r="DH5" s="558" t="s">
        <v>385</v>
      </c>
      <c r="DI5" s="558"/>
      <c r="DJ5" s="558"/>
      <c r="DK5" s="558"/>
      <c r="DL5" s="558"/>
      <c r="DM5" s="558"/>
      <c r="DN5" s="559"/>
      <c r="DO5" s="252"/>
      <c r="DP5" s="558" t="s">
        <v>396</v>
      </c>
      <c r="DQ5" s="558"/>
      <c r="DR5" s="558"/>
      <c r="DS5" s="558"/>
      <c r="DT5" s="558"/>
      <c r="DU5" s="558"/>
      <c r="DV5" s="559"/>
      <c r="DW5" s="252"/>
      <c r="DX5" s="558" t="s">
        <v>397</v>
      </c>
      <c r="DY5" s="558"/>
      <c r="DZ5" s="558"/>
      <c r="EA5" s="558"/>
      <c r="EB5" s="558"/>
      <c r="EC5" s="558"/>
      <c r="ED5" s="559"/>
      <c r="EE5" s="252"/>
    </row>
    <row r="6" spans="1:135" x14ac:dyDescent="0.25">
      <c r="A6" s="603"/>
      <c r="B6" s="603"/>
      <c r="C6" s="605"/>
      <c r="D6" s="607"/>
      <c r="E6" s="607"/>
      <c r="F6" s="610"/>
      <c r="G6" s="200"/>
      <c r="H6" s="560" t="s">
        <v>236</v>
      </c>
      <c r="I6" s="562" t="s">
        <v>235</v>
      </c>
      <c r="J6" s="563"/>
      <c r="K6" s="564"/>
      <c r="L6" s="563" t="s">
        <v>237</v>
      </c>
      <c r="M6" s="563"/>
      <c r="N6" s="565"/>
      <c r="O6" s="252"/>
      <c r="P6" s="560" t="s">
        <v>236</v>
      </c>
      <c r="Q6" s="562" t="s">
        <v>235</v>
      </c>
      <c r="R6" s="563"/>
      <c r="S6" s="564"/>
      <c r="T6" s="563" t="s">
        <v>237</v>
      </c>
      <c r="U6" s="563"/>
      <c r="V6" s="563"/>
      <c r="W6" s="252"/>
      <c r="X6" s="560" t="s">
        <v>236</v>
      </c>
      <c r="Y6" s="562" t="s">
        <v>235</v>
      </c>
      <c r="Z6" s="563"/>
      <c r="AA6" s="564"/>
      <c r="AB6" s="563" t="s">
        <v>237</v>
      </c>
      <c r="AC6" s="563"/>
      <c r="AD6" s="565"/>
      <c r="AE6" s="252"/>
      <c r="AF6" s="560" t="s">
        <v>236</v>
      </c>
      <c r="AG6" s="562" t="s">
        <v>235</v>
      </c>
      <c r="AH6" s="563"/>
      <c r="AI6" s="564"/>
      <c r="AJ6" s="563" t="s">
        <v>237</v>
      </c>
      <c r="AK6" s="563"/>
      <c r="AL6" s="565"/>
      <c r="AM6" s="252"/>
      <c r="AN6" s="560" t="s">
        <v>236</v>
      </c>
      <c r="AO6" s="562" t="s">
        <v>235</v>
      </c>
      <c r="AP6" s="563"/>
      <c r="AQ6" s="564"/>
      <c r="AR6" s="563" t="s">
        <v>237</v>
      </c>
      <c r="AS6" s="563"/>
      <c r="AT6" s="565"/>
      <c r="AU6" s="252"/>
      <c r="AV6" s="560" t="s">
        <v>236</v>
      </c>
      <c r="AW6" s="562" t="s">
        <v>235</v>
      </c>
      <c r="AX6" s="563"/>
      <c r="AY6" s="564"/>
      <c r="AZ6" s="563" t="s">
        <v>237</v>
      </c>
      <c r="BA6" s="563"/>
      <c r="BB6" s="565"/>
      <c r="BC6" s="252"/>
      <c r="BD6" s="560" t="s">
        <v>236</v>
      </c>
      <c r="BE6" s="562" t="s">
        <v>235</v>
      </c>
      <c r="BF6" s="563"/>
      <c r="BG6" s="564"/>
      <c r="BH6" s="563" t="s">
        <v>237</v>
      </c>
      <c r="BI6" s="563"/>
      <c r="BJ6" s="565"/>
      <c r="BK6" s="252"/>
      <c r="BL6" s="560" t="s">
        <v>236</v>
      </c>
      <c r="BM6" s="562" t="s">
        <v>235</v>
      </c>
      <c r="BN6" s="563"/>
      <c r="BO6" s="564"/>
      <c r="BP6" s="563" t="s">
        <v>237</v>
      </c>
      <c r="BQ6" s="563"/>
      <c r="BR6" s="565"/>
      <c r="BS6" s="252"/>
      <c r="BT6" s="560" t="s">
        <v>236</v>
      </c>
      <c r="BU6" s="562" t="s">
        <v>235</v>
      </c>
      <c r="BV6" s="563"/>
      <c r="BW6" s="564"/>
      <c r="BX6" s="563" t="s">
        <v>237</v>
      </c>
      <c r="BY6" s="563"/>
      <c r="BZ6" s="565"/>
      <c r="CA6" s="252"/>
      <c r="CB6" s="560" t="s">
        <v>236</v>
      </c>
      <c r="CC6" s="562" t="s">
        <v>235</v>
      </c>
      <c r="CD6" s="563"/>
      <c r="CE6" s="564"/>
      <c r="CF6" s="563" t="s">
        <v>237</v>
      </c>
      <c r="CG6" s="563"/>
      <c r="CH6" s="565"/>
      <c r="CI6" s="252"/>
      <c r="CJ6" s="560" t="s">
        <v>236</v>
      </c>
      <c r="CK6" s="562" t="s">
        <v>235</v>
      </c>
      <c r="CL6" s="563"/>
      <c r="CM6" s="564"/>
      <c r="CN6" s="563" t="s">
        <v>237</v>
      </c>
      <c r="CO6" s="563"/>
      <c r="CP6" s="565"/>
      <c r="CQ6" s="252"/>
      <c r="CR6" s="560" t="s">
        <v>236</v>
      </c>
      <c r="CS6" s="562" t="s">
        <v>235</v>
      </c>
      <c r="CT6" s="563"/>
      <c r="CU6" s="564"/>
      <c r="CV6" s="563" t="s">
        <v>237</v>
      </c>
      <c r="CW6" s="563"/>
      <c r="CX6" s="565"/>
      <c r="CY6" s="252"/>
      <c r="CZ6" s="560" t="s">
        <v>236</v>
      </c>
      <c r="DA6" s="562" t="s">
        <v>235</v>
      </c>
      <c r="DB6" s="563"/>
      <c r="DC6" s="564"/>
      <c r="DD6" s="563" t="s">
        <v>237</v>
      </c>
      <c r="DE6" s="563"/>
      <c r="DF6" s="565"/>
      <c r="DG6" s="252"/>
      <c r="DH6" s="560" t="s">
        <v>236</v>
      </c>
      <c r="DI6" s="562" t="s">
        <v>235</v>
      </c>
      <c r="DJ6" s="563"/>
      <c r="DK6" s="564"/>
      <c r="DL6" s="563" t="s">
        <v>237</v>
      </c>
      <c r="DM6" s="563"/>
      <c r="DN6" s="565"/>
      <c r="DO6" s="252"/>
      <c r="DP6" s="560" t="s">
        <v>236</v>
      </c>
      <c r="DQ6" s="562" t="s">
        <v>235</v>
      </c>
      <c r="DR6" s="563"/>
      <c r="DS6" s="564"/>
      <c r="DT6" s="563" t="s">
        <v>237</v>
      </c>
      <c r="DU6" s="563"/>
      <c r="DV6" s="565"/>
      <c r="DW6" s="252"/>
      <c r="DX6" s="560" t="s">
        <v>236</v>
      </c>
      <c r="DY6" s="562" t="s">
        <v>235</v>
      </c>
      <c r="DZ6" s="563"/>
      <c r="EA6" s="564"/>
      <c r="EB6" s="563" t="s">
        <v>237</v>
      </c>
      <c r="EC6" s="563"/>
      <c r="ED6" s="565"/>
      <c r="EE6" s="252"/>
    </row>
    <row r="7" spans="1:135" ht="15.75" thickBot="1" x14ac:dyDescent="0.3">
      <c r="A7" s="603"/>
      <c r="B7" s="603"/>
      <c r="C7" s="605"/>
      <c r="D7" s="608"/>
      <c r="E7" s="608"/>
      <c r="F7" s="611"/>
      <c r="G7" s="201"/>
      <c r="H7" s="561"/>
      <c r="I7" s="112" t="s">
        <v>228</v>
      </c>
      <c r="J7" s="113" t="s">
        <v>229</v>
      </c>
      <c r="K7" s="114" t="s">
        <v>230</v>
      </c>
      <c r="L7" s="113" t="s">
        <v>228</v>
      </c>
      <c r="M7" s="113" t="s">
        <v>229</v>
      </c>
      <c r="N7" s="115" t="s">
        <v>230</v>
      </c>
      <c r="O7" s="253"/>
      <c r="P7" s="561"/>
      <c r="Q7" s="112" t="s">
        <v>228</v>
      </c>
      <c r="R7" s="113" t="s">
        <v>229</v>
      </c>
      <c r="S7" s="114" t="s">
        <v>230</v>
      </c>
      <c r="T7" s="113" t="s">
        <v>228</v>
      </c>
      <c r="U7" s="113" t="s">
        <v>229</v>
      </c>
      <c r="V7" s="113" t="s">
        <v>230</v>
      </c>
      <c r="W7" s="253"/>
      <c r="X7" s="561"/>
      <c r="Y7" s="112" t="s">
        <v>228</v>
      </c>
      <c r="Z7" s="113" t="s">
        <v>229</v>
      </c>
      <c r="AA7" s="114" t="s">
        <v>230</v>
      </c>
      <c r="AB7" s="113" t="s">
        <v>228</v>
      </c>
      <c r="AC7" s="113" t="s">
        <v>229</v>
      </c>
      <c r="AD7" s="115" t="s">
        <v>230</v>
      </c>
      <c r="AE7" s="253"/>
      <c r="AF7" s="561"/>
      <c r="AG7" s="112" t="s">
        <v>228</v>
      </c>
      <c r="AH7" s="113" t="s">
        <v>229</v>
      </c>
      <c r="AI7" s="114" t="s">
        <v>230</v>
      </c>
      <c r="AJ7" s="113" t="s">
        <v>228</v>
      </c>
      <c r="AK7" s="113" t="s">
        <v>229</v>
      </c>
      <c r="AL7" s="115" t="s">
        <v>230</v>
      </c>
      <c r="AM7" s="253"/>
      <c r="AN7" s="561"/>
      <c r="AO7" s="112" t="s">
        <v>228</v>
      </c>
      <c r="AP7" s="113" t="s">
        <v>229</v>
      </c>
      <c r="AQ7" s="114" t="s">
        <v>230</v>
      </c>
      <c r="AR7" s="113" t="s">
        <v>228</v>
      </c>
      <c r="AS7" s="113" t="s">
        <v>229</v>
      </c>
      <c r="AT7" s="115" t="s">
        <v>230</v>
      </c>
      <c r="AU7" s="253"/>
      <c r="AV7" s="561"/>
      <c r="AW7" s="112" t="s">
        <v>228</v>
      </c>
      <c r="AX7" s="113" t="s">
        <v>229</v>
      </c>
      <c r="AY7" s="114" t="s">
        <v>230</v>
      </c>
      <c r="AZ7" s="113" t="s">
        <v>228</v>
      </c>
      <c r="BA7" s="113" t="s">
        <v>229</v>
      </c>
      <c r="BB7" s="115" t="s">
        <v>230</v>
      </c>
      <c r="BC7" s="253"/>
      <c r="BD7" s="561"/>
      <c r="BE7" s="112" t="s">
        <v>228</v>
      </c>
      <c r="BF7" s="113" t="s">
        <v>229</v>
      </c>
      <c r="BG7" s="114" t="s">
        <v>230</v>
      </c>
      <c r="BH7" s="113" t="s">
        <v>228</v>
      </c>
      <c r="BI7" s="113" t="s">
        <v>229</v>
      </c>
      <c r="BJ7" s="115" t="s">
        <v>230</v>
      </c>
      <c r="BK7" s="253"/>
      <c r="BL7" s="561"/>
      <c r="BM7" s="112" t="s">
        <v>228</v>
      </c>
      <c r="BN7" s="113" t="s">
        <v>229</v>
      </c>
      <c r="BO7" s="114" t="s">
        <v>230</v>
      </c>
      <c r="BP7" s="113" t="s">
        <v>228</v>
      </c>
      <c r="BQ7" s="113" t="s">
        <v>229</v>
      </c>
      <c r="BR7" s="115" t="s">
        <v>230</v>
      </c>
      <c r="BS7" s="253"/>
      <c r="BT7" s="561"/>
      <c r="BU7" s="112" t="s">
        <v>228</v>
      </c>
      <c r="BV7" s="113" t="s">
        <v>229</v>
      </c>
      <c r="BW7" s="114" t="s">
        <v>230</v>
      </c>
      <c r="BX7" s="113" t="s">
        <v>228</v>
      </c>
      <c r="BY7" s="113" t="s">
        <v>229</v>
      </c>
      <c r="BZ7" s="115" t="s">
        <v>230</v>
      </c>
      <c r="CA7" s="253"/>
      <c r="CB7" s="561"/>
      <c r="CC7" s="112" t="s">
        <v>228</v>
      </c>
      <c r="CD7" s="113" t="s">
        <v>229</v>
      </c>
      <c r="CE7" s="114" t="s">
        <v>230</v>
      </c>
      <c r="CF7" s="113" t="s">
        <v>228</v>
      </c>
      <c r="CG7" s="113" t="s">
        <v>229</v>
      </c>
      <c r="CH7" s="115" t="s">
        <v>230</v>
      </c>
      <c r="CI7" s="253"/>
      <c r="CJ7" s="561"/>
      <c r="CK7" s="112" t="s">
        <v>228</v>
      </c>
      <c r="CL7" s="113" t="s">
        <v>229</v>
      </c>
      <c r="CM7" s="114" t="s">
        <v>230</v>
      </c>
      <c r="CN7" s="113" t="s">
        <v>228</v>
      </c>
      <c r="CO7" s="113" t="s">
        <v>229</v>
      </c>
      <c r="CP7" s="115" t="s">
        <v>230</v>
      </c>
      <c r="CQ7" s="253"/>
      <c r="CR7" s="561"/>
      <c r="CS7" s="112" t="s">
        <v>228</v>
      </c>
      <c r="CT7" s="113" t="s">
        <v>229</v>
      </c>
      <c r="CU7" s="114" t="s">
        <v>230</v>
      </c>
      <c r="CV7" s="113" t="s">
        <v>228</v>
      </c>
      <c r="CW7" s="113" t="s">
        <v>229</v>
      </c>
      <c r="CX7" s="115" t="s">
        <v>230</v>
      </c>
      <c r="CY7" s="253"/>
      <c r="CZ7" s="561"/>
      <c r="DA7" s="112" t="s">
        <v>228</v>
      </c>
      <c r="DB7" s="113" t="s">
        <v>229</v>
      </c>
      <c r="DC7" s="114" t="s">
        <v>230</v>
      </c>
      <c r="DD7" s="113" t="s">
        <v>228</v>
      </c>
      <c r="DE7" s="113" t="s">
        <v>229</v>
      </c>
      <c r="DF7" s="115" t="s">
        <v>230</v>
      </c>
      <c r="DG7" s="253"/>
      <c r="DH7" s="561"/>
      <c r="DI7" s="112" t="s">
        <v>228</v>
      </c>
      <c r="DJ7" s="113" t="s">
        <v>229</v>
      </c>
      <c r="DK7" s="114" t="s">
        <v>230</v>
      </c>
      <c r="DL7" s="113" t="s">
        <v>228</v>
      </c>
      <c r="DM7" s="113" t="s">
        <v>229</v>
      </c>
      <c r="DN7" s="115" t="s">
        <v>230</v>
      </c>
      <c r="DO7" s="253"/>
      <c r="DP7" s="561"/>
      <c r="DQ7" s="112" t="s">
        <v>228</v>
      </c>
      <c r="DR7" s="113" t="s">
        <v>229</v>
      </c>
      <c r="DS7" s="114" t="s">
        <v>230</v>
      </c>
      <c r="DT7" s="113" t="s">
        <v>228</v>
      </c>
      <c r="DU7" s="113" t="s">
        <v>229</v>
      </c>
      <c r="DV7" s="115" t="s">
        <v>230</v>
      </c>
      <c r="DW7" s="253"/>
      <c r="DX7" s="561"/>
      <c r="DY7" s="112" t="s">
        <v>228</v>
      </c>
      <c r="DZ7" s="113" t="s">
        <v>229</v>
      </c>
      <c r="EA7" s="114" t="s">
        <v>230</v>
      </c>
      <c r="EB7" s="113" t="s">
        <v>228</v>
      </c>
      <c r="EC7" s="113" t="s">
        <v>229</v>
      </c>
      <c r="ED7" s="115" t="s">
        <v>230</v>
      </c>
      <c r="EE7" s="253"/>
    </row>
    <row r="8" spans="1:135" x14ac:dyDescent="0.25">
      <c r="A8" s="234" t="s">
        <v>195</v>
      </c>
      <c r="B8" s="238" t="s">
        <v>246</v>
      </c>
      <c r="C8" s="580" t="s">
        <v>133</v>
      </c>
      <c r="D8" s="140" t="s">
        <v>225</v>
      </c>
      <c r="E8" s="140">
        <v>1.5100961114540163</v>
      </c>
      <c r="F8" s="141" t="s">
        <v>196</v>
      </c>
      <c r="G8" s="202"/>
      <c r="H8" s="597">
        <v>36.206711013000003</v>
      </c>
      <c r="I8" s="142">
        <v>292.468205162</v>
      </c>
      <c r="J8" s="143">
        <v>185.114058556</v>
      </c>
      <c r="K8" s="144">
        <v>97.511974589999994</v>
      </c>
      <c r="L8" s="208">
        <v>314.85679895590903</v>
      </c>
      <c r="M8" s="208">
        <v>195.833006554847</v>
      </c>
      <c r="N8" s="209">
        <v>85.752851159103002</v>
      </c>
      <c r="O8" s="202"/>
      <c r="P8" s="594">
        <v>37.035948777000002</v>
      </c>
      <c r="Q8" s="142">
        <v>293.37912349700002</v>
      </c>
      <c r="R8" s="143">
        <v>185.87988993100001</v>
      </c>
      <c r="S8" s="144">
        <v>97.933394739999997</v>
      </c>
      <c r="T8" s="222">
        <v>304.21860618699498</v>
      </c>
      <c r="U8" s="223">
        <v>198.887720472366</v>
      </c>
      <c r="V8" s="223">
        <v>85.473635679571998</v>
      </c>
      <c r="W8" s="256"/>
      <c r="X8" s="566">
        <v>35.981203243000003</v>
      </c>
      <c r="Y8" s="142">
        <v>292.14749287500001</v>
      </c>
      <c r="Z8" s="143">
        <v>184.79407729799999</v>
      </c>
      <c r="AA8" s="144">
        <v>96.844505060000003</v>
      </c>
      <c r="AB8" s="208">
        <v>303.00203910616699</v>
      </c>
      <c r="AC8" s="208">
        <v>197.79016013418399</v>
      </c>
      <c r="AD8" s="209">
        <v>84.404088940942998</v>
      </c>
      <c r="AE8" s="256"/>
      <c r="AF8" s="566">
        <v>34.236492769000002</v>
      </c>
      <c r="AG8" s="142">
        <v>293.43333478300002</v>
      </c>
      <c r="AH8" s="143">
        <v>184.31882997599999</v>
      </c>
      <c r="AI8" s="144">
        <v>83.829162924664999</v>
      </c>
      <c r="AJ8" s="208">
        <v>305.30573295618399</v>
      </c>
      <c r="AK8" s="208">
        <v>191.514120481444</v>
      </c>
      <c r="AL8" s="209">
        <v>93.486033375000005</v>
      </c>
      <c r="AM8" s="256"/>
      <c r="AN8" s="566">
        <v>34.667441582999999</v>
      </c>
      <c r="AO8" s="142">
        <v>298.328868382</v>
      </c>
      <c r="AP8" s="143">
        <v>187.29505901100001</v>
      </c>
      <c r="AQ8" s="144">
        <v>94.472036872000004</v>
      </c>
      <c r="AR8" s="208">
        <v>307.60601214366301</v>
      </c>
      <c r="AS8" s="208">
        <v>190.90466302866801</v>
      </c>
      <c r="AT8" s="209">
        <v>84.804038415511002</v>
      </c>
      <c r="AU8" s="256"/>
      <c r="AV8" s="566">
        <v>33.939301749000002</v>
      </c>
      <c r="AW8" s="142">
        <v>295.76429442900002</v>
      </c>
      <c r="AX8" s="143">
        <v>185.54146149300001</v>
      </c>
      <c r="AY8" s="144">
        <v>93.373422892999997</v>
      </c>
      <c r="AZ8" s="208">
        <v>289.27469750544998</v>
      </c>
      <c r="BA8" s="208">
        <v>182.96852953760001</v>
      </c>
      <c r="BB8" s="209">
        <v>81.077575492004996</v>
      </c>
      <c r="BC8" s="256"/>
      <c r="BD8" s="566">
        <v>35.566100755999997</v>
      </c>
      <c r="BE8" s="142">
        <v>301.26309050499998</v>
      </c>
      <c r="BF8" s="143">
        <v>189.24602039999999</v>
      </c>
      <c r="BG8" s="144">
        <v>95.728976904000007</v>
      </c>
      <c r="BH8" s="208">
        <v>294.99445682160399</v>
      </c>
      <c r="BI8" s="208">
        <v>188.6713589</v>
      </c>
      <c r="BJ8" s="209">
        <v>83.344891935019007</v>
      </c>
      <c r="BK8" s="256"/>
      <c r="BL8" s="566">
        <v>36.945210031999999</v>
      </c>
      <c r="BM8" s="142">
        <v>307.11636419600001</v>
      </c>
      <c r="BN8" s="143">
        <v>193.14124463799999</v>
      </c>
      <c r="BO8" s="144">
        <v>98.108207476000004</v>
      </c>
      <c r="BP8" s="208">
        <v>315.33621154186199</v>
      </c>
      <c r="BQ8" s="208">
        <v>199.58731504988299</v>
      </c>
      <c r="BR8" s="209">
        <v>88.005826397554998</v>
      </c>
      <c r="BS8" s="256"/>
      <c r="BT8" s="566">
        <v>34.430073921000002</v>
      </c>
      <c r="BU8" s="142">
        <v>303.181018091</v>
      </c>
      <c r="BV8" s="143">
        <v>191.65903393900001</v>
      </c>
      <c r="BW8" s="144">
        <v>98.104551705999995</v>
      </c>
      <c r="BX8" s="208">
        <v>315.25500785055402</v>
      </c>
      <c r="BY8" s="208">
        <v>198.96826001439399</v>
      </c>
      <c r="BZ8" s="209">
        <v>87.252846408837996</v>
      </c>
      <c r="CA8" s="256"/>
      <c r="CB8" s="566">
        <v>36.582244152999998</v>
      </c>
      <c r="CC8" s="142">
        <v>301.76161226099998</v>
      </c>
      <c r="CD8" s="143">
        <v>191.52595980699999</v>
      </c>
      <c r="CE8" s="144">
        <v>99.241110879000004</v>
      </c>
      <c r="CF8" s="208">
        <v>300.59380382682099</v>
      </c>
      <c r="CG8" s="208">
        <v>189.57023956592801</v>
      </c>
      <c r="CH8" s="209">
        <v>86.811335406599994</v>
      </c>
      <c r="CI8" s="256"/>
      <c r="CJ8" s="566">
        <v>33.499389999999998</v>
      </c>
      <c r="CK8" s="142">
        <v>295.65360036300001</v>
      </c>
      <c r="CL8" s="143">
        <v>186.850623055</v>
      </c>
      <c r="CM8" s="144">
        <v>94.739492905000006</v>
      </c>
      <c r="CN8" s="208">
        <v>290.15034400535302</v>
      </c>
      <c r="CO8" s="208">
        <v>184.40742094697001</v>
      </c>
      <c r="CP8" s="209">
        <v>80.767019039505996</v>
      </c>
      <c r="CQ8" s="256"/>
      <c r="CR8" s="566">
        <v>34.751983195999998</v>
      </c>
      <c r="CS8" s="142">
        <v>292.66266891200002</v>
      </c>
      <c r="CT8" s="143">
        <v>185.52362361900001</v>
      </c>
      <c r="CU8" s="144">
        <v>95.219410570999997</v>
      </c>
      <c r="CV8" s="208">
        <v>300.03825872679801</v>
      </c>
      <c r="CW8" s="208">
        <v>191.27037610166599</v>
      </c>
      <c r="CX8" s="209">
        <v>81.320686310854995</v>
      </c>
      <c r="CY8" s="256"/>
      <c r="CZ8" s="566">
        <v>33.446287482000002</v>
      </c>
      <c r="DA8" s="142">
        <v>287.43045463099998</v>
      </c>
      <c r="DB8" s="143">
        <v>182.02430998200001</v>
      </c>
      <c r="DC8" s="144">
        <v>93.282113171000006</v>
      </c>
      <c r="DD8" s="208">
        <v>299.02210028046301</v>
      </c>
      <c r="DE8" s="208">
        <v>189.549132461244</v>
      </c>
      <c r="DF8" s="209">
        <v>82.319371295498996</v>
      </c>
      <c r="DG8" s="256"/>
      <c r="DH8" s="566">
        <v>32.757294561000002</v>
      </c>
      <c r="DI8" s="142">
        <v>287.88484105800001</v>
      </c>
      <c r="DJ8" s="143">
        <v>182.13835871000001</v>
      </c>
      <c r="DK8" s="144">
        <v>93.287868919000005</v>
      </c>
      <c r="DL8" s="208">
        <v>287.59994630049999</v>
      </c>
      <c r="DM8" s="208">
        <v>182.40818398761601</v>
      </c>
      <c r="DN8" s="209">
        <v>82.202110526279995</v>
      </c>
      <c r="DO8" s="256"/>
      <c r="DP8" s="566">
        <v>34.3417586808511</v>
      </c>
      <c r="DQ8" s="425">
        <v>283.95129809899998</v>
      </c>
      <c r="DR8" s="426">
        <v>181.625876218</v>
      </c>
      <c r="DS8" s="427">
        <v>94.943672186000001</v>
      </c>
      <c r="DT8" s="208">
        <v>286.78962383747398</v>
      </c>
      <c r="DU8" s="208">
        <v>183.07720326952301</v>
      </c>
      <c r="DV8" s="209">
        <v>81.494401997352995</v>
      </c>
      <c r="DW8" s="256"/>
      <c r="DX8" s="566">
        <v>33.729553223700101</v>
      </c>
      <c r="DY8" s="425">
        <v>281.940949155</v>
      </c>
      <c r="DZ8" s="426">
        <v>180.23688484900001</v>
      </c>
      <c r="EA8" s="427">
        <v>94.280041703999999</v>
      </c>
      <c r="EB8" s="208">
        <v>298.08349306906098</v>
      </c>
      <c r="EC8" s="208">
        <v>189.977362657458</v>
      </c>
      <c r="ED8" s="209">
        <v>81.010921526280001</v>
      </c>
      <c r="EE8" s="256"/>
    </row>
    <row r="9" spans="1:135" x14ac:dyDescent="0.25">
      <c r="A9" s="154" t="s">
        <v>197</v>
      </c>
      <c r="B9" s="239" t="s">
        <v>247</v>
      </c>
      <c r="C9" s="578"/>
      <c r="D9" s="140" t="s">
        <v>225</v>
      </c>
      <c r="E9" s="140">
        <v>1.5100961114540163</v>
      </c>
      <c r="F9" s="141" t="s">
        <v>196</v>
      </c>
      <c r="G9" s="202"/>
      <c r="H9" s="598"/>
      <c r="I9" s="148">
        <v>394.00291666099997</v>
      </c>
      <c r="J9" s="149">
        <v>252.32128129099999</v>
      </c>
      <c r="K9" s="150">
        <v>95.056309321000001</v>
      </c>
      <c r="L9" s="210">
        <v>314.85679895590903</v>
      </c>
      <c r="M9" s="210">
        <v>195.833006554847</v>
      </c>
      <c r="N9" s="211">
        <v>85.752851159103002</v>
      </c>
      <c r="O9" s="202"/>
      <c r="P9" s="595"/>
      <c r="Q9" s="148">
        <v>396.20172207500002</v>
      </c>
      <c r="R9" s="149">
        <v>253.896877821</v>
      </c>
      <c r="S9" s="150">
        <v>96.069354348999994</v>
      </c>
      <c r="T9" s="224">
        <v>304.21860618699498</v>
      </c>
      <c r="U9" s="225">
        <v>198.887720472366</v>
      </c>
      <c r="V9" s="225">
        <v>85.473635679571998</v>
      </c>
      <c r="W9" s="256"/>
      <c r="X9" s="567"/>
      <c r="Y9" s="148">
        <v>395.02150360299999</v>
      </c>
      <c r="Z9" s="149">
        <v>252.80789023599999</v>
      </c>
      <c r="AA9" s="150">
        <v>95.000066501000006</v>
      </c>
      <c r="AB9" s="210">
        <v>303.00203910616699</v>
      </c>
      <c r="AC9" s="210">
        <v>197.79016013418399</v>
      </c>
      <c r="AD9" s="211">
        <v>84.404088940942998</v>
      </c>
      <c r="AE9" s="256"/>
      <c r="AF9" s="567"/>
      <c r="AG9" s="148">
        <v>398.76390344100002</v>
      </c>
      <c r="AH9" s="149">
        <v>254.37172636599999</v>
      </c>
      <c r="AI9" s="150">
        <v>83.829162924664999</v>
      </c>
      <c r="AJ9" s="210">
        <v>305.30573295618399</v>
      </c>
      <c r="AK9" s="210">
        <v>191.514120481444</v>
      </c>
      <c r="AL9" s="211">
        <v>94.166541104000004</v>
      </c>
      <c r="AM9" s="256"/>
      <c r="AN9" s="567"/>
      <c r="AO9" s="148">
        <v>371.84121614100002</v>
      </c>
      <c r="AP9" s="149">
        <v>249.140499801</v>
      </c>
      <c r="AQ9" s="150">
        <v>90.794102791</v>
      </c>
      <c r="AR9" s="210">
        <v>307.60601214366301</v>
      </c>
      <c r="AS9" s="210">
        <v>190.90466302866801</v>
      </c>
      <c r="AT9" s="211">
        <v>84.804038415511002</v>
      </c>
      <c r="AU9" s="256"/>
      <c r="AV9" s="567"/>
      <c r="AW9" s="148">
        <v>370.03862772899998</v>
      </c>
      <c r="AX9" s="149">
        <v>247.983983231</v>
      </c>
      <c r="AY9" s="150">
        <v>90.035440858000001</v>
      </c>
      <c r="AZ9" s="210">
        <v>289.27469750544998</v>
      </c>
      <c r="BA9" s="210">
        <v>182.96852953760001</v>
      </c>
      <c r="BB9" s="211">
        <v>81.077575492004996</v>
      </c>
      <c r="BC9" s="256"/>
      <c r="BD9" s="567"/>
      <c r="BE9" s="148">
        <v>376.04352804899997</v>
      </c>
      <c r="BF9" s="149">
        <v>252.2934118</v>
      </c>
      <c r="BG9" s="150">
        <v>92.266595146</v>
      </c>
      <c r="BH9" s="210">
        <v>294.99445682160399</v>
      </c>
      <c r="BI9" s="210">
        <v>188.6713589</v>
      </c>
      <c r="BJ9" s="211">
        <v>83.344891935019007</v>
      </c>
      <c r="BK9" s="256"/>
      <c r="BL9" s="567"/>
      <c r="BM9" s="148">
        <v>382.57730503800002</v>
      </c>
      <c r="BN9" s="149">
        <v>256.93951489199998</v>
      </c>
      <c r="BO9" s="150">
        <v>94.579692969999996</v>
      </c>
      <c r="BP9" s="210">
        <v>315.33621154186199</v>
      </c>
      <c r="BQ9" s="210">
        <v>199.58731504988299</v>
      </c>
      <c r="BR9" s="211">
        <v>88.005826397554998</v>
      </c>
      <c r="BS9" s="256"/>
      <c r="BT9" s="567"/>
      <c r="BU9" s="148">
        <v>377.18031237500003</v>
      </c>
      <c r="BV9" s="149">
        <v>252.357458858</v>
      </c>
      <c r="BW9" s="150">
        <v>91.919726929999996</v>
      </c>
      <c r="BX9" s="210">
        <v>315.25500785055402</v>
      </c>
      <c r="BY9" s="210">
        <v>198.96826001439399</v>
      </c>
      <c r="BZ9" s="211">
        <v>87.252846408837996</v>
      </c>
      <c r="CA9" s="256"/>
      <c r="CB9" s="567"/>
      <c r="CC9" s="148">
        <v>375.02343183300002</v>
      </c>
      <c r="CD9" s="149">
        <v>251.61270095899999</v>
      </c>
      <c r="CE9" s="150">
        <v>93.348198361000001</v>
      </c>
      <c r="CF9" s="210">
        <v>300.59380382682099</v>
      </c>
      <c r="CG9" s="210">
        <v>189.57023956592801</v>
      </c>
      <c r="CH9" s="211">
        <v>86.811335406599994</v>
      </c>
      <c r="CI9" s="256"/>
      <c r="CJ9" s="567"/>
      <c r="CK9" s="148">
        <v>358.42459784099998</v>
      </c>
      <c r="CL9" s="149">
        <v>238.84196330099999</v>
      </c>
      <c r="CM9" s="150">
        <v>86.582528268999994</v>
      </c>
      <c r="CN9" s="210">
        <v>290.15034400535302</v>
      </c>
      <c r="CO9" s="210">
        <v>184.40742094697001</v>
      </c>
      <c r="CP9" s="211">
        <v>80.767019039505996</v>
      </c>
      <c r="CQ9" s="256"/>
      <c r="CR9" s="567"/>
      <c r="CS9" s="148">
        <v>354.82211788900003</v>
      </c>
      <c r="CT9" s="149">
        <v>237.01017970500001</v>
      </c>
      <c r="CU9" s="150">
        <v>87.141770055999999</v>
      </c>
      <c r="CV9" s="210">
        <v>300.03825872679801</v>
      </c>
      <c r="CW9" s="210">
        <v>191.27037610166599</v>
      </c>
      <c r="CX9" s="211">
        <v>81.320686310854995</v>
      </c>
      <c r="CY9" s="256"/>
      <c r="CZ9" s="567"/>
      <c r="DA9" s="148">
        <v>350.28287654100001</v>
      </c>
      <c r="DB9" s="149">
        <v>233.72269747999999</v>
      </c>
      <c r="DC9" s="150">
        <v>85.371219092999993</v>
      </c>
      <c r="DD9" s="210">
        <v>299.02210028046301</v>
      </c>
      <c r="DE9" s="210">
        <v>189.549132461244</v>
      </c>
      <c r="DF9" s="211">
        <v>82.319371295498996</v>
      </c>
      <c r="DG9" s="256"/>
      <c r="DH9" s="567"/>
      <c r="DI9" s="148">
        <v>352.49250644799997</v>
      </c>
      <c r="DJ9" s="149">
        <v>234.87985175</v>
      </c>
      <c r="DK9" s="150">
        <v>85.160562412999994</v>
      </c>
      <c r="DL9" s="210">
        <v>287.59994630049999</v>
      </c>
      <c r="DM9" s="210">
        <v>182.40818398761601</v>
      </c>
      <c r="DN9" s="211">
        <v>82.202110526279995</v>
      </c>
      <c r="DO9" s="256"/>
      <c r="DP9" s="567"/>
      <c r="DQ9" s="428">
        <v>356.15853744600003</v>
      </c>
      <c r="DR9" s="429">
        <v>237.735077413</v>
      </c>
      <c r="DS9" s="430">
        <v>87.041567975999996</v>
      </c>
      <c r="DT9" s="210">
        <v>286.78962383747398</v>
      </c>
      <c r="DU9" s="210">
        <v>183.07720326952301</v>
      </c>
      <c r="DV9" s="211">
        <v>81.494401997352995</v>
      </c>
      <c r="DW9" s="256"/>
      <c r="DX9" s="567"/>
      <c r="DY9" s="428">
        <v>354.76439226399998</v>
      </c>
      <c r="DZ9" s="429">
        <v>236.66612908799999</v>
      </c>
      <c r="EA9" s="430">
        <v>86.162496804</v>
      </c>
      <c r="EB9" s="210">
        <v>298.08349306906098</v>
      </c>
      <c r="EC9" s="210">
        <v>189.977362657458</v>
      </c>
      <c r="ED9" s="211">
        <v>81.010921526280001</v>
      </c>
      <c r="EE9" s="256"/>
    </row>
    <row r="10" spans="1:135" x14ac:dyDescent="0.25">
      <c r="A10" s="154" t="s">
        <v>198</v>
      </c>
      <c r="B10" s="239" t="s">
        <v>248</v>
      </c>
      <c r="C10" s="578"/>
      <c r="D10" s="140" t="s">
        <v>225</v>
      </c>
      <c r="E10" s="140">
        <v>1.5100961114540163</v>
      </c>
      <c r="F10" s="141" t="s">
        <v>196</v>
      </c>
      <c r="G10" s="202"/>
      <c r="H10" s="598"/>
      <c r="I10" s="148">
        <v>371.612027721</v>
      </c>
      <c r="J10" s="149">
        <v>275.87866413900002</v>
      </c>
      <c r="K10" s="150">
        <v>105.52412506899999</v>
      </c>
      <c r="L10" s="210">
        <v>314.85679895590903</v>
      </c>
      <c r="M10" s="210">
        <v>195.833006554847</v>
      </c>
      <c r="N10" s="211">
        <v>85.752851159103002</v>
      </c>
      <c r="O10" s="202"/>
      <c r="P10" s="595"/>
      <c r="Q10" s="148">
        <v>346.72166177000003</v>
      </c>
      <c r="R10" s="149">
        <v>263.78522639099998</v>
      </c>
      <c r="S10" s="150">
        <v>104.606670747</v>
      </c>
      <c r="T10" s="224">
        <v>304.21860618699498</v>
      </c>
      <c r="U10" s="225">
        <v>198.887720472366</v>
      </c>
      <c r="V10" s="225">
        <v>85.473635679571998</v>
      </c>
      <c r="W10" s="256"/>
      <c r="X10" s="567"/>
      <c r="Y10" s="148">
        <v>345.53816345500002</v>
      </c>
      <c r="Z10" s="149">
        <v>262.69711804100001</v>
      </c>
      <c r="AA10" s="150">
        <v>103.535319266</v>
      </c>
      <c r="AB10" s="210">
        <v>303.00203910616699</v>
      </c>
      <c r="AC10" s="210">
        <v>197.79016013418399</v>
      </c>
      <c r="AD10" s="211">
        <v>84.404088940942998</v>
      </c>
      <c r="AE10" s="256"/>
      <c r="AF10" s="567"/>
      <c r="AG10" s="148">
        <v>347.67679699600001</v>
      </c>
      <c r="AH10" s="149">
        <v>263.94546589599997</v>
      </c>
      <c r="AI10" s="150">
        <v>83.829162924664999</v>
      </c>
      <c r="AJ10" s="210">
        <v>305.30573295618399</v>
      </c>
      <c r="AK10" s="210">
        <v>191.514120481444</v>
      </c>
      <c r="AL10" s="211">
        <v>102.70927334700001</v>
      </c>
      <c r="AM10" s="256"/>
      <c r="AN10" s="567"/>
      <c r="AO10" s="148">
        <v>353.41886070999999</v>
      </c>
      <c r="AP10" s="149">
        <v>268.24967850500002</v>
      </c>
      <c r="AQ10" s="150">
        <v>104.306565405</v>
      </c>
      <c r="AR10" s="210">
        <v>307.60601214366301</v>
      </c>
      <c r="AS10" s="210">
        <v>190.90466302866801</v>
      </c>
      <c r="AT10" s="211">
        <v>84.804038415511002</v>
      </c>
      <c r="AU10" s="256"/>
      <c r="AV10" s="567"/>
      <c r="AW10" s="148">
        <v>350.261826606</v>
      </c>
      <c r="AX10" s="149">
        <v>265.80713944199999</v>
      </c>
      <c r="AY10" s="150">
        <v>103.12167811</v>
      </c>
      <c r="AZ10" s="210">
        <v>289.27469750544998</v>
      </c>
      <c r="BA10" s="210">
        <v>182.96852953760001</v>
      </c>
      <c r="BB10" s="211">
        <v>81.077575492004996</v>
      </c>
      <c r="BC10" s="256"/>
      <c r="BD10" s="567"/>
      <c r="BE10" s="148">
        <v>356.00761020300001</v>
      </c>
      <c r="BF10" s="149">
        <v>270.39225529999999</v>
      </c>
      <c r="BG10" s="150">
        <v>105.554290064</v>
      </c>
      <c r="BH10" s="210">
        <v>294.99445682160399</v>
      </c>
      <c r="BI10" s="210">
        <v>188.6713589</v>
      </c>
      <c r="BJ10" s="211">
        <v>83.344891935019007</v>
      </c>
      <c r="BK10" s="256"/>
      <c r="BL10" s="567"/>
      <c r="BM10" s="148">
        <v>362.25005433699999</v>
      </c>
      <c r="BN10" s="149">
        <v>275.28120842999999</v>
      </c>
      <c r="BO10" s="150">
        <v>107.916400439</v>
      </c>
      <c r="BP10" s="210">
        <v>315.33621154186199</v>
      </c>
      <c r="BQ10" s="210">
        <v>199.58731504988299</v>
      </c>
      <c r="BR10" s="211">
        <v>88.005826397554998</v>
      </c>
      <c r="BS10" s="256"/>
      <c r="BT10" s="567"/>
      <c r="BU10" s="148">
        <v>359.71940462200001</v>
      </c>
      <c r="BV10" s="149">
        <v>271.64948658499998</v>
      </c>
      <c r="BW10" s="150">
        <v>106.602854024</v>
      </c>
      <c r="BX10" s="210">
        <v>315.25500785055402</v>
      </c>
      <c r="BY10" s="210">
        <v>198.96826001439399</v>
      </c>
      <c r="BZ10" s="211">
        <v>87.252846408837996</v>
      </c>
      <c r="CA10" s="256"/>
      <c r="CB10" s="567"/>
      <c r="CC10" s="148">
        <v>357.628939532</v>
      </c>
      <c r="CD10" s="149">
        <v>270.55500820600002</v>
      </c>
      <c r="CE10" s="150">
        <v>107.761015628</v>
      </c>
      <c r="CF10" s="210">
        <v>300.59380382682099</v>
      </c>
      <c r="CG10" s="210">
        <v>189.57023956592801</v>
      </c>
      <c r="CH10" s="211">
        <v>86.811335406599994</v>
      </c>
      <c r="CI10" s="256"/>
      <c r="CJ10" s="567"/>
      <c r="CK10" s="148">
        <v>351.40136666799998</v>
      </c>
      <c r="CL10" s="149">
        <v>265.34837210799998</v>
      </c>
      <c r="CM10" s="150">
        <v>104.016956725</v>
      </c>
      <c r="CN10" s="210">
        <v>290.15034400535302</v>
      </c>
      <c r="CO10" s="210">
        <v>184.40742094697001</v>
      </c>
      <c r="CP10" s="211">
        <v>80.767019039505996</v>
      </c>
      <c r="CQ10" s="256"/>
      <c r="CR10" s="567"/>
      <c r="CS10" s="148">
        <v>347.70209542999999</v>
      </c>
      <c r="CT10" s="149">
        <v>262.90599621699999</v>
      </c>
      <c r="CU10" s="150">
        <v>104.159092027</v>
      </c>
      <c r="CV10" s="210">
        <v>300.03825872679801</v>
      </c>
      <c r="CW10" s="210">
        <v>191.27037610166599</v>
      </c>
      <c r="CX10" s="211">
        <v>81.320686310854995</v>
      </c>
      <c r="CY10" s="256"/>
      <c r="CZ10" s="567"/>
      <c r="DA10" s="148">
        <v>348.63111466399999</v>
      </c>
      <c r="DB10" s="149">
        <v>258.94695506300002</v>
      </c>
      <c r="DC10" s="150">
        <v>102.189365755</v>
      </c>
      <c r="DD10" s="210">
        <v>299.02210028046301</v>
      </c>
      <c r="DE10" s="210">
        <v>189.549132461244</v>
      </c>
      <c r="DF10" s="211">
        <v>82.319371295498996</v>
      </c>
      <c r="DG10" s="256"/>
      <c r="DH10" s="567"/>
      <c r="DI10" s="148">
        <v>356.94674618099998</v>
      </c>
      <c r="DJ10" s="149">
        <v>259.86982134099998</v>
      </c>
      <c r="DK10" s="150">
        <v>102.15039222199999</v>
      </c>
      <c r="DL10" s="210">
        <v>287.59994630049999</v>
      </c>
      <c r="DM10" s="210">
        <v>182.40818398761601</v>
      </c>
      <c r="DN10" s="211">
        <v>82.202110526279995</v>
      </c>
      <c r="DO10" s="256"/>
      <c r="DP10" s="567"/>
      <c r="DQ10" s="428">
        <v>360.48939558699999</v>
      </c>
      <c r="DR10" s="429">
        <v>262.81369164799997</v>
      </c>
      <c r="DS10" s="430">
        <v>104.254341119</v>
      </c>
      <c r="DT10" s="210">
        <v>286.78962383747398</v>
      </c>
      <c r="DU10" s="210">
        <v>183.07720326952301</v>
      </c>
      <c r="DV10" s="211">
        <v>81.494401997352995</v>
      </c>
      <c r="DW10" s="256"/>
      <c r="DX10" s="567"/>
      <c r="DY10" s="428">
        <v>368.55930554000003</v>
      </c>
      <c r="DZ10" s="429">
        <v>262.19757186099997</v>
      </c>
      <c r="EA10" s="430">
        <v>103.557719514</v>
      </c>
      <c r="EB10" s="210">
        <v>298.08349306906098</v>
      </c>
      <c r="EC10" s="210">
        <v>189.977362657458</v>
      </c>
      <c r="ED10" s="211">
        <v>81.010921526280001</v>
      </c>
      <c r="EE10" s="256"/>
    </row>
    <row r="11" spans="1:135" x14ac:dyDescent="0.25">
      <c r="A11" s="154" t="s">
        <v>199</v>
      </c>
      <c r="B11" s="239" t="s">
        <v>249</v>
      </c>
      <c r="C11" s="578"/>
      <c r="D11" s="140" t="s">
        <v>225</v>
      </c>
      <c r="E11" s="140">
        <v>1.5100961114540163</v>
      </c>
      <c r="F11" s="141" t="s">
        <v>196</v>
      </c>
      <c r="G11" s="202"/>
      <c r="H11" s="598"/>
      <c r="I11" s="148">
        <v>217.229565648</v>
      </c>
      <c r="J11" s="149">
        <v>146.777245795</v>
      </c>
      <c r="K11" s="150">
        <v>72.729216278999999</v>
      </c>
      <c r="L11" s="206">
        <v>314.85679895590903</v>
      </c>
      <c r="M11" s="206">
        <v>195.833006554847</v>
      </c>
      <c r="N11" s="207">
        <v>85.752851159103002</v>
      </c>
      <c r="O11" s="202"/>
      <c r="P11" s="595"/>
      <c r="Q11" s="148">
        <v>218.77180359100001</v>
      </c>
      <c r="R11" s="149">
        <v>147.967956606</v>
      </c>
      <c r="S11" s="150">
        <v>73.559002089000003</v>
      </c>
      <c r="T11" s="220">
        <v>304.21860618699498</v>
      </c>
      <c r="U11" s="221">
        <v>198.887720472366</v>
      </c>
      <c r="V11" s="221">
        <v>85.473635679571998</v>
      </c>
      <c r="W11" s="256"/>
      <c r="X11" s="567"/>
      <c r="Y11" s="148">
        <v>217.599963497</v>
      </c>
      <c r="Z11" s="149">
        <v>146.8892778</v>
      </c>
      <c r="AA11" s="150">
        <v>72.488629109000001</v>
      </c>
      <c r="AB11" s="206">
        <v>303.00203910616699</v>
      </c>
      <c r="AC11" s="206">
        <v>197.79016013418399</v>
      </c>
      <c r="AD11" s="207">
        <v>84.404088940942998</v>
      </c>
      <c r="AE11" s="256"/>
      <c r="AF11" s="567"/>
      <c r="AG11" s="148">
        <v>218.07037371800001</v>
      </c>
      <c r="AH11" s="149">
        <v>146.63135302200001</v>
      </c>
      <c r="AI11" s="150">
        <v>83.829162924664999</v>
      </c>
      <c r="AJ11" s="206">
        <v>305.30573295618399</v>
      </c>
      <c r="AK11" s="206">
        <v>191.514120481444</v>
      </c>
      <c r="AL11" s="207">
        <v>71.230559545999995</v>
      </c>
      <c r="AM11" s="256"/>
      <c r="AN11" s="567"/>
      <c r="AO11" s="148">
        <v>221.61165046599999</v>
      </c>
      <c r="AP11" s="149">
        <v>148.98986395599999</v>
      </c>
      <c r="AQ11" s="150">
        <v>72.248225482999999</v>
      </c>
      <c r="AR11" s="206">
        <v>307.60601214366301</v>
      </c>
      <c r="AS11" s="206">
        <v>190.90466302866801</v>
      </c>
      <c r="AT11" s="207">
        <v>84.804038415511002</v>
      </c>
      <c r="AU11" s="256"/>
      <c r="AV11" s="567"/>
      <c r="AW11" s="148">
        <v>219.28768424200001</v>
      </c>
      <c r="AX11" s="149">
        <v>147.365091858</v>
      </c>
      <c r="AY11" s="150">
        <v>71.275804124000004</v>
      </c>
      <c r="AZ11" s="206">
        <v>289.27469750544998</v>
      </c>
      <c r="BA11" s="206">
        <v>182.96852953760001</v>
      </c>
      <c r="BB11" s="207">
        <v>81.077575492004996</v>
      </c>
      <c r="BC11" s="256"/>
      <c r="BD11" s="567"/>
      <c r="BE11" s="148">
        <v>223.246503733</v>
      </c>
      <c r="BF11" s="149">
        <v>150.31520649999999</v>
      </c>
      <c r="BG11" s="150">
        <v>73.338338585000002</v>
      </c>
      <c r="BH11" s="206">
        <v>294.99445682160399</v>
      </c>
      <c r="BI11" s="206">
        <v>188.6713589</v>
      </c>
      <c r="BJ11" s="207">
        <v>83.344891935019007</v>
      </c>
      <c r="BK11" s="256"/>
      <c r="BL11" s="567"/>
      <c r="BM11" s="148">
        <v>227.34159545200001</v>
      </c>
      <c r="BN11" s="149">
        <v>153.33957084400001</v>
      </c>
      <c r="BO11" s="150">
        <v>75.212561656000005</v>
      </c>
      <c r="BP11" s="206">
        <v>315.33621154186199</v>
      </c>
      <c r="BQ11" s="206">
        <v>199.58731504988299</v>
      </c>
      <c r="BR11" s="207">
        <v>88.005826397554998</v>
      </c>
      <c r="BS11" s="256"/>
      <c r="BT11" s="567"/>
      <c r="BU11" s="148">
        <v>221.54818419899999</v>
      </c>
      <c r="BV11" s="149">
        <v>149.69351588000001</v>
      </c>
      <c r="BW11" s="150">
        <v>70.179930451999994</v>
      </c>
      <c r="BX11" s="206">
        <v>315.25500785055402</v>
      </c>
      <c r="BY11" s="206">
        <v>198.96826001439399</v>
      </c>
      <c r="BZ11" s="207">
        <v>87.252846408837996</v>
      </c>
      <c r="CA11" s="256"/>
      <c r="CB11" s="567"/>
      <c r="CC11" s="148">
        <v>221.400789016</v>
      </c>
      <c r="CD11" s="149">
        <v>150.30161813399999</v>
      </c>
      <c r="CE11" s="150">
        <v>71.794070903000005</v>
      </c>
      <c r="CF11" s="206">
        <v>300.59380382682099</v>
      </c>
      <c r="CG11" s="206">
        <v>189.57023956592801</v>
      </c>
      <c r="CH11" s="207">
        <v>86.811335406599994</v>
      </c>
      <c r="CI11" s="256"/>
      <c r="CJ11" s="567"/>
      <c r="CK11" s="148">
        <v>216.18973149300001</v>
      </c>
      <c r="CL11" s="149">
        <v>146.05577520200001</v>
      </c>
      <c r="CM11" s="150">
        <v>68.230366098999994</v>
      </c>
      <c r="CN11" s="206">
        <v>290.15034400535302</v>
      </c>
      <c r="CO11" s="206">
        <v>184.40742094697001</v>
      </c>
      <c r="CP11" s="207">
        <v>80.767019039505996</v>
      </c>
      <c r="CQ11" s="256"/>
      <c r="CR11" s="567"/>
      <c r="CS11" s="148">
        <v>214.39682101099999</v>
      </c>
      <c r="CT11" s="149">
        <v>145.37445487400001</v>
      </c>
      <c r="CU11" s="150">
        <v>68.982988347000003</v>
      </c>
      <c r="CV11" s="206">
        <v>300.03825872679801</v>
      </c>
      <c r="CW11" s="206">
        <v>191.27037610166599</v>
      </c>
      <c r="CX11" s="207">
        <v>81.320686310854995</v>
      </c>
      <c r="CY11" s="256"/>
      <c r="CZ11" s="567"/>
      <c r="DA11" s="148">
        <v>210.75123939400001</v>
      </c>
      <c r="DB11" s="149">
        <v>142.718693952</v>
      </c>
      <c r="DC11" s="150">
        <v>67.327220057000005</v>
      </c>
      <c r="DD11" s="206">
        <v>299.02210028046301</v>
      </c>
      <c r="DE11" s="206">
        <v>189.549132461244</v>
      </c>
      <c r="DF11" s="207">
        <v>82.319371295498996</v>
      </c>
      <c r="DG11" s="256"/>
      <c r="DH11" s="567"/>
      <c r="DI11" s="148">
        <v>211.16019443499999</v>
      </c>
      <c r="DJ11" s="149">
        <v>142.80409041300001</v>
      </c>
      <c r="DK11" s="150">
        <v>66.91322031</v>
      </c>
      <c r="DL11" s="206">
        <v>287.59994630049999</v>
      </c>
      <c r="DM11" s="206">
        <v>182.40818398761601</v>
      </c>
      <c r="DN11" s="207">
        <v>82.202110526279995</v>
      </c>
      <c r="DO11" s="256"/>
      <c r="DP11" s="567"/>
      <c r="DQ11" s="428">
        <v>213.70451083699999</v>
      </c>
      <c r="DR11" s="429">
        <v>144.95322335099999</v>
      </c>
      <c r="DS11" s="430">
        <v>68.643969507999998</v>
      </c>
      <c r="DT11" s="206">
        <v>286.78962383747398</v>
      </c>
      <c r="DU11" s="206">
        <v>183.07720326952301</v>
      </c>
      <c r="DV11" s="207">
        <v>81.494401997352995</v>
      </c>
      <c r="DW11" s="256"/>
      <c r="DX11" s="567"/>
      <c r="DY11" s="428">
        <v>212.46219219299999</v>
      </c>
      <c r="DZ11" s="429">
        <v>144.01967668699999</v>
      </c>
      <c r="EA11" s="430">
        <v>67.844769005000003</v>
      </c>
      <c r="EB11" s="206">
        <v>298.08349306906098</v>
      </c>
      <c r="EC11" s="206">
        <v>189.977362657458</v>
      </c>
      <c r="ED11" s="207">
        <v>81.010921526280001</v>
      </c>
      <c r="EE11" s="256"/>
    </row>
    <row r="12" spans="1:135" x14ac:dyDescent="0.25">
      <c r="A12" s="154" t="s">
        <v>200</v>
      </c>
      <c r="B12" s="239" t="s">
        <v>250</v>
      </c>
      <c r="C12" s="578"/>
      <c r="D12" s="140" t="s">
        <v>225</v>
      </c>
      <c r="E12" s="140">
        <v>1.5100961114540163</v>
      </c>
      <c r="F12" s="141" t="s">
        <v>196</v>
      </c>
      <c r="G12" s="202"/>
      <c r="H12" s="598"/>
      <c r="I12" s="148">
        <v>297.48643237099998</v>
      </c>
      <c r="J12" s="149">
        <v>192.22197558299999</v>
      </c>
      <c r="K12" s="150">
        <v>84.454906104000003</v>
      </c>
      <c r="L12" s="210">
        <v>314.85679895590903</v>
      </c>
      <c r="M12" s="210">
        <v>195.833006554847</v>
      </c>
      <c r="N12" s="211">
        <v>85.752851159103002</v>
      </c>
      <c r="O12" s="202"/>
      <c r="P12" s="595"/>
      <c r="Q12" s="148">
        <v>298.83354209300001</v>
      </c>
      <c r="R12" s="149">
        <v>193.28979518700001</v>
      </c>
      <c r="S12" s="150">
        <v>85.318022188</v>
      </c>
      <c r="T12" s="224">
        <v>304.21860618699498</v>
      </c>
      <c r="U12" s="225">
        <v>198.887720472366</v>
      </c>
      <c r="V12" s="225">
        <v>85.473635679571998</v>
      </c>
      <c r="W12" s="256"/>
      <c r="X12" s="567"/>
      <c r="Y12" s="148">
        <v>297.63653256800001</v>
      </c>
      <c r="Z12" s="149">
        <v>192.217394353</v>
      </c>
      <c r="AA12" s="150">
        <v>84.253105595999997</v>
      </c>
      <c r="AB12" s="210">
        <v>303.00203910616699</v>
      </c>
      <c r="AC12" s="210">
        <v>197.79016013418399</v>
      </c>
      <c r="AD12" s="211">
        <v>84.404088940942998</v>
      </c>
      <c r="AE12" s="256"/>
      <c r="AF12" s="567"/>
      <c r="AG12" s="148">
        <v>268.56709695799998</v>
      </c>
      <c r="AH12" s="149">
        <v>174.033891756</v>
      </c>
      <c r="AI12" s="150">
        <v>83.829162924664999</v>
      </c>
      <c r="AJ12" s="210">
        <v>305.30573295618399</v>
      </c>
      <c r="AK12" s="210">
        <v>191.514120481444</v>
      </c>
      <c r="AL12" s="211">
        <v>78.804558073999999</v>
      </c>
      <c r="AM12" s="256"/>
      <c r="AN12" s="567"/>
      <c r="AO12" s="148">
        <v>273.203990745</v>
      </c>
      <c r="AP12" s="149">
        <v>176.98726121999999</v>
      </c>
      <c r="AQ12" s="150">
        <v>80.075291915999998</v>
      </c>
      <c r="AR12" s="210">
        <v>307.60601214366301</v>
      </c>
      <c r="AS12" s="210">
        <v>190.90466302866801</v>
      </c>
      <c r="AT12" s="211">
        <v>84.804038415511002</v>
      </c>
      <c r="AU12" s="256"/>
      <c r="AV12" s="567"/>
      <c r="AW12" s="148">
        <v>270.80494273900001</v>
      </c>
      <c r="AX12" s="149">
        <v>175.30756064600001</v>
      </c>
      <c r="AY12" s="150">
        <v>79.218767689000003</v>
      </c>
      <c r="AZ12" s="210">
        <v>289.27469750544998</v>
      </c>
      <c r="BA12" s="210">
        <v>182.96852953760001</v>
      </c>
      <c r="BB12" s="211">
        <v>81.077575492004996</v>
      </c>
      <c r="BC12" s="256"/>
      <c r="BD12" s="567"/>
      <c r="BE12" s="148">
        <v>275.68913409700002</v>
      </c>
      <c r="BF12" s="149">
        <v>178.77889039999999</v>
      </c>
      <c r="BG12" s="150">
        <v>81.517641472999998</v>
      </c>
      <c r="BH12" s="210">
        <v>294.99445682160399</v>
      </c>
      <c r="BI12" s="210">
        <v>188.6713589</v>
      </c>
      <c r="BJ12" s="211">
        <v>83.344891935019007</v>
      </c>
      <c r="BK12" s="256"/>
      <c r="BL12" s="567"/>
      <c r="BM12" s="148">
        <v>280.75822451900001</v>
      </c>
      <c r="BN12" s="149">
        <v>182.31440661600001</v>
      </c>
      <c r="BO12" s="150">
        <v>83.765412812999998</v>
      </c>
      <c r="BP12" s="210">
        <v>315.33621154186199</v>
      </c>
      <c r="BQ12" s="210">
        <v>199.58731504988299</v>
      </c>
      <c r="BR12" s="211">
        <v>88.005826397554998</v>
      </c>
      <c r="BS12" s="256"/>
      <c r="BT12" s="567"/>
      <c r="BU12" s="148">
        <v>281.80451125399998</v>
      </c>
      <c r="BV12" s="149">
        <v>182.84776560500001</v>
      </c>
      <c r="BW12" s="150">
        <v>83.501440724000005</v>
      </c>
      <c r="BX12" s="210">
        <v>315.25500785055402</v>
      </c>
      <c r="BY12" s="210">
        <v>198.96826001439399</v>
      </c>
      <c r="BZ12" s="211">
        <v>87.252846408837996</v>
      </c>
      <c r="CA12" s="256"/>
      <c r="CB12" s="567"/>
      <c r="CC12" s="148">
        <v>277.59934136999999</v>
      </c>
      <c r="CD12" s="149">
        <v>181.402192899</v>
      </c>
      <c r="CE12" s="150">
        <v>82.864846905999997</v>
      </c>
      <c r="CF12" s="210">
        <v>300.59380382682099</v>
      </c>
      <c r="CG12" s="210">
        <v>189.57023956592801</v>
      </c>
      <c r="CH12" s="211">
        <v>86.811335406599994</v>
      </c>
      <c r="CI12" s="256"/>
      <c r="CJ12" s="567"/>
      <c r="CK12" s="148">
        <v>272.13628917599999</v>
      </c>
      <c r="CL12" s="149">
        <v>177.072247084</v>
      </c>
      <c r="CM12" s="150">
        <v>79.484032811000006</v>
      </c>
      <c r="CN12" s="210">
        <v>290.15034400535302</v>
      </c>
      <c r="CO12" s="210">
        <v>184.40742094697001</v>
      </c>
      <c r="CP12" s="211">
        <v>80.767019039505996</v>
      </c>
      <c r="CQ12" s="256"/>
      <c r="CR12" s="567"/>
      <c r="CS12" s="148">
        <v>269.86268127699998</v>
      </c>
      <c r="CT12" s="149">
        <v>176.12514532700001</v>
      </c>
      <c r="CU12" s="150">
        <v>80.172482458999994</v>
      </c>
      <c r="CV12" s="210">
        <v>300.03825872679801</v>
      </c>
      <c r="CW12" s="210">
        <v>191.27037610166599</v>
      </c>
      <c r="CX12" s="211">
        <v>81.320686310854995</v>
      </c>
      <c r="CY12" s="256"/>
      <c r="CZ12" s="567"/>
      <c r="DA12" s="148">
        <v>266.04747001700002</v>
      </c>
      <c r="DB12" s="149">
        <v>173.42878223599999</v>
      </c>
      <c r="DC12" s="150">
        <v>78.492740440999995</v>
      </c>
      <c r="DD12" s="210">
        <v>299.02210028046301</v>
      </c>
      <c r="DE12" s="210">
        <v>189.549132461244</v>
      </c>
      <c r="DF12" s="211">
        <v>82.319371295498996</v>
      </c>
      <c r="DG12" s="256"/>
      <c r="DH12" s="567"/>
      <c r="DI12" s="148">
        <v>267.26566319699998</v>
      </c>
      <c r="DJ12" s="149">
        <v>173.99675034500001</v>
      </c>
      <c r="DK12" s="150">
        <v>78.565937581</v>
      </c>
      <c r="DL12" s="210">
        <v>287.59994630049999</v>
      </c>
      <c r="DM12" s="210">
        <v>182.40818398761601</v>
      </c>
      <c r="DN12" s="211">
        <v>82.202110526279995</v>
      </c>
      <c r="DO12" s="256"/>
      <c r="DP12" s="567"/>
      <c r="DQ12" s="428">
        <v>270.55983815799999</v>
      </c>
      <c r="DR12" s="429">
        <v>176.54619286799999</v>
      </c>
      <c r="DS12" s="430">
        <v>80.922701502999999</v>
      </c>
      <c r="DT12" s="210">
        <v>286.78962383747398</v>
      </c>
      <c r="DU12" s="210">
        <v>183.07720326952301</v>
      </c>
      <c r="DV12" s="211">
        <v>81.494401997352995</v>
      </c>
      <c r="DW12" s="256"/>
      <c r="DX12" s="567"/>
      <c r="DY12" s="428">
        <v>269.62369946500002</v>
      </c>
      <c r="DZ12" s="429">
        <v>175.78722158900001</v>
      </c>
      <c r="EA12" s="430">
        <v>80.639754547999999</v>
      </c>
      <c r="EB12" s="210">
        <v>298.08349306906098</v>
      </c>
      <c r="EC12" s="210">
        <v>189.977362657458</v>
      </c>
      <c r="ED12" s="211">
        <v>81.010921526280001</v>
      </c>
      <c r="EE12" s="256"/>
    </row>
    <row r="13" spans="1:135" x14ac:dyDescent="0.25">
      <c r="A13" s="154" t="s">
        <v>201</v>
      </c>
      <c r="B13" s="239" t="s">
        <v>251</v>
      </c>
      <c r="C13" s="578"/>
      <c r="D13" s="140" t="s">
        <v>225</v>
      </c>
      <c r="E13" s="140">
        <v>1.5100961114540163</v>
      </c>
      <c r="F13" s="141" t="s">
        <v>196</v>
      </c>
      <c r="G13" s="202"/>
      <c r="H13" s="598"/>
      <c r="I13" s="148">
        <v>412.93488051399999</v>
      </c>
      <c r="J13" s="149">
        <v>226.03095906900001</v>
      </c>
      <c r="K13" s="150">
        <v>87.631945736000006</v>
      </c>
      <c r="L13" s="210">
        <v>314.85679895590903</v>
      </c>
      <c r="M13" s="210">
        <v>195.833006554847</v>
      </c>
      <c r="N13" s="211">
        <v>85.752851159103002</v>
      </c>
      <c r="O13" s="202"/>
      <c r="P13" s="595"/>
      <c r="Q13" s="148">
        <v>348.39080146600003</v>
      </c>
      <c r="R13" s="149">
        <v>212.440298176</v>
      </c>
      <c r="S13" s="150">
        <v>84.576719646000001</v>
      </c>
      <c r="T13" s="224">
        <v>304.21860618699498</v>
      </c>
      <c r="U13" s="225">
        <v>198.887720472366</v>
      </c>
      <c r="V13" s="225">
        <v>85.473635679571998</v>
      </c>
      <c r="W13" s="256"/>
      <c r="X13" s="567"/>
      <c r="Y13" s="148">
        <v>347.17893974399999</v>
      </c>
      <c r="Z13" s="149">
        <v>211.34913788099999</v>
      </c>
      <c r="AA13" s="150">
        <v>83.502093529000007</v>
      </c>
      <c r="AB13" s="210">
        <v>303.00203910616699</v>
      </c>
      <c r="AC13" s="210">
        <v>197.79016013418399</v>
      </c>
      <c r="AD13" s="211">
        <v>84.404088940942998</v>
      </c>
      <c r="AE13" s="256"/>
      <c r="AF13" s="567"/>
      <c r="AG13" s="148">
        <v>350.25733537600001</v>
      </c>
      <c r="AH13" s="149">
        <v>212.22977097899999</v>
      </c>
      <c r="AI13" s="150">
        <v>83.829162924664999</v>
      </c>
      <c r="AJ13" s="210">
        <v>305.30573295618399</v>
      </c>
      <c r="AK13" s="210">
        <v>191.514120481444</v>
      </c>
      <c r="AL13" s="211">
        <v>82.310332205999998</v>
      </c>
      <c r="AM13" s="256"/>
      <c r="AN13" s="567"/>
      <c r="AO13" s="148">
        <v>358.55145639300002</v>
      </c>
      <c r="AP13" s="149">
        <v>217.10016912399999</v>
      </c>
      <c r="AQ13" s="150">
        <v>84.081270344999993</v>
      </c>
      <c r="AR13" s="210">
        <v>307.60601214366301</v>
      </c>
      <c r="AS13" s="210">
        <v>190.90466302866801</v>
      </c>
      <c r="AT13" s="211">
        <v>84.804038415511002</v>
      </c>
      <c r="AU13" s="256"/>
      <c r="AV13" s="567"/>
      <c r="AW13" s="148">
        <v>357.75242566700001</v>
      </c>
      <c r="AX13" s="149">
        <v>216.26097383800001</v>
      </c>
      <c r="AY13" s="150">
        <v>83.332425461</v>
      </c>
      <c r="AZ13" s="210">
        <v>289.27469750544998</v>
      </c>
      <c r="BA13" s="210">
        <v>182.96852953760001</v>
      </c>
      <c r="BB13" s="211">
        <v>81.077575492004996</v>
      </c>
      <c r="BC13" s="256"/>
      <c r="BD13" s="567"/>
      <c r="BE13" s="148">
        <v>366.20892677299997</v>
      </c>
      <c r="BF13" s="149">
        <v>221.4954295</v>
      </c>
      <c r="BG13" s="150">
        <v>85.766298225</v>
      </c>
      <c r="BH13" s="210">
        <v>294.99445682160399</v>
      </c>
      <c r="BI13" s="210">
        <v>188.6713589</v>
      </c>
      <c r="BJ13" s="211">
        <v>83.344891935019007</v>
      </c>
      <c r="BK13" s="256"/>
      <c r="BL13" s="567"/>
      <c r="BM13" s="148">
        <v>374.15202711799998</v>
      </c>
      <c r="BN13" s="149">
        <v>226.44619114899999</v>
      </c>
      <c r="BO13" s="150">
        <v>88.032039006000005</v>
      </c>
      <c r="BP13" s="210">
        <v>315.33621154186199</v>
      </c>
      <c r="BQ13" s="210">
        <v>199.58731504988299</v>
      </c>
      <c r="BR13" s="211">
        <v>88.005826397554998</v>
      </c>
      <c r="BS13" s="256"/>
      <c r="BT13" s="567"/>
      <c r="BU13" s="148">
        <v>372.78272618900002</v>
      </c>
      <c r="BV13" s="149">
        <v>227.56943630399999</v>
      </c>
      <c r="BW13" s="150">
        <v>86.605942330999994</v>
      </c>
      <c r="BX13" s="210">
        <v>315.25500785055402</v>
      </c>
      <c r="BY13" s="210">
        <v>198.96826001439399</v>
      </c>
      <c r="BZ13" s="211">
        <v>87.252846408837996</v>
      </c>
      <c r="CA13" s="256"/>
      <c r="CB13" s="567"/>
      <c r="CC13" s="148">
        <v>370.53120685499999</v>
      </c>
      <c r="CD13" s="149">
        <v>227.107141864</v>
      </c>
      <c r="CE13" s="150">
        <v>87.926362353000002</v>
      </c>
      <c r="CF13" s="210">
        <v>300.59380382682099</v>
      </c>
      <c r="CG13" s="210">
        <v>189.57023956592801</v>
      </c>
      <c r="CH13" s="211">
        <v>86.811335406599994</v>
      </c>
      <c r="CI13" s="256"/>
      <c r="CJ13" s="567"/>
      <c r="CK13" s="148">
        <v>364.39747501599999</v>
      </c>
      <c r="CL13" s="149">
        <v>222.39294239500001</v>
      </c>
      <c r="CM13" s="150">
        <v>84.180756285000001</v>
      </c>
      <c r="CN13" s="210">
        <v>290.15034400535302</v>
      </c>
      <c r="CO13" s="210">
        <v>184.40742094697001</v>
      </c>
      <c r="CP13" s="211">
        <v>80.767019039505996</v>
      </c>
      <c r="CQ13" s="256"/>
      <c r="CR13" s="567"/>
      <c r="CS13" s="148">
        <v>360.12621885099998</v>
      </c>
      <c r="CT13" s="149">
        <v>220.50459745500001</v>
      </c>
      <c r="CU13" s="150">
        <v>84.453850994000007</v>
      </c>
      <c r="CV13" s="210">
        <v>300.03825872679801</v>
      </c>
      <c r="CW13" s="210">
        <v>191.27037610166599</v>
      </c>
      <c r="CX13" s="211">
        <v>81.320686310854995</v>
      </c>
      <c r="CY13" s="256"/>
      <c r="CZ13" s="567"/>
      <c r="DA13" s="148">
        <v>354.82654303599998</v>
      </c>
      <c r="DB13" s="149">
        <v>217.093722789</v>
      </c>
      <c r="DC13" s="150">
        <v>82.399102213000006</v>
      </c>
      <c r="DD13" s="210">
        <v>299.02210028046301</v>
      </c>
      <c r="DE13" s="210">
        <v>189.549132461244</v>
      </c>
      <c r="DF13" s="211">
        <v>82.319371295498996</v>
      </c>
      <c r="DG13" s="256"/>
      <c r="DH13" s="567"/>
      <c r="DI13" s="148">
        <v>356.263537703</v>
      </c>
      <c r="DJ13" s="149">
        <v>217.76524685300001</v>
      </c>
      <c r="DK13" s="150">
        <v>81.933968734999993</v>
      </c>
      <c r="DL13" s="210">
        <v>287.59994630049999</v>
      </c>
      <c r="DM13" s="210">
        <v>182.40818398761601</v>
      </c>
      <c r="DN13" s="211">
        <v>82.202110526279995</v>
      </c>
      <c r="DO13" s="256"/>
      <c r="DP13" s="567"/>
      <c r="DQ13" s="428">
        <v>358.605857469</v>
      </c>
      <c r="DR13" s="429">
        <v>219.74028487699999</v>
      </c>
      <c r="DS13" s="430">
        <v>83.458358622000006</v>
      </c>
      <c r="DT13" s="210">
        <v>286.78962383747398</v>
      </c>
      <c r="DU13" s="210">
        <v>183.07720326952301</v>
      </c>
      <c r="DV13" s="211">
        <v>81.494401997352995</v>
      </c>
      <c r="DW13" s="256"/>
      <c r="DX13" s="567"/>
      <c r="DY13" s="428">
        <v>355.66641733699998</v>
      </c>
      <c r="DZ13" s="429">
        <v>218.001457555</v>
      </c>
      <c r="EA13" s="430">
        <v>82.694585762000003</v>
      </c>
      <c r="EB13" s="210">
        <v>298.08349306906098</v>
      </c>
      <c r="EC13" s="210">
        <v>189.977362657458</v>
      </c>
      <c r="ED13" s="211">
        <v>81.010921526280001</v>
      </c>
      <c r="EE13" s="256"/>
    </row>
    <row r="14" spans="1:135" x14ac:dyDescent="0.25">
      <c r="A14" s="235" t="s">
        <v>202</v>
      </c>
      <c r="B14" s="240" t="s">
        <v>24</v>
      </c>
      <c r="C14" s="579"/>
      <c r="D14" s="98" t="s">
        <v>226</v>
      </c>
      <c r="E14" s="98">
        <v>1.5100961114540163</v>
      </c>
      <c r="F14" s="99">
        <v>1.4330279297565309</v>
      </c>
      <c r="G14" s="196"/>
      <c r="H14" s="598"/>
      <c r="I14" s="116">
        <v>404.53670857499998</v>
      </c>
      <c r="J14" s="117">
        <v>292.44906908399997</v>
      </c>
      <c r="K14" s="118">
        <v>57.722212613000004</v>
      </c>
      <c r="L14" s="212">
        <v>314.85679895590903</v>
      </c>
      <c r="M14" s="212">
        <v>195.833006554847</v>
      </c>
      <c r="N14" s="213">
        <v>85.752851159103002</v>
      </c>
      <c r="O14" s="196"/>
      <c r="P14" s="595"/>
      <c r="Q14" s="116">
        <v>415.04317372200001</v>
      </c>
      <c r="R14" s="117">
        <v>302.913596122</v>
      </c>
      <c r="S14" s="118">
        <v>61.341070162999998</v>
      </c>
      <c r="T14" s="226">
        <v>304.21860618699498</v>
      </c>
      <c r="U14" s="227">
        <v>198.887720472366</v>
      </c>
      <c r="V14" s="227">
        <v>85.473635679571998</v>
      </c>
      <c r="W14" s="257"/>
      <c r="X14" s="567"/>
      <c r="Y14" s="116">
        <v>398.07970888099999</v>
      </c>
      <c r="Z14" s="117">
        <v>291.26287273700001</v>
      </c>
      <c r="AA14" s="118">
        <v>60.882524091999997</v>
      </c>
      <c r="AB14" s="212">
        <v>303.00203910616699</v>
      </c>
      <c r="AC14" s="212">
        <v>197.79016013418399</v>
      </c>
      <c r="AD14" s="213">
        <v>84.404088940942998</v>
      </c>
      <c r="AE14" s="257"/>
      <c r="AF14" s="567"/>
      <c r="AG14" s="116">
        <v>523.487369683</v>
      </c>
      <c r="AH14" s="117">
        <v>414.92870591299999</v>
      </c>
      <c r="AI14" s="118">
        <v>83.829162924664999</v>
      </c>
      <c r="AJ14" s="212">
        <v>305.30573295618399</v>
      </c>
      <c r="AK14" s="212">
        <v>191.514120481444</v>
      </c>
      <c r="AL14" s="213">
        <v>174.04717715500001</v>
      </c>
      <c r="AM14" s="257"/>
      <c r="AN14" s="567"/>
      <c r="AO14" s="116">
        <v>541.88989320200005</v>
      </c>
      <c r="AP14" s="117">
        <v>431.14425698899998</v>
      </c>
      <c r="AQ14" s="118">
        <v>178.88689992499999</v>
      </c>
      <c r="AR14" s="212">
        <v>307.60601214366301</v>
      </c>
      <c r="AS14" s="212">
        <v>190.90466302866801</v>
      </c>
      <c r="AT14" s="213">
        <v>84.804038415511002</v>
      </c>
      <c r="AU14" s="257"/>
      <c r="AV14" s="567"/>
      <c r="AW14" s="116">
        <v>559.61752995999996</v>
      </c>
      <c r="AX14" s="117">
        <v>446.678313011</v>
      </c>
      <c r="AY14" s="118">
        <v>182.54977891499999</v>
      </c>
      <c r="AZ14" s="212">
        <v>289.27469750544998</v>
      </c>
      <c r="BA14" s="212">
        <v>182.96852953760001</v>
      </c>
      <c r="BB14" s="213">
        <v>81.077575492004996</v>
      </c>
      <c r="BC14" s="257"/>
      <c r="BD14" s="567"/>
      <c r="BE14" s="116">
        <v>582.32376555899998</v>
      </c>
      <c r="BF14" s="117">
        <v>466.74667699999998</v>
      </c>
      <c r="BG14" s="118">
        <v>189.056579715</v>
      </c>
      <c r="BH14" s="212">
        <v>294.99445682160399</v>
      </c>
      <c r="BI14" s="212">
        <v>188.6713589</v>
      </c>
      <c r="BJ14" s="213">
        <v>83.344891935019007</v>
      </c>
      <c r="BK14" s="257"/>
      <c r="BL14" s="567"/>
      <c r="BM14" s="116">
        <v>606.10848839400001</v>
      </c>
      <c r="BN14" s="117">
        <v>487.74492069399997</v>
      </c>
      <c r="BO14" s="118">
        <v>195.83766686300001</v>
      </c>
      <c r="BP14" s="212">
        <v>315.33621154186199</v>
      </c>
      <c r="BQ14" s="212">
        <v>199.58731504988299</v>
      </c>
      <c r="BR14" s="213">
        <v>88.005826397554998</v>
      </c>
      <c r="BS14" s="257"/>
      <c r="BT14" s="567"/>
      <c r="BU14" s="116">
        <v>557.59008375300004</v>
      </c>
      <c r="BV14" s="117">
        <v>440.644132684</v>
      </c>
      <c r="BW14" s="118">
        <v>145.018594627</v>
      </c>
      <c r="BX14" s="212">
        <v>315.25500785055402</v>
      </c>
      <c r="BY14" s="212">
        <v>198.96826001439399</v>
      </c>
      <c r="BZ14" s="213">
        <v>87.252846408837996</v>
      </c>
      <c r="CA14" s="257"/>
      <c r="CB14" s="567"/>
      <c r="CC14" s="116">
        <v>568.01092016899997</v>
      </c>
      <c r="CD14" s="117">
        <v>451.91377749499998</v>
      </c>
      <c r="CE14" s="118">
        <v>149.28605944700001</v>
      </c>
      <c r="CF14" s="212">
        <v>300.59380382682099</v>
      </c>
      <c r="CG14" s="212">
        <v>189.57023956592801</v>
      </c>
      <c r="CH14" s="213">
        <v>86.811335406599994</v>
      </c>
      <c r="CI14" s="257"/>
      <c r="CJ14" s="567"/>
      <c r="CK14" s="116">
        <v>560.06405081499997</v>
      </c>
      <c r="CL14" s="117">
        <v>445.31863890699998</v>
      </c>
      <c r="CM14" s="118">
        <v>145.41431715799999</v>
      </c>
      <c r="CN14" s="212">
        <v>290.15034400535302</v>
      </c>
      <c r="CO14" s="212">
        <v>184.40742094697001</v>
      </c>
      <c r="CP14" s="213">
        <v>80.767019039505996</v>
      </c>
      <c r="CQ14" s="257"/>
      <c r="CR14" s="567"/>
      <c r="CS14" s="116">
        <v>552.84572399299998</v>
      </c>
      <c r="CT14" s="117">
        <v>439.90825602199999</v>
      </c>
      <c r="CU14" s="118">
        <v>145.04130311899999</v>
      </c>
      <c r="CV14" s="212">
        <v>300.03825872679801</v>
      </c>
      <c r="CW14" s="212">
        <v>191.27037610166599</v>
      </c>
      <c r="CX14" s="213">
        <v>81.320686310854995</v>
      </c>
      <c r="CY14" s="257"/>
      <c r="CZ14" s="567"/>
      <c r="DA14" s="116">
        <v>542.211079391</v>
      </c>
      <c r="DB14" s="117">
        <v>431.45813450999998</v>
      </c>
      <c r="DC14" s="118">
        <v>142.09522915400001</v>
      </c>
      <c r="DD14" s="212">
        <v>299.02210028046301</v>
      </c>
      <c r="DE14" s="212">
        <v>189.549132461244</v>
      </c>
      <c r="DF14" s="213">
        <v>82.319371295498996</v>
      </c>
      <c r="DG14" s="257"/>
      <c r="DH14" s="567"/>
      <c r="DI14" s="116">
        <v>537.27421368600005</v>
      </c>
      <c r="DJ14" s="117">
        <v>427.53205557000001</v>
      </c>
      <c r="DK14" s="118">
        <v>140.664075505</v>
      </c>
      <c r="DL14" s="212">
        <v>287.59994630049999</v>
      </c>
      <c r="DM14" s="212">
        <v>182.40818398761601</v>
      </c>
      <c r="DN14" s="213">
        <v>82.202110526279995</v>
      </c>
      <c r="DO14" s="257"/>
      <c r="DP14" s="567"/>
      <c r="DQ14" s="431">
        <v>553.97919966500001</v>
      </c>
      <c r="DR14" s="432">
        <v>440.561132429</v>
      </c>
      <c r="DS14" s="433">
        <v>144.47496639900001</v>
      </c>
      <c r="DT14" s="212">
        <v>286.78962383747398</v>
      </c>
      <c r="DU14" s="212">
        <v>183.07720326952301</v>
      </c>
      <c r="DV14" s="213">
        <v>81.494401997352995</v>
      </c>
      <c r="DW14" s="257"/>
      <c r="DX14" s="567"/>
      <c r="DY14" s="431">
        <v>547.44171095000002</v>
      </c>
      <c r="DZ14" s="432">
        <v>434.53419655800002</v>
      </c>
      <c r="EA14" s="433">
        <v>142.544876617</v>
      </c>
      <c r="EB14" s="212">
        <v>298.08349306906098</v>
      </c>
      <c r="EC14" s="212">
        <v>189.977362657458</v>
      </c>
      <c r="ED14" s="213">
        <v>81.010921526280001</v>
      </c>
      <c r="EE14" s="257"/>
    </row>
    <row r="15" spans="1:135" ht="3" customHeight="1" x14ac:dyDescent="0.25">
      <c r="A15" s="183"/>
      <c r="B15" s="241"/>
      <c r="C15" s="237"/>
      <c r="D15" s="184"/>
      <c r="E15" s="184"/>
      <c r="F15" s="185"/>
      <c r="G15" s="196"/>
      <c r="H15" s="598"/>
      <c r="I15" s="186"/>
      <c r="J15" s="187"/>
      <c r="K15" s="188"/>
      <c r="L15" s="189"/>
      <c r="M15" s="189"/>
      <c r="N15" s="190"/>
      <c r="O15" s="196"/>
      <c r="P15" s="595"/>
      <c r="Q15" s="186"/>
      <c r="R15" s="187"/>
      <c r="S15" s="188"/>
      <c r="T15" s="191"/>
      <c r="U15" s="189"/>
      <c r="V15" s="189"/>
      <c r="W15" s="257"/>
      <c r="X15" s="567"/>
      <c r="Y15" s="186"/>
      <c r="Z15" s="187"/>
      <c r="AA15" s="188"/>
      <c r="AB15" s="189"/>
      <c r="AC15" s="189"/>
      <c r="AD15" s="190"/>
      <c r="AE15" s="257"/>
      <c r="AF15" s="567"/>
      <c r="AG15" s="186"/>
      <c r="AH15" s="187"/>
      <c r="AI15" s="188"/>
      <c r="AJ15" s="189"/>
      <c r="AK15" s="189"/>
      <c r="AL15" s="190"/>
      <c r="AM15" s="257"/>
      <c r="AN15" s="567"/>
      <c r="AO15" s="186"/>
      <c r="AP15" s="187"/>
      <c r="AQ15" s="188"/>
      <c r="AR15" s="189"/>
      <c r="AS15" s="189"/>
      <c r="AT15" s="190"/>
      <c r="AU15" s="257"/>
      <c r="AV15" s="567"/>
      <c r="AW15" s="186"/>
      <c r="AX15" s="187"/>
      <c r="AY15" s="188"/>
      <c r="AZ15" s="189"/>
      <c r="BA15" s="189"/>
      <c r="BB15" s="190"/>
      <c r="BC15" s="257"/>
      <c r="BD15" s="567"/>
      <c r="BE15" s="186"/>
      <c r="BF15" s="187"/>
      <c r="BG15" s="188"/>
      <c r="BH15" s="189"/>
      <c r="BI15" s="189"/>
      <c r="BJ15" s="190"/>
      <c r="BK15" s="257"/>
      <c r="BL15" s="567"/>
      <c r="BM15" s="186"/>
      <c r="BN15" s="187"/>
      <c r="BO15" s="188"/>
      <c r="BP15" s="189"/>
      <c r="BQ15" s="189"/>
      <c r="BR15" s="190"/>
      <c r="BS15" s="257"/>
      <c r="BT15" s="567"/>
      <c r="BU15" s="186"/>
      <c r="BV15" s="187"/>
      <c r="BW15" s="188"/>
      <c r="BX15" s="189"/>
      <c r="BY15" s="189"/>
      <c r="BZ15" s="190"/>
      <c r="CA15" s="257"/>
      <c r="CB15" s="567"/>
      <c r="CC15" s="186"/>
      <c r="CD15" s="187"/>
      <c r="CE15" s="188"/>
      <c r="CF15" s="189"/>
      <c r="CG15" s="189"/>
      <c r="CH15" s="190"/>
      <c r="CI15" s="257"/>
      <c r="CJ15" s="567"/>
      <c r="CK15" s="186"/>
      <c r="CL15" s="187"/>
      <c r="CM15" s="188"/>
      <c r="CN15" s="189"/>
      <c r="CO15" s="189"/>
      <c r="CP15" s="190"/>
      <c r="CQ15" s="257"/>
      <c r="CR15" s="567"/>
      <c r="CS15" s="186"/>
      <c r="CT15" s="187"/>
      <c r="CU15" s="188"/>
      <c r="CV15" s="189"/>
      <c r="CW15" s="189"/>
      <c r="CX15" s="190"/>
      <c r="CY15" s="257"/>
      <c r="CZ15" s="567"/>
      <c r="DA15" s="186"/>
      <c r="DB15" s="187"/>
      <c r="DC15" s="188"/>
      <c r="DD15" s="189"/>
      <c r="DE15" s="189"/>
      <c r="DF15" s="190"/>
      <c r="DG15" s="257"/>
      <c r="DH15" s="567"/>
      <c r="DI15" s="186"/>
      <c r="DJ15" s="187"/>
      <c r="DK15" s="188"/>
      <c r="DL15" s="189"/>
      <c r="DM15" s="189"/>
      <c r="DN15" s="190"/>
      <c r="DO15" s="257"/>
      <c r="DP15" s="567"/>
      <c r="DQ15" s="186"/>
      <c r="DR15" s="187"/>
      <c r="DS15" s="188"/>
      <c r="DT15" s="189"/>
      <c r="DU15" s="189"/>
      <c r="DV15" s="190"/>
      <c r="DW15" s="257"/>
      <c r="DX15" s="567"/>
      <c r="DY15" s="186"/>
      <c r="DZ15" s="187"/>
      <c r="EA15" s="188"/>
      <c r="EB15" s="189"/>
      <c r="EC15" s="189"/>
      <c r="ED15" s="190"/>
      <c r="EE15" s="257"/>
    </row>
    <row r="16" spans="1:135" x14ac:dyDescent="0.25">
      <c r="A16" s="100" t="s">
        <v>203</v>
      </c>
      <c r="B16" s="242" t="s">
        <v>252</v>
      </c>
      <c r="C16" s="577" t="s">
        <v>131</v>
      </c>
      <c r="D16" s="101" t="s">
        <v>226</v>
      </c>
      <c r="E16" s="101">
        <v>1.5100961114540163</v>
      </c>
      <c r="F16" s="102">
        <v>1.3734683359510527</v>
      </c>
      <c r="G16" s="203"/>
      <c r="H16" s="598"/>
      <c r="I16" s="122">
        <v>289.33174746700001</v>
      </c>
      <c r="J16" s="123">
        <v>189.36169900100001</v>
      </c>
      <c r="K16" s="124">
        <v>112.84633765700001</v>
      </c>
      <c r="L16" s="215">
        <v>270.77573770503199</v>
      </c>
      <c r="M16" s="216">
        <v>156.32172327696799</v>
      </c>
      <c r="N16" s="217">
        <v>95.024908971952996</v>
      </c>
      <c r="O16" s="203"/>
      <c r="P16" s="595"/>
      <c r="Q16" s="122">
        <v>291.49568491799999</v>
      </c>
      <c r="R16" s="123">
        <v>190.836855611</v>
      </c>
      <c r="S16" s="124">
        <v>113.656727164</v>
      </c>
      <c r="T16" s="215">
        <v>278.91866351652999</v>
      </c>
      <c r="U16" s="216">
        <v>164.13603205438</v>
      </c>
      <c r="V16" s="216">
        <v>95.134075288727999</v>
      </c>
      <c r="W16" s="258"/>
      <c r="X16" s="567"/>
      <c r="Y16" s="122">
        <v>267.94559087800002</v>
      </c>
      <c r="Z16" s="123">
        <v>176.11472813500001</v>
      </c>
      <c r="AA16" s="124">
        <v>105.827360228</v>
      </c>
      <c r="AB16" s="215">
        <v>263.03372975120197</v>
      </c>
      <c r="AC16" s="216">
        <v>155.36299993000199</v>
      </c>
      <c r="AD16" s="217">
        <v>90.664928226929007</v>
      </c>
      <c r="AE16" s="258"/>
      <c r="AF16" s="567"/>
      <c r="AG16" s="122">
        <v>267.74235093599998</v>
      </c>
      <c r="AH16" s="123">
        <v>175.353202509</v>
      </c>
      <c r="AI16" s="124">
        <v>104.452966105</v>
      </c>
      <c r="AJ16" s="215">
        <v>270.16759647002601</v>
      </c>
      <c r="AK16" s="216">
        <v>161.689817957927</v>
      </c>
      <c r="AL16" s="217">
        <v>90.877026933305999</v>
      </c>
      <c r="AM16" s="258"/>
      <c r="AN16" s="567"/>
      <c r="AO16" s="122">
        <v>269.99992539800002</v>
      </c>
      <c r="AP16" s="123">
        <v>176.823246998</v>
      </c>
      <c r="AQ16" s="124">
        <v>105.283584819</v>
      </c>
      <c r="AR16" s="215">
        <v>271.49223952911899</v>
      </c>
      <c r="AS16" s="216">
        <v>163.22881117996701</v>
      </c>
      <c r="AT16" s="217">
        <v>94.085379991459007</v>
      </c>
      <c r="AU16" s="258"/>
      <c r="AV16" s="567"/>
      <c r="AW16" s="122">
        <v>271.73966969100002</v>
      </c>
      <c r="AX16" s="123">
        <v>177.63803248400001</v>
      </c>
      <c r="AY16" s="124">
        <v>105.48332747000001</v>
      </c>
      <c r="AZ16" s="215">
        <v>268.31979965189799</v>
      </c>
      <c r="BA16" s="216">
        <v>163.84544754631</v>
      </c>
      <c r="BB16" s="217">
        <v>94.125158363248005</v>
      </c>
      <c r="BC16" s="258"/>
      <c r="BD16" s="567"/>
      <c r="BE16" s="122">
        <v>275.949075972</v>
      </c>
      <c r="BF16" s="123">
        <v>180.67410248799999</v>
      </c>
      <c r="BG16" s="124">
        <v>107.263507961</v>
      </c>
      <c r="BH16" s="215">
        <v>276.70011712763801</v>
      </c>
      <c r="BI16" s="216">
        <v>164.82367806564599</v>
      </c>
      <c r="BJ16" s="217">
        <v>96.381105970232994</v>
      </c>
      <c r="BK16" s="258"/>
      <c r="BL16" s="567"/>
      <c r="BM16" s="122">
        <v>240.74654988699999</v>
      </c>
      <c r="BN16" s="123">
        <v>148.405806678</v>
      </c>
      <c r="BO16" s="124">
        <v>58.228803755000001</v>
      </c>
      <c r="BP16" s="215">
        <v>279.31345869137198</v>
      </c>
      <c r="BQ16" s="216">
        <v>165.32949928843999</v>
      </c>
      <c r="BR16" s="217">
        <v>98.182575486345996</v>
      </c>
      <c r="BS16" s="258"/>
      <c r="BT16" s="567"/>
      <c r="BU16" s="122">
        <v>226.12145672299999</v>
      </c>
      <c r="BV16" s="123">
        <v>141.04533685499999</v>
      </c>
      <c r="BW16" s="124">
        <v>51.898617819999998</v>
      </c>
      <c r="BX16" s="215">
        <v>266.48130742213402</v>
      </c>
      <c r="BY16" s="216">
        <v>162.20164360060301</v>
      </c>
      <c r="BZ16" s="217">
        <v>97.199941971545996</v>
      </c>
      <c r="CA16" s="258"/>
      <c r="CB16" s="567"/>
      <c r="CC16" s="122">
        <v>227.409723216</v>
      </c>
      <c r="CD16" s="123">
        <v>142.53847707899999</v>
      </c>
      <c r="CE16" s="124">
        <v>53.834643575000001</v>
      </c>
      <c r="CF16" s="215">
        <v>262.11581442849598</v>
      </c>
      <c r="CG16" s="216">
        <v>161.45072180297399</v>
      </c>
      <c r="CH16" s="217">
        <v>98.840527787593004</v>
      </c>
      <c r="CI16" s="258"/>
      <c r="CJ16" s="567"/>
      <c r="CK16" s="122">
        <v>223.719834851</v>
      </c>
      <c r="CL16" s="123">
        <v>139.24949918300001</v>
      </c>
      <c r="CM16" s="124">
        <v>50.588620091000003</v>
      </c>
      <c r="CN16" s="215">
        <v>263.88393237386299</v>
      </c>
      <c r="CO16" s="216">
        <v>155.015241222665</v>
      </c>
      <c r="CP16" s="217">
        <v>96.387113615157006</v>
      </c>
      <c r="CQ16" s="258"/>
      <c r="CR16" s="567"/>
      <c r="CS16" s="122">
        <v>223.08449664</v>
      </c>
      <c r="CT16" s="123">
        <v>139.37625747300001</v>
      </c>
      <c r="CU16" s="124">
        <v>51.730152615000002</v>
      </c>
      <c r="CV16" s="215">
        <v>267.65674164925298</v>
      </c>
      <c r="CW16" s="216">
        <v>154.859408971443</v>
      </c>
      <c r="CX16" s="217">
        <v>96.467275764001997</v>
      </c>
      <c r="CY16" s="258"/>
      <c r="CZ16" s="567"/>
      <c r="DA16" s="122">
        <v>220.209316323</v>
      </c>
      <c r="DB16" s="123">
        <v>137.247458118</v>
      </c>
      <c r="DC16" s="124">
        <v>50.174919629999998</v>
      </c>
      <c r="DD16" s="215">
        <v>259.74588166671498</v>
      </c>
      <c r="DE16" s="216">
        <v>155.96101822319</v>
      </c>
      <c r="DF16" s="217">
        <v>92.141257476470003</v>
      </c>
      <c r="DG16" s="258"/>
      <c r="DH16" s="567"/>
      <c r="DI16" s="122">
        <v>219.858362277</v>
      </c>
      <c r="DJ16" s="123">
        <v>136.78708943999999</v>
      </c>
      <c r="DK16" s="124">
        <v>49.598201953</v>
      </c>
      <c r="DL16" s="215">
        <v>258.13006534212502</v>
      </c>
      <c r="DM16" s="216">
        <v>159.04885350000001</v>
      </c>
      <c r="DN16" s="217">
        <v>92.017643557544005</v>
      </c>
      <c r="DO16" s="258"/>
      <c r="DP16" s="567"/>
      <c r="DQ16" s="434">
        <v>242.31563126899999</v>
      </c>
      <c r="DR16" s="435">
        <v>152.39669013400001</v>
      </c>
      <c r="DS16" s="436">
        <v>63.002406882999999</v>
      </c>
      <c r="DT16" s="215">
        <v>277.34301907370298</v>
      </c>
      <c r="DU16" s="216">
        <v>165.93708722651601</v>
      </c>
      <c r="DV16" s="217">
        <v>99.415233516035002</v>
      </c>
      <c r="DW16" s="258"/>
      <c r="DX16" s="567"/>
      <c r="DY16" s="434">
        <v>241.60777363299999</v>
      </c>
      <c r="DZ16" s="435">
        <v>151.71816659500001</v>
      </c>
      <c r="EA16" s="436">
        <v>62.330067982999999</v>
      </c>
      <c r="EB16" s="215">
        <v>276.74700237136602</v>
      </c>
      <c r="EC16" s="216">
        <v>160.965918524416</v>
      </c>
      <c r="ED16" s="217">
        <v>97.437737623583004</v>
      </c>
      <c r="EE16" s="258"/>
    </row>
    <row r="17" spans="1:135" x14ac:dyDescent="0.25">
      <c r="A17" s="100" t="s">
        <v>204</v>
      </c>
      <c r="B17" s="242" t="s">
        <v>253</v>
      </c>
      <c r="C17" s="578"/>
      <c r="D17" s="103" t="s">
        <v>226</v>
      </c>
      <c r="E17" s="103">
        <v>1.5100961114540163</v>
      </c>
      <c r="F17" s="104">
        <v>1.4005981747368907</v>
      </c>
      <c r="G17" s="203"/>
      <c r="H17" s="598"/>
      <c r="I17" s="128">
        <v>375.42008438099998</v>
      </c>
      <c r="J17" s="129">
        <v>252.080210639</v>
      </c>
      <c r="K17" s="130">
        <v>123.78861541400001</v>
      </c>
      <c r="L17" s="218">
        <v>270.77573770503199</v>
      </c>
      <c r="M17" s="210">
        <v>156.32172327696799</v>
      </c>
      <c r="N17" s="211">
        <v>95.024908971952996</v>
      </c>
      <c r="O17" s="203"/>
      <c r="P17" s="595"/>
      <c r="Q17" s="128">
        <v>377.11795300300003</v>
      </c>
      <c r="R17" s="129">
        <v>253.09839385500001</v>
      </c>
      <c r="S17" s="130">
        <v>124.926549679</v>
      </c>
      <c r="T17" s="218">
        <v>278.91866351652999</v>
      </c>
      <c r="U17" s="210">
        <v>164.13603205438</v>
      </c>
      <c r="V17" s="210">
        <v>95.134075288727999</v>
      </c>
      <c r="W17" s="258"/>
      <c r="X17" s="567"/>
      <c r="Y17" s="128">
        <v>352.609799662</v>
      </c>
      <c r="Z17" s="129">
        <v>237.130748657</v>
      </c>
      <c r="AA17" s="130">
        <v>117.86585804800001</v>
      </c>
      <c r="AB17" s="218">
        <v>263.03372975120197</v>
      </c>
      <c r="AC17" s="210">
        <v>155.36299993000199</v>
      </c>
      <c r="AD17" s="211">
        <v>90.664928226929007</v>
      </c>
      <c r="AE17" s="258"/>
      <c r="AF17" s="567"/>
      <c r="AG17" s="128">
        <v>371.10685598100002</v>
      </c>
      <c r="AH17" s="129">
        <v>253.95441904</v>
      </c>
      <c r="AI17" s="130">
        <v>124.412237351</v>
      </c>
      <c r="AJ17" s="218">
        <v>270.16759647002601</v>
      </c>
      <c r="AK17" s="210">
        <v>161.689817957927</v>
      </c>
      <c r="AL17" s="211">
        <v>90.877026933305999</v>
      </c>
      <c r="AM17" s="258"/>
      <c r="AN17" s="567"/>
      <c r="AO17" s="128">
        <v>375.35478390200001</v>
      </c>
      <c r="AP17" s="129">
        <v>257.38095751399999</v>
      </c>
      <c r="AQ17" s="130">
        <v>125.778851612</v>
      </c>
      <c r="AR17" s="218">
        <v>271.49223952911899</v>
      </c>
      <c r="AS17" s="210">
        <v>163.22881117996701</v>
      </c>
      <c r="AT17" s="211">
        <v>94.085379991459007</v>
      </c>
      <c r="AU17" s="258"/>
      <c r="AV17" s="567"/>
      <c r="AW17" s="128">
        <v>377.29701764100002</v>
      </c>
      <c r="AX17" s="129">
        <v>258.40816154599997</v>
      </c>
      <c r="AY17" s="130">
        <v>125.70103492600001</v>
      </c>
      <c r="AZ17" s="218">
        <v>268.31979965189799</v>
      </c>
      <c r="BA17" s="210">
        <v>163.84544754631</v>
      </c>
      <c r="BB17" s="211">
        <v>94.125158363248005</v>
      </c>
      <c r="BC17" s="258"/>
      <c r="BD17" s="567"/>
      <c r="BE17" s="128">
        <v>383.116137412</v>
      </c>
      <c r="BF17" s="129">
        <v>262.74807273800002</v>
      </c>
      <c r="BG17" s="130">
        <v>128.25107416399999</v>
      </c>
      <c r="BH17" s="218">
        <v>276.70011712763801</v>
      </c>
      <c r="BI17" s="210">
        <v>164.82367806564599</v>
      </c>
      <c r="BJ17" s="211">
        <v>96.381105970232994</v>
      </c>
      <c r="BK17" s="258"/>
      <c r="BL17" s="567"/>
      <c r="BM17" s="128">
        <v>389.17381507099998</v>
      </c>
      <c r="BN17" s="129">
        <v>267.13561454000001</v>
      </c>
      <c r="BO17" s="130">
        <v>130.82391430800001</v>
      </c>
      <c r="BP17" s="218">
        <v>279.31345869137198</v>
      </c>
      <c r="BQ17" s="210">
        <v>165.32949928843999</v>
      </c>
      <c r="BR17" s="211">
        <v>98.182575486345996</v>
      </c>
      <c r="BS17" s="258"/>
      <c r="BT17" s="567"/>
      <c r="BU17" s="128">
        <v>385.48379944599998</v>
      </c>
      <c r="BV17" s="129">
        <v>264.85492892399998</v>
      </c>
      <c r="BW17" s="130">
        <v>129.70899811999999</v>
      </c>
      <c r="BX17" s="218">
        <v>266.48130742213402</v>
      </c>
      <c r="BY17" s="210">
        <v>162.20164360060301</v>
      </c>
      <c r="BZ17" s="211">
        <v>97.199941971545996</v>
      </c>
      <c r="CA17" s="258"/>
      <c r="CB17" s="567"/>
      <c r="CC17" s="128">
        <v>379.13568286499998</v>
      </c>
      <c r="CD17" s="129">
        <v>259.60001858300001</v>
      </c>
      <c r="CE17" s="130">
        <v>130.21617754499999</v>
      </c>
      <c r="CF17" s="218">
        <v>262.11581442849598</v>
      </c>
      <c r="CG17" s="210">
        <v>161.45072180297399</v>
      </c>
      <c r="CH17" s="211">
        <v>98.840527787593004</v>
      </c>
      <c r="CI17" s="258"/>
      <c r="CJ17" s="567"/>
      <c r="CK17" s="128">
        <v>375.71402515300002</v>
      </c>
      <c r="CL17" s="129">
        <v>256.51018584600001</v>
      </c>
      <c r="CM17" s="130">
        <v>126.899983987</v>
      </c>
      <c r="CN17" s="218">
        <v>263.88393237386299</v>
      </c>
      <c r="CO17" s="210">
        <v>155.015241222665</v>
      </c>
      <c r="CP17" s="211">
        <v>96.387113615157006</v>
      </c>
      <c r="CQ17" s="258"/>
      <c r="CR17" s="567"/>
      <c r="CS17" s="128">
        <v>372.610221357</v>
      </c>
      <c r="CT17" s="129">
        <v>255.21157328000001</v>
      </c>
      <c r="CU17" s="130">
        <v>127.006168097</v>
      </c>
      <c r="CV17" s="218">
        <v>267.65674164925298</v>
      </c>
      <c r="CW17" s="210">
        <v>154.859408971443</v>
      </c>
      <c r="CX17" s="211">
        <v>96.467275764001997</v>
      </c>
      <c r="CY17" s="258"/>
      <c r="CZ17" s="567"/>
      <c r="DA17" s="128">
        <v>366.993671318</v>
      </c>
      <c r="DB17" s="129">
        <v>251.43739764599999</v>
      </c>
      <c r="DC17" s="130">
        <v>124.761461599</v>
      </c>
      <c r="DD17" s="218">
        <v>259.74588166671498</v>
      </c>
      <c r="DE17" s="210">
        <v>155.96101822319</v>
      </c>
      <c r="DF17" s="211">
        <v>92.141257476470003</v>
      </c>
      <c r="DG17" s="258"/>
      <c r="DH17" s="567"/>
      <c r="DI17" s="128">
        <v>365.35691510800001</v>
      </c>
      <c r="DJ17" s="129">
        <v>250.321201554</v>
      </c>
      <c r="DK17" s="130">
        <v>124.04024297799999</v>
      </c>
      <c r="DL17" s="218">
        <v>258.13006534212502</v>
      </c>
      <c r="DM17" s="210">
        <v>159.04885350000001</v>
      </c>
      <c r="DN17" s="211">
        <v>92.017643557544005</v>
      </c>
      <c r="DO17" s="258"/>
      <c r="DP17" s="567"/>
      <c r="DQ17" s="437">
        <v>387.96116696299998</v>
      </c>
      <c r="DR17" s="182">
        <v>265.78346975599999</v>
      </c>
      <c r="DS17" s="438">
        <v>131.559360865</v>
      </c>
      <c r="DT17" s="218">
        <v>277.34301907370298</v>
      </c>
      <c r="DU17" s="210">
        <v>165.93708722651601</v>
      </c>
      <c r="DV17" s="211">
        <v>99.415233516035002</v>
      </c>
      <c r="DW17" s="258"/>
      <c r="DX17" s="567"/>
      <c r="DY17" s="437">
        <v>385.62482118100002</v>
      </c>
      <c r="DZ17" s="182">
        <v>264.114751259</v>
      </c>
      <c r="EA17" s="438">
        <v>130.38624269100001</v>
      </c>
      <c r="EB17" s="218">
        <v>276.74700237136602</v>
      </c>
      <c r="EC17" s="210">
        <v>160.965918524416</v>
      </c>
      <c r="ED17" s="211">
        <v>97.437737623583004</v>
      </c>
      <c r="EE17" s="258"/>
    </row>
    <row r="18" spans="1:135" x14ac:dyDescent="0.25">
      <c r="A18" s="100" t="s">
        <v>205</v>
      </c>
      <c r="B18" s="242" t="s">
        <v>254</v>
      </c>
      <c r="C18" s="578"/>
      <c r="D18" s="103" t="s">
        <v>226</v>
      </c>
      <c r="E18" s="103">
        <v>1.5100961114540163</v>
      </c>
      <c r="F18" s="104">
        <v>1.4330279297565309</v>
      </c>
      <c r="G18" s="203"/>
      <c r="H18" s="598"/>
      <c r="I18" s="128">
        <v>428.36630717899999</v>
      </c>
      <c r="J18" s="129">
        <v>286.22717605399998</v>
      </c>
      <c r="K18" s="130">
        <v>99.071840436000002</v>
      </c>
      <c r="L18" s="218">
        <v>270.77573770503199</v>
      </c>
      <c r="M18" s="210">
        <v>156.32172327696799</v>
      </c>
      <c r="N18" s="211">
        <v>95.024908971952996</v>
      </c>
      <c r="O18" s="203"/>
      <c r="P18" s="595"/>
      <c r="Q18" s="128">
        <v>429.59807094400003</v>
      </c>
      <c r="R18" s="129">
        <v>287.364630659</v>
      </c>
      <c r="S18" s="130">
        <v>99.632624758999995</v>
      </c>
      <c r="T18" s="218">
        <v>278.91866351652999</v>
      </c>
      <c r="U18" s="210">
        <v>164.13603205438</v>
      </c>
      <c r="V18" s="210">
        <v>95.134075288727999</v>
      </c>
      <c r="W18" s="258"/>
      <c r="X18" s="567"/>
      <c r="Y18" s="128">
        <v>409.025480055</v>
      </c>
      <c r="Z18" s="129">
        <v>273.77337145899997</v>
      </c>
      <c r="AA18" s="130">
        <v>95.481066631999994</v>
      </c>
      <c r="AB18" s="218">
        <v>263.03372975120197</v>
      </c>
      <c r="AC18" s="210">
        <v>155.36299993000199</v>
      </c>
      <c r="AD18" s="211">
        <v>90.664928226929007</v>
      </c>
      <c r="AE18" s="258"/>
      <c r="AF18" s="567"/>
      <c r="AG18" s="128">
        <v>409.31193501799999</v>
      </c>
      <c r="AH18" s="129">
        <v>273.51818031699997</v>
      </c>
      <c r="AI18" s="130">
        <v>93.778609454999994</v>
      </c>
      <c r="AJ18" s="218">
        <v>270.16759647002601</v>
      </c>
      <c r="AK18" s="210">
        <v>161.689817957927</v>
      </c>
      <c r="AL18" s="211">
        <v>90.877026933305999</v>
      </c>
      <c r="AM18" s="258"/>
      <c r="AN18" s="567"/>
      <c r="AO18" s="128">
        <v>412.58982999800003</v>
      </c>
      <c r="AP18" s="129">
        <v>275.79244561399997</v>
      </c>
      <c r="AQ18" s="130">
        <v>94.289944008999996</v>
      </c>
      <c r="AR18" s="218">
        <v>271.49223952911899</v>
      </c>
      <c r="AS18" s="210">
        <v>163.22881117996701</v>
      </c>
      <c r="AT18" s="211">
        <v>94.085379991459007</v>
      </c>
      <c r="AU18" s="258"/>
      <c r="AV18" s="567"/>
      <c r="AW18" s="128">
        <v>414.65111510100002</v>
      </c>
      <c r="AX18" s="129">
        <v>277.01960109100003</v>
      </c>
      <c r="AY18" s="130">
        <v>94.190147100999994</v>
      </c>
      <c r="AZ18" s="218">
        <v>268.31979965189799</v>
      </c>
      <c r="BA18" s="210">
        <v>163.84544754631</v>
      </c>
      <c r="BB18" s="211">
        <v>94.125158363248005</v>
      </c>
      <c r="BC18" s="258"/>
      <c r="BD18" s="567"/>
      <c r="BE18" s="128">
        <v>419.84489802799999</v>
      </c>
      <c r="BF18" s="129">
        <v>280.86400245900001</v>
      </c>
      <c r="BG18" s="130">
        <v>96.374131026000001</v>
      </c>
      <c r="BH18" s="218">
        <v>276.70011712763801</v>
      </c>
      <c r="BI18" s="210">
        <v>164.82367806564599</v>
      </c>
      <c r="BJ18" s="211">
        <v>96.381105970232994</v>
      </c>
      <c r="BK18" s="258"/>
      <c r="BL18" s="567"/>
      <c r="BM18" s="128">
        <v>427.152300029</v>
      </c>
      <c r="BN18" s="129">
        <v>285.97056287300001</v>
      </c>
      <c r="BO18" s="130">
        <v>98.722593180000004</v>
      </c>
      <c r="BP18" s="218">
        <v>279.31345869137198</v>
      </c>
      <c r="BQ18" s="210">
        <v>165.32949928843999</v>
      </c>
      <c r="BR18" s="211">
        <v>98.182575486345996</v>
      </c>
      <c r="BS18" s="258"/>
      <c r="BT18" s="567"/>
      <c r="BU18" s="128">
        <v>434.90991072600002</v>
      </c>
      <c r="BV18" s="129">
        <v>290.53401610200001</v>
      </c>
      <c r="BW18" s="130">
        <v>105.094911946</v>
      </c>
      <c r="BX18" s="218">
        <v>266.48130742213402</v>
      </c>
      <c r="BY18" s="210">
        <v>162.20164360060301</v>
      </c>
      <c r="BZ18" s="211">
        <v>97.199941971545996</v>
      </c>
      <c r="CA18" s="258"/>
      <c r="CB18" s="567"/>
      <c r="CC18" s="128">
        <v>435.65351002099999</v>
      </c>
      <c r="CD18" s="129">
        <v>291.573976442</v>
      </c>
      <c r="CE18" s="130">
        <v>106.962568694</v>
      </c>
      <c r="CF18" s="218">
        <v>262.11581442849598</v>
      </c>
      <c r="CG18" s="210">
        <v>161.45072180297399</v>
      </c>
      <c r="CH18" s="211">
        <v>98.840527787593004</v>
      </c>
      <c r="CI18" s="258"/>
      <c r="CJ18" s="567"/>
      <c r="CK18" s="128">
        <v>433.690346852</v>
      </c>
      <c r="CL18" s="129">
        <v>289.35475014600001</v>
      </c>
      <c r="CM18" s="130">
        <v>104.06635486099999</v>
      </c>
      <c r="CN18" s="218">
        <v>263.88393237386299</v>
      </c>
      <c r="CO18" s="210">
        <v>155.015241222665</v>
      </c>
      <c r="CP18" s="211">
        <v>96.387113615157006</v>
      </c>
      <c r="CQ18" s="258"/>
      <c r="CR18" s="567"/>
      <c r="CS18" s="128">
        <v>430.91838665699999</v>
      </c>
      <c r="CT18" s="129">
        <v>287.97200457299999</v>
      </c>
      <c r="CU18" s="130">
        <v>104.658140092</v>
      </c>
      <c r="CV18" s="218">
        <v>267.65674164925298</v>
      </c>
      <c r="CW18" s="210">
        <v>154.859408971443</v>
      </c>
      <c r="CX18" s="211">
        <v>96.467275764001997</v>
      </c>
      <c r="CY18" s="258"/>
      <c r="CZ18" s="567"/>
      <c r="DA18" s="128">
        <v>426.66281728500002</v>
      </c>
      <c r="DB18" s="129">
        <v>284.85900014600003</v>
      </c>
      <c r="DC18" s="130">
        <v>102.84582810800001</v>
      </c>
      <c r="DD18" s="218">
        <v>259.74588166671498</v>
      </c>
      <c r="DE18" s="210">
        <v>155.96101822319</v>
      </c>
      <c r="DF18" s="211">
        <v>92.141257476470003</v>
      </c>
      <c r="DG18" s="258"/>
      <c r="DH18" s="567"/>
      <c r="DI18" s="128">
        <v>425.85976578700001</v>
      </c>
      <c r="DJ18" s="129">
        <v>284.23030792200001</v>
      </c>
      <c r="DK18" s="130">
        <v>102.257521879</v>
      </c>
      <c r="DL18" s="218">
        <v>258.13006534212502</v>
      </c>
      <c r="DM18" s="210">
        <v>159.04885350000001</v>
      </c>
      <c r="DN18" s="211">
        <v>92.017643557544005</v>
      </c>
      <c r="DO18" s="258"/>
      <c r="DP18" s="567"/>
      <c r="DQ18" s="437">
        <v>444.220532241</v>
      </c>
      <c r="DR18" s="182">
        <v>296.69123765699999</v>
      </c>
      <c r="DS18" s="438">
        <v>106.864270159</v>
      </c>
      <c r="DT18" s="218">
        <v>277.34301907370298</v>
      </c>
      <c r="DU18" s="210">
        <v>165.93708722651601</v>
      </c>
      <c r="DV18" s="211">
        <v>99.415233516035002</v>
      </c>
      <c r="DW18" s="258"/>
      <c r="DX18" s="567"/>
      <c r="DY18" s="437">
        <v>443.18028721000002</v>
      </c>
      <c r="DZ18" s="182">
        <v>295.82278235899997</v>
      </c>
      <c r="EA18" s="438">
        <v>106.182402764</v>
      </c>
      <c r="EB18" s="218">
        <v>276.74700237136602</v>
      </c>
      <c r="EC18" s="210">
        <v>160.965918524416</v>
      </c>
      <c r="ED18" s="211">
        <v>97.437737623583004</v>
      </c>
      <c r="EE18" s="258"/>
    </row>
    <row r="19" spans="1:135" x14ac:dyDescent="0.25">
      <c r="A19" s="100" t="s">
        <v>256</v>
      </c>
      <c r="B19" s="242" t="s">
        <v>255</v>
      </c>
      <c r="C19" s="578"/>
      <c r="D19" s="103" t="s">
        <v>226</v>
      </c>
      <c r="E19" s="103">
        <v>1.5100961114540163</v>
      </c>
      <c r="F19" s="104">
        <v>1.4005981747368907</v>
      </c>
      <c r="G19" s="203"/>
      <c r="H19" s="598"/>
      <c r="I19" s="128">
        <v>265.88132523899998</v>
      </c>
      <c r="J19" s="129">
        <v>178.977373083</v>
      </c>
      <c r="K19" s="130">
        <v>104.332313734</v>
      </c>
      <c r="L19" s="214">
        <v>270.77573770503199</v>
      </c>
      <c r="M19" s="206">
        <v>156.32172327696799</v>
      </c>
      <c r="N19" s="207">
        <v>95.024908971952996</v>
      </c>
      <c r="O19" s="203"/>
      <c r="P19" s="595"/>
      <c r="Q19" s="128">
        <v>268.27823197800001</v>
      </c>
      <c r="R19" s="129">
        <v>180.11877831300001</v>
      </c>
      <c r="S19" s="130">
        <v>105.027655315</v>
      </c>
      <c r="T19" s="214">
        <v>278.91866351652999</v>
      </c>
      <c r="U19" s="206">
        <v>164.13603205438</v>
      </c>
      <c r="V19" s="206">
        <v>95.134075288727999</v>
      </c>
      <c r="W19" s="258"/>
      <c r="X19" s="567"/>
      <c r="Y19" s="128">
        <v>250.90617440599999</v>
      </c>
      <c r="Z19" s="129">
        <v>168.88245601400001</v>
      </c>
      <c r="AA19" s="130">
        <v>99.146141866999997</v>
      </c>
      <c r="AB19" s="214">
        <v>263.03372975120197</v>
      </c>
      <c r="AC19" s="206">
        <v>155.36299993000199</v>
      </c>
      <c r="AD19" s="207">
        <v>90.664928226929007</v>
      </c>
      <c r="AE19" s="258"/>
      <c r="AF19" s="567"/>
      <c r="AG19" s="128">
        <v>249.95093638099999</v>
      </c>
      <c r="AH19" s="129">
        <v>167.55914994</v>
      </c>
      <c r="AI19" s="130">
        <v>97.371267351</v>
      </c>
      <c r="AJ19" s="214">
        <v>270.16759647002601</v>
      </c>
      <c r="AK19" s="206">
        <v>161.689817957927</v>
      </c>
      <c r="AL19" s="207">
        <v>90.877026933305999</v>
      </c>
      <c r="AM19" s="258"/>
      <c r="AN19" s="567"/>
      <c r="AO19" s="128">
        <v>246.33217126400001</v>
      </c>
      <c r="AP19" s="129">
        <v>163.68082582599999</v>
      </c>
      <c r="AQ19" s="130">
        <v>97.697345514000006</v>
      </c>
      <c r="AR19" s="214">
        <v>271.49223952911899</v>
      </c>
      <c r="AS19" s="206">
        <v>163.22881117996701</v>
      </c>
      <c r="AT19" s="207">
        <v>94.085379991459007</v>
      </c>
      <c r="AU19" s="258"/>
      <c r="AV19" s="567"/>
      <c r="AW19" s="128">
        <v>247.399845838</v>
      </c>
      <c r="AX19" s="129">
        <v>164.014446591</v>
      </c>
      <c r="AY19" s="130">
        <v>97.294853740999997</v>
      </c>
      <c r="AZ19" s="214">
        <v>268.31979965189799</v>
      </c>
      <c r="BA19" s="206">
        <v>163.84544754631</v>
      </c>
      <c r="BB19" s="207">
        <v>94.125158363248005</v>
      </c>
      <c r="BC19" s="258"/>
      <c r="BD19" s="567"/>
      <c r="BE19" s="128">
        <v>250.969479608</v>
      </c>
      <c r="BF19" s="129">
        <v>166.66612624499999</v>
      </c>
      <c r="BG19" s="130">
        <v>99.238865931000007</v>
      </c>
      <c r="BH19" s="214">
        <v>276.70011712763801</v>
      </c>
      <c r="BI19" s="206">
        <v>164.82367806564599</v>
      </c>
      <c r="BJ19" s="207">
        <v>96.381105970232994</v>
      </c>
      <c r="BK19" s="258"/>
      <c r="BL19" s="567"/>
      <c r="BM19" s="128">
        <v>255.05842412999999</v>
      </c>
      <c r="BN19" s="129">
        <v>169.51017029400001</v>
      </c>
      <c r="BO19" s="130">
        <v>100.994798231</v>
      </c>
      <c r="BP19" s="214">
        <v>279.31345869137198</v>
      </c>
      <c r="BQ19" s="206">
        <v>165.32949928843999</v>
      </c>
      <c r="BR19" s="207">
        <v>98.182575486345996</v>
      </c>
      <c r="BS19" s="258"/>
      <c r="BT19" s="567"/>
      <c r="BU19" s="128">
        <v>234.76737964399999</v>
      </c>
      <c r="BV19" s="129">
        <v>151.51731532299999</v>
      </c>
      <c r="BW19" s="130">
        <v>85.577075116000003</v>
      </c>
      <c r="BX19" s="214">
        <v>266.48130742213402</v>
      </c>
      <c r="BY19" s="206">
        <v>162.20164360060301</v>
      </c>
      <c r="BZ19" s="207">
        <v>97.199941971545996</v>
      </c>
      <c r="CA19" s="258"/>
      <c r="CB19" s="567"/>
      <c r="CC19" s="128">
        <v>235.776817325</v>
      </c>
      <c r="CD19" s="129">
        <v>152.826693855</v>
      </c>
      <c r="CE19" s="130">
        <v>87.108323874000007</v>
      </c>
      <c r="CF19" s="214">
        <v>262.11581442849598</v>
      </c>
      <c r="CG19" s="206">
        <v>161.45072180297399</v>
      </c>
      <c r="CH19" s="207">
        <v>98.840527787593004</v>
      </c>
      <c r="CI19" s="258"/>
      <c r="CJ19" s="567"/>
      <c r="CK19" s="128">
        <v>234.83858554599999</v>
      </c>
      <c r="CL19" s="129">
        <v>150.76699042199999</v>
      </c>
      <c r="CM19" s="130">
        <v>84.342321613999999</v>
      </c>
      <c r="CN19" s="214">
        <v>263.88393237386299</v>
      </c>
      <c r="CO19" s="206">
        <v>155.015241222665</v>
      </c>
      <c r="CP19" s="207">
        <v>96.387113615157006</v>
      </c>
      <c r="CQ19" s="258"/>
      <c r="CR19" s="567"/>
      <c r="CS19" s="128">
        <v>235.478259807</v>
      </c>
      <c r="CT19" s="129">
        <v>151.601006611</v>
      </c>
      <c r="CU19" s="130">
        <v>85.348473893000005</v>
      </c>
      <c r="CV19" s="214">
        <v>267.65674164925298</v>
      </c>
      <c r="CW19" s="206">
        <v>154.859408971443</v>
      </c>
      <c r="CX19" s="207">
        <v>96.467275764001997</v>
      </c>
      <c r="CY19" s="258"/>
      <c r="CZ19" s="567"/>
      <c r="DA19" s="128">
        <v>233.87579282199999</v>
      </c>
      <c r="DB19" s="129">
        <v>150.09965849700001</v>
      </c>
      <c r="DC19" s="130">
        <v>84.055524668000004</v>
      </c>
      <c r="DD19" s="214">
        <v>259.74588166671498</v>
      </c>
      <c r="DE19" s="206">
        <v>155.96101822319</v>
      </c>
      <c r="DF19" s="207">
        <v>92.141257476470003</v>
      </c>
      <c r="DG19" s="258"/>
      <c r="DH19" s="567"/>
      <c r="DI19" s="128">
        <v>231.97612485900001</v>
      </c>
      <c r="DJ19" s="129">
        <v>148.94413498500001</v>
      </c>
      <c r="DK19" s="130">
        <v>83.314762633000001</v>
      </c>
      <c r="DL19" s="214">
        <v>258.13006534212502</v>
      </c>
      <c r="DM19" s="206">
        <v>159.04885350000001</v>
      </c>
      <c r="DN19" s="207">
        <v>92.017643557544005</v>
      </c>
      <c r="DO19" s="258"/>
      <c r="DP19" s="567"/>
      <c r="DQ19" s="437">
        <v>245.765592656</v>
      </c>
      <c r="DR19" s="182">
        <v>157.721742826</v>
      </c>
      <c r="DS19" s="438">
        <v>87.949889572000004</v>
      </c>
      <c r="DT19" s="214">
        <v>277.34301907370298</v>
      </c>
      <c r="DU19" s="206">
        <v>165.93708722651601</v>
      </c>
      <c r="DV19" s="207">
        <v>99.415233516035002</v>
      </c>
      <c r="DW19" s="258"/>
      <c r="DX19" s="567"/>
      <c r="DY19" s="437">
        <v>243.81907491800001</v>
      </c>
      <c r="DZ19" s="182">
        <v>156.489636639</v>
      </c>
      <c r="EA19" s="438">
        <v>86.957552430999996</v>
      </c>
      <c r="EB19" s="214">
        <v>276.74700237136602</v>
      </c>
      <c r="EC19" s="206">
        <v>160.965918524416</v>
      </c>
      <c r="ED19" s="207">
        <v>97.437737623583004</v>
      </c>
      <c r="EE19" s="258"/>
    </row>
    <row r="20" spans="1:135" x14ac:dyDescent="0.25">
      <c r="A20" s="154" t="s">
        <v>206</v>
      </c>
      <c r="B20" s="239" t="s">
        <v>257</v>
      </c>
      <c r="C20" s="578"/>
      <c r="D20" s="155" t="s">
        <v>225</v>
      </c>
      <c r="E20" s="155">
        <v>1.5100961114540163</v>
      </c>
      <c r="F20" s="141" t="s">
        <v>196</v>
      </c>
      <c r="G20" s="202"/>
      <c r="H20" s="598"/>
      <c r="I20" s="156">
        <v>232.01152778100001</v>
      </c>
      <c r="J20" s="157">
        <v>144.388612247</v>
      </c>
      <c r="K20" s="158">
        <v>96.783046712000001</v>
      </c>
      <c r="L20" s="218">
        <v>270.77573770503199</v>
      </c>
      <c r="M20" s="210">
        <v>156.32172327696799</v>
      </c>
      <c r="N20" s="211">
        <v>95.024908971952996</v>
      </c>
      <c r="O20" s="202"/>
      <c r="P20" s="595"/>
      <c r="Q20" s="156">
        <v>233.88519028900001</v>
      </c>
      <c r="R20" s="157">
        <v>145.717868944</v>
      </c>
      <c r="S20" s="158">
        <v>97.830753352000002</v>
      </c>
      <c r="T20" s="218">
        <v>278.91866351652999</v>
      </c>
      <c r="U20" s="210">
        <v>164.13603205438</v>
      </c>
      <c r="V20" s="210">
        <v>95.134075288727999</v>
      </c>
      <c r="W20" s="256"/>
      <c r="X20" s="567"/>
      <c r="Y20" s="156">
        <v>232.64105210899999</v>
      </c>
      <c r="Z20" s="157">
        <v>144.61866042099999</v>
      </c>
      <c r="AA20" s="158">
        <v>96.747251684000005</v>
      </c>
      <c r="AB20" s="218">
        <v>263.03372975120197</v>
      </c>
      <c r="AC20" s="210">
        <v>155.36299993000199</v>
      </c>
      <c r="AD20" s="211">
        <v>90.664928226929007</v>
      </c>
      <c r="AE20" s="256"/>
      <c r="AF20" s="567"/>
      <c r="AG20" s="156">
        <v>233.103399389</v>
      </c>
      <c r="AH20" s="157">
        <v>144.370992188</v>
      </c>
      <c r="AI20" s="158">
        <v>95.799206248000004</v>
      </c>
      <c r="AJ20" s="218">
        <v>270.16759647002601</v>
      </c>
      <c r="AK20" s="210">
        <v>161.689817957927</v>
      </c>
      <c r="AL20" s="211">
        <v>90.877026933305999</v>
      </c>
      <c r="AM20" s="256"/>
      <c r="AN20" s="567"/>
      <c r="AO20" s="156">
        <v>237.51689143900001</v>
      </c>
      <c r="AP20" s="157">
        <v>146.866995954</v>
      </c>
      <c r="AQ20" s="158">
        <v>97.293841190999999</v>
      </c>
      <c r="AR20" s="218">
        <v>271.49223952911899</v>
      </c>
      <c r="AS20" s="210">
        <v>163.22881117996701</v>
      </c>
      <c r="AT20" s="211">
        <v>94.085379991459007</v>
      </c>
      <c r="AU20" s="256"/>
      <c r="AV20" s="567"/>
      <c r="AW20" s="156">
        <v>235.40765069099999</v>
      </c>
      <c r="AX20" s="157">
        <v>145.45340407800001</v>
      </c>
      <c r="AY20" s="158">
        <v>96.129966167000006</v>
      </c>
      <c r="AZ20" s="218">
        <v>268.31979965189799</v>
      </c>
      <c r="BA20" s="210">
        <v>163.84544754631</v>
      </c>
      <c r="BB20" s="211">
        <v>94.125158363248005</v>
      </c>
      <c r="BC20" s="256"/>
      <c r="BD20" s="567"/>
      <c r="BE20" s="156">
        <v>239.76530365599999</v>
      </c>
      <c r="BF20" s="157">
        <v>148.53307986799999</v>
      </c>
      <c r="BG20" s="158">
        <v>98.434728164999996</v>
      </c>
      <c r="BH20" s="218">
        <v>276.70011712763801</v>
      </c>
      <c r="BI20" s="210">
        <v>164.82367806564599</v>
      </c>
      <c r="BJ20" s="211">
        <v>96.381105970232994</v>
      </c>
      <c r="BK20" s="256"/>
      <c r="BL20" s="567"/>
      <c r="BM20" s="156">
        <v>244.70346906500001</v>
      </c>
      <c r="BN20" s="157">
        <v>151.70106704899999</v>
      </c>
      <c r="BO20" s="158">
        <v>100.726938992</v>
      </c>
      <c r="BP20" s="218">
        <v>279.31345869137198</v>
      </c>
      <c r="BQ20" s="210">
        <v>165.32949928843999</v>
      </c>
      <c r="BR20" s="211">
        <v>98.182575486345996</v>
      </c>
      <c r="BS20" s="256"/>
      <c r="BT20" s="567"/>
      <c r="BU20" s="156">
        <v>237.16747821999999</v>
      </c>
      <c r="BV20" s="157">
        <v>143.644323907</v>
      </c>
      <c r="BW20" s="158">
        <v>93.847182884000006</v>
      </c>
      <c r="BX20" s="218">
        <v>266.48130742213402</v>
      </c>
      <c r="BY20" s="210">
        <v>162.20164360060301</v>
      </c>
      <c r="BZ20" s="211">
        <v>97.199941971545996</v>
      </c>
      <c r="CA20" s="256"/>
      <c r="CB20" s="567"/>
      <c r="CC20" s="156">
        <v>234.24714458899999</v>
      </c>
      <c r="CD20" s="157">
        <v>140.98536581400001</v>
      </c>
      <c r="CE20" s="158">
        <v>92.134682862999995</v>
      </c>
      <c r="CF20" s="218">
        <v>262.11581442849598</v>
      </c>
      <c r="CG20" s="210">
        <v>161.45072180297399</v>
      </c>
      <c r="CH20" s="211">
        <v>98.840527787593004</v>
      </c>
      <c r="CI20" s="256"/>
      <c r="CJ20" s="567"/>
      <c r="CK20" s="156">
        <v>229.40409080399999</v>
      </c>
      <c r="CL20" s="157">
        <v>137.10550632600001</v>
      </c>
      <c r="CM20" s="158">
        <v>88.541144403000004</v>
      </c>
      <c r="CN20" s="218">
        <v>263.88393237386299</v>
      </c>
      <c r="CO20" s="210">
        <v>155.015241222665</v>
      </c>
      <c r="CP20" s="211">
        <v>96.387113615157006</v>
      </c>
      <c r="CQ20" s="256"/>
      <c r="CR20" s="567"/>
      <c r="CS20" s="156">
        <v>228.16686807900001</v>
      </c>
      <c r="CT20" s="157">
        <v>137.03580910299999</v>
      </c>
      <c r="CU20" s="158">
        <v>89.117764578000006</v>
      </c>
      <c r="CV20" s="218">
        <v>267.65674164925298</v>
      </c>
      <c r="CW20" s="210">
        <v>154.859408971443</v>
      </c>
      <c r="CX20" s="211">
        <v>96.467275764001997</v>
      </c>
      <c r="CY20" s="256"/>
      <c r="CZ20" s="567"/>
      <c r="DA20" s="156">
        <v>224.51994559600001</v>
      </c>
      <c r="DB20" s="157">
        <v>134.66701438600001</v>
      </c>
      <c r="DC20" s="158">
        <v>87.240693037</v>
      </c>
      <c r="DD20" s="218">
        <v>259.74588166671498</v>
      </c>
      <c r="DE20" s="210">
        <v>155.96101822319</v>
      </c>
      <c r="DF20" s="211">
        <v>92.141257476470003</v>
      </c>
      <c r="DG20" s="256"/>
      <c r="DH20" s="567"/>
      <c r="DI20" s="156">
        <v>224.58906228000001</v>
      </c>
      <c r="DJ20" s="157">
        <v>134.591869973</v>
      </c>
      <c r="DK20" s="158">
        <v>86.910458429000002</v>
      </c>
      <c r="DL20" s="218">
        <v>258.13006534212502</v>
      </c>
      <c r="DM20" s="210">
        <v>159.04885350000001</v>
      </c>
      <c r="DN20" s="211">
        <v>92.017643557544005</v>
      </c>
      <c r="DO20" s="256"/>
      <c r="DP20" s="567"/>
      <c r="DQ20" s="437">
        <v>227.36538684600001</v>
      </c>
      <c r="DR20" s="182">
        <v>136.852894693</v>
      </c>
      <c r="DS20" s="438">
        <v>88.894928573000001</v>
      </c>
      <c r="DT20" s="218">
        <v>277.34301907370298</v>
      </c>
      <c r="DU20" s="210">
        <v>165.93708722651601</v>
      </c>
      <c r="DV20" s="211">
        <v>99.415233516035002</v>
      </c>
      <c r="DW20" s="256"/>
      <c r="DX20" s="567"/>
      <c r="DY20" s="437">
        <v>226.212181517</v>
      </c>
      <c r="DZ20" s="182">
        <v>136.09654618100001</v>
      </c>
      <c r="EA20" s="438">
        <v>88.223051655000006</v>
      </c>
      <c r="EB20" s="218">
        <v>276.74700237136602</v>
      </c>
      <c r="EC20" s="210">
        <v>160.965918524416</v>
      </c>
      <c r="ED20" s="211">
        <v>97.437737623583004</v>
      </c>
      <c r="EE20" s="256"/>
    </row>
    <row r="21" spans="1:135" x14ac:dyDescent="0.25">
      <c r="A21" s="100" t="s">
        <v>207</v>
      </c>
      <c r="B21" s="242" t="s">
        <v>258</v>
      </c>
      <c r="C21" s="578"/>
      <c r="D21" s="103" t="s">
        <v>226</v>
      </c>
      <c r="E21" s="103">
        <v>1.5100961114540163</v>
      </c>
      <c r="F21" s="104">
        <v>1.4330279297565309</v>
      </c>
      <c r="G21" s="203"/>
      <c r="H21" s="598"/>
      <c r="I21" s="128">
        <v>177.198116774</v>
      </c>
      <c r="J21" s="129">
        <v>112.109743939</v>
      </c>
      <c r="K21" s="130">
        <v>67.801636316</v>
      </c>
      <c r="L21" s="218">
        <v>270.77573770503199</v>
      </c>
      <c r="M21" s="210">
        <v>156.32172327696799</v>
      </c>
      <c r="N21" s="211">
        <v>95.024908971952996</v>
      </c>
      <c r="O21" s="203"/>
      <c r="P21" s="595"/>
      <c r="Q21" s="128">
        <v>179.03812684299999</v>
      </c>
      <c r="R21" s="129">
        <v>113.332913068</v>
      </c>
      <c r="S21" s="130">
        <v>68.732663001000006</v>
      </c>
      <c r="T21" s="218">
        <v>278.91866351652999</v>
      </c>
      <c r="U21" s="210">
        <v>164.13603205438</v>
      </c>
      <c r="V21" s="210">
        <v>95.134075288727999</v>
      </c>
      <c r="W21" s="258"/>
      <c r="X21" s="567"/>
      <c r="Y21" s="128">
        <v>170.94567999500001</v>
      </c>
      <c r="Z21" s="129">
        <v>108.501234686</v>
      </c>
      <c r="AA21" s="130">
        <v>66.109433693</v>
      </c>
      <c r="AB21" s="218">
        <v>263.03372975120197</v>
      </c>
      <c r="AC21" s="210">
        <v>155.36299993000199</v>
      </c>
      <c r="AD21" s="211">
        <v>90.664928226929007</v>
      </c>
      <c r="AE21" s="258"/>
      <c r="AF21" s="567"/>
      <c r="AG21" s="128">
        <v>170.03034211299999</v>
      </c>
      <c r="AH21" s="129">
        <v>107.253924497</v>
      </c>
      <c r="AI21" s="130">
        <v>64.579355105000005</v>
      </c>
      <c r="AJ21" s="218">
        <v>270.16759647002601</v>
      </c>
      <c r="AK21" s="210">
        <v>161.689817957927</v>
      </c>
      <c r="AL21" s="211">
        <v>90.877026933305999</v>
      </c>
      <c r="AM21" s="258"/>
      <c r="AN21" s="567"/>
      <c r="AO21" s="128">
        <v>171.67120093299999</v>
      </c>
      <c r="AP21" s="129">
        <v>108.293342559</v>
      </c>
      <c r="AQ21" s="130">
        <v>65.251986759999994</v>
      </c>
      <c r="AR21" s="218">
        <v>271.49223952911899</v>
      </c>
      <c r="AS21" s="210">
        <v>163.22881117996701</v>
      </c>
      <c r="AT21" s="211">
        <v>94.085379991459007</v>
      </c>
      <c r="AU21" s="258"/>
      <c r="AV21" s="567"/>
      <c r="AW21" s="128">
        <v>172.57969949400001</v>
      </c>
      <c r="AX21" s="129">
        <v>108.440079689</v>
      </c>
      <c r="AY21" s="130">
        <v>64.934715488999998</v>
      </c>
      <c r="AZ21" s="218">
        <v>268.31979965189799</v>
      </c>
      <c r="BA21" s="210">
        <v>163.84544754631</v>
      </c>
      <c r="BB21" s="211">
        <v>94.125158363248005</v>
      </c>
      <c r="BC21" s="258"/>
      <c r="BD21" s="567"/>
      <c r="BE21" s="128">
        <v>176.088602624</v>
      </c>
      <c r="BF21" s="129">
        <v>110.939346227</v>
      </c>
      <c r="BG21" s="130">
        <v>66.858741037000001</v>
      </c>
      <c r="BH21" s="218">
        <v>276.70011712763801</v>
      </c>
      <c r="BI21" s="210">
        <v>164.82367806564599</v>
      </c>
      <c r="BJ21" s="211">
        <v>96.381105970232994</v>
      </c>
      <c r="BK21" s="258"/>
      <c r="BL21" s="567"/>
      <c r="BM21" s="128">
        <v>179.66566599999999</v>
      </c>
      <c r="BN21" s="129">
        <v>113.417148774</v>
      </c>
      <c r="BO21" s="130">
        <v>68.701529089999994</v>
      </c>
      <c r="BP21" s="218">
        <v>279.31345869137198</v>
      </c>
      <c r="BQ21" s="210">
        <v>165.32949928843999</v>
      </c>
      <c r="BR21" s="211">
        <v>98.182575486345996</v>
      </c>
      <c r="BS21" s="258"/>
      <c r="BT21" s="567"/>
      <c r="BU21" s="128">
        <v>176.281767769</v>
      </c>
      <c r="BV21" s="129">
        <v>108.04685203299999</v>
      </c>
      <c r="BW21" s="130">
        <v>66.010396686999997</v>
      </c>
      <c r="BX21" s="218">
        <v>266.48130742213402</v>
      </c>
      <c r="BY21" s="210">
        <v>162.20164360060301</v>
      </c>
      <c r="BZ21" s="211">
        <v>97.199941971545996</v>
      </c>
      <c r="CA21" s="258"/>
      <c r="CB21" s="567"/>
      <c r="CC21" s="128">
        <v>177.82295824900001</v>
      </c>
      <c r="CD21" s="129">
        <v>109.80683070400001</v>
      </c>
      <c r="CE21" s="130">
        <v>68.021773541000002</v>
      </c>
      <c r="CF21" s="218">
        <v>262.11581442849598</v>
      </c>
      <c r="CG21" s="210">
        <v>161.45072180297399</v>
      </c>
      <c r="CH21" s="211">
        <v>98.840527787593004</v>
      </c>
      <c r="CI21" s="258"/>
      <c r="CJ21" s="567"/>
      <c r="CK21" s="128">
        <v>177.02313310400001</v>
      </c>
      <c r="CL21" s="129">
        <v>109.101910386</v>
      </c>
      <c r="CM21" s="130">
        <v>66.579368521999996</v>
      </c>
      <c r="CN21" s="218">
        <v>263.88393237386299</v>
      </c>
      <c r="CO21" s="210">
        <v>155.015241222665</v>
      </c>
      <c r="CP21" s="211">
        <v>96.387113615157006</v>
      </c>
      <c r="CQ21" s="258"/>
      <c r="CR21" s="567"/>
      <c r="CS21" s="128">
        <v>177.053961947</v>
      </c>
      <c r="CT21" s="129">
        <v>109.70941593400001</v>
      </c>
      <c r="CU21" s="130">
        <v>67.656360284000002</v>
      </c>
      <c r="CV21" s="218">
        <v>267.65674164925298</v>
      </c>
      <c r="CW21" s="210">
        <v>154.859408971443</v>
      </c>
      <c r="CX21" s="211">
        <v>96.467275764001997</v>
      </c>
      <c r="CY21" s="258"/>
      <c r="CZ21" s="567"/>
      <c r="DA21" s="128">
        <v>174.29442665400001</v>
      </c>
      <c r="DB21" s="129">
        <v>107.740579216</v>
      </c>
      <c r="DC21" s="130">
        <v>66.111403570999997</v>
      </c>
      <c r="DD21" s="218">
        <v>259.74588166671498</v>
      </c>
      <c r="DE21" s="210">
        <v>155.96101822319</v>
      </c>
      <c r="DF21" s="211">
        <v>92.141257476470003</v>
      </c>
      <c r="DG21" s="258"/>
      <c r="DH21" s="567"/>
      <c r="DI21" s="128">
        <v>173.19110944299999</v>
      </c>
      <c r="DJ21" s="129">
        <v>106.917577991</v>
      </c>
      <c r="DK21" s="130">
        <v>65.404021188000002</v>
      </c>
      <c r="DL21" s="218">
        <v>258.13006534212502</v>
      </c>
      <c r="DM21" s="210">
        <v>159.04885350000001</v>
      </c>
      <c r="DN21" s="211">
        <v>92.017643557544005</v>
      </c>
      <c r="DO21" s="258"/>
      <c r="DP21" s="567"/>
      <c r="DQ21" s="437">
        <v>180.69801563600001</v>
      </c>
      <c r="DR21" s="182">
        <v>111.65274629300001</v>
      </c>
      <c r="DS21" s="438">
        <v>68.379518641999994</v>
      </c>
      <c r="DT21" s="218">
        <v>277.34301907370298</v>
      </c>
      <c r="DU21" s="210">
        <v>165.93708722651601</v>
      </c>
      <c r="DV21" s="211">
        <v>99.415233516035002</v>
      </c>
      <c r="DW21" s="258"/>
      <c r="DX21" s="567"/>
      <c r="DY21" s="437">
        <v>179.38111778199999</v>
      </c>
      <c r="DZ21" s="182">
        <v>110.696484568</v>
      </c>
      <c r="EA21" s="438">
        <v>67.608136881999997</v>
      </c>
      <c r="EB21" s="218">
        <v>276.74700237136602</v>
      </c>
      <c r="EC21" s="210">
        <v>160.965918524416</v>
      </c>
      <c r="ED21" s="211">
        <v>97.437737623583004</v>
      </c>
      <c r="EE21" s="258"/>
    </row>
    <row r="22" spans="1:135" x14ac:dyDescent="0.25">
      <c r="A22" s="162" t="s">
        <v>208</v>
      </c>
      <c r="B22" s="243" t="s">
        <v>259</v>
      </c>
      <c r="C22" s="579"/>
      <c r="D22" s="163" t="s">
        <v>225</v>
      </c>
      <c r="E22" s="163">
        <v>1.5100961114540163</v>
      </c>
      <c r="F22" s="141" t="s">
        <v>196</v>
      </c>
      <c r="G22" s="202"/>
      <c r="H22" s="598"/>
      <c r="I22" s="164">
        <v>-249.16417535400001</v>
      </c>
      <c r="J22" s="165">
        <v>-322.46364904500001</v>
      </c>
      <c r="K22" s="166">
        <v>34.100653938999997</v>
      </c>
      <c r="L22" s="219">
        <v>270.77573770503199</v>
      </c>
      <c r="M22" s="212">
        <v>156.32172327696799</v>
      </c>
      <c r="N22" s="213">
        <v>95.024908971952996</v>
      </c>
      <c r="O22" s="202"/>
      <c r="P22" s="595"/>
      <c r="Q22" s="164">
        <v>-246.06446276400001</v>
      </c>
      <c r="R22" s="165">
        <v>-318.61484737299998</v>
      </c>
      <c r="S22" s="166">
        <v>34.768262034000003</v>
      </c>
      <c r="T22" s="219">
        <v>278.91866351652999</v>
      </c>
      <c r="U22" s="212">
        <v>164.13603205438</v>
      </c>
      <c r="V22" s="212">
        <v>95.134075288727999</v>
      </c>
      <c r="W22" s="256"/>
      <c r="X22" s="567"/>
      <c r="Y22" s="164">
        <v>-247.23062321099999</v>
      </c>
      <c r="Z22" s="165">
        <v>-319.68829806500003</v>
      </c>
      <c r="AA22" s="166">
        <v>33.726957658000003</v>
      </c>
      <c r="AB22" s="219">
        <v>263.03372975120197</v>
      </c>
      <c r="AC22" s="212">
        <v>155.36299993000199</v>
      </c>
      <c r="AD22" s="213">
        <v>90.664928226929007</v>
      </c>
      <c r="AE22" s="256"/>
      <c r="AF22" s="567"/>
      <c r="AG22" s="164">
        <v>-253.12055493599999</v>
      </c>
      <c r="AH22" s="165">
        <v>-326.41431938900001</v>
      </c>
      <c r="AI22" s="166">
        <v>32.015213312999997</v>
      </c>
      <c r="AJ22" s="219">
        <v>270.16759647002601</v>
      </c>
      <c r="AK22" s="212">
        <v>161.689817957927</v>
      </c>
      <c r="AL22" s="213">
        <v>90.877026933305999</v>
      </c>
      <c r="AM22" s="256"/>
      <c r="AN22" s="567"/>
      <c r="AO22" s="164">
        <v>-257.92678879099998</v>
      </c>
      <c r="AP22" s="165">
        <v>-332.19338763000002</v>
      </c>
      <c r="AQ22" s="166">
        <v>32.400319670999998</v>
      </c>
      <c r="AR22" s="219">
        <v>271.49223952911899</v>
      </c>
      <c r="AS22" s="212">
        <v>163.22881117996701</v>
      </c>
      <c r="AT22" s="213">
        <v>94.085379991459007</v>
      </c>
      <c r="AU22" s="256"/>
      <c r="AV22" s="567"/>
      <c r="AW22" s="164">
        <v>-254.990082957</v>
      </c>
      <c r="AX22" s="165">
        <v>-326.67935891600001</v>
      </c>
      <c r="AY22" s="166">
        <v>31.831856111</v>
      </c>
      <c r="AZ22" s="219">
        <v>268.31979965189799</v>
      </c>
      <c r="BA22" s="212">
        <v>163.84544754631</v>
      </c>
      <c r="BB22" s="213">
        <v>94.125158363248005</v>
      </c>
      <c r="BC22" s="256"/>
      <c r="BD22" s="567"/>
      <c r="BE22" s="164">
        <v>-257.32404894000001</v>
      </c>
      <c r="BF22" s="165">
        <v>-330.20972459400002</v>
      </c>
      <c r="BG22" s="166">
        <v>33.256075068999998</v>
      </c>
      <c r="BH22" s="219">
        <v>276.70011712763801</v>
      </c>
      <c r="BI22" s="212">
        <v>164.82367806564599</v>
      </c>
      <c r="BJ22" s="213">
        <v>96.381105970232994</v>
      </c>
      <c r="BK22" s="256"/>
      <c r="BL22" s="567"/>
      <c r="BM22" s="164">
        <v>-254.887175265</v>
      </c>
      <c r="BN22" s="165">
        <v>-326.093833179</v>
      </c>
      <c r="BO22" s="166">
        <v>34.561035294</v>
      </c>
      <c r="BP22" s="219">
        <v>279.31345869137198</v>
      </c>
      <c r="BQ22" s="212">
        <v>165.32949928843999</v>
      </c>
      <c r="BR22" s="213">
        <v>98.182575486345996</v>
      </c>
      <c r="BS22" s="256"/>
      <c r="BT22" s="567"/>
      <c r="BU22" s="164">
        <v>-240.833397475</v>
      </c>
      <c r="BV22" s="165">
        <v>-308.993397066</v>
      </c>
      <c r="BW22" s="166">
        <v>33.359011940000002</v>
      </c>
      <c r="BX22" s="219">
        <v>266.48130742213402</v>
      </c>
      <c r="BY22" s="212">
        <v>162.20164360060301</v>
      </c>
      <c r="BZ22" s="213">
        <v>97.199941971545996</v>
      </c>
      <c r="CA22" s="256"/>
      <c r="CB22" s="567"/>
      <c r="CC22" s="164">
        <v>264.35047187200001</v>
      </c>
      <c r="CD22" s="165">
        <v>187.160017227</v>
      </c>
      <c r="CE22" s="166">
        <v>74.469903672000001</v>
      </c>
      <c r="CF22" s="219">
        <v>262.11581442849598</v>
      </c>
      <c r="CG22" s="212">
        <v>161.45072180297399</v>
      </c>
      <c r="CH22" s="213">
        <v>98.840527787593004</v>
      </c>
      <c r="CI22" s="256"/>
      <c r="CJ22" s="567"/>
      <c r="CK22" s="164">
        <v>259.62519595100002</v>
      </c>
      <c r="CL22" s="165">
        <v>183.29561915299999</v>
      </c>
      <c r="CM22" s="166">
        <v>71.723822290000001</v>
      </c>
      <c r="CN22" s="219">
        <v>263.88393237386299</v>
      </c>
      <c r="CO22" s="212">
        <v>155.015241222665</v>
      </c>
      <c r="CP22" s="213">
        <v>96.387113615157006</v>
      </c>
      <c r="CQ22" s="256"/>
      <c r="CR22" s="567"/>
      <c r="CS22" s="164">
        <v>258.94440794000002</v>
      </c>
      <c r="CT22" s="165">
        <v>183.262280535</v>
      </c>
      <c r="CU22" s="166">
        <v>72.837237936999998</v>
      </c>
      <c r="CV22" s="219">
        <v>267.65674164925298</v>
      </c>
      <c r="CW22" s="212">
        <v>154.859408971443</v>
      </c>
      <c r="CX22" s="213">
        <v>96.467275764001997</v>
      </c>
      <c r="CY22" s="256"/>
      <c r="CZ22" s="567"/>
      <c r="DA22" s="164">
        <v>251.99555784</v>
      </c>
      <c r="DB22" s="165">
        <v>177.33886196399999</v>
      </c>
      <c r="DC22" s="166">
        <v>67.543671958999994</v>
      </c>
      <c r="DD22" s="219">
        <v>259.74588166671498</v>
      </c>
      <c r="DE22" s="212">
        <v>155.96101822319</v>
      </c>
      <c r="DF22" s="213">
        <v>92.141257476470003</v>
      </c>
      <c r="DG22" s="256"/>
      <c r="DH22" s="567"/>
      <c r="DI22" s="164">
        <v>255.51913566499999</v>
      </c>
      <c r="DJ22" s="165">
        <v>179.705517394</v>
      </c>
      <c r="DK22" s="166">
        <v>67.993359919</v>
      </c>
      <c r="DL22" s="219">
        <v>258.13006534212502</v>
      </c>
      <c r="DM22" s="212">
        <v>159.04885350000001</v>
      </c>
      <c r="DN22" s="213">
        <v>92.017643557544005</v>
      </c>
      <c r="DO22" s="256"/>
      <c r="DP22" s="567"/>
      <c r="DQ22" s="431">
        <v>261.26746678299997</v>
      </c>
      <c r="DR22" s="432">
        <v>184.07983643099999</v>
      </c>
      <c r="DS22" s="433">
        <v>70.126846408000006</v>
      </c>
      <c r="DT22" s="219">
        <v>277.34301907370298</v>
      </c>
      <c r="DU22" s="212">
        <v>165.93708722651601</v>
      </c>
      <c r="DV22" s="213">
        <v>99.415233516035002</v>
      </c>
      <c r="DW22" s="256"/>
      <c r="DX22" s="567"/>
      <c r="DY22" s="431">
        <v>261.72798099400001</v>
      </c>
      <c r="DZ22" s="432">
        <v>184.37910159099999</v>
      </c>
      <c r="EA22" s="433">
        <v>69.985002652999995</v>
      </c>
      <c r="EB22" s="219">
        <v>276.74700237136602</v>
      </c>
      <c r="EC22" s="212">
        <v>160.965918524416</v>
      </c>
      <c r="ED22" s="213">
        <v>97.437737623583004</v>
      </c>
      <c r="EE22" s="256"/>
    </row>
    <row r="23" spans="1:135" ht="3" customHeight="1" x14ac:dyDescent="0.25">
      <c r="A23" s="183"/>
      <c r="B23" s="241"/>
      <c r="C23" s="237"/>
      <c r="D23" s="184"/>
      <c r="E23" s="184"/>
      <c r="F23" s="185"/>
      <c r="G23" s="196"/>
      <c r="H23" s="598"/>
      <c r="I23" s="186"/>
      <c r="J23" s="187"/>
      <c r="K23" s="188"/>
      <c r="L23" s="189"/>
      <c r="M23" s="189"/>
      <c r="N23" s="190"/>
      <c r="O23" s="196"/>
      <c r="P23" s="595"/>
      <c r="Q23" s="186"/>
      <c r="R23" s="187"/>
      <c r="S23" s="188"/>
      <c r="T23" s="191"/>
      <c r="U23" s="189"/>
      <c r="V23" s="189"/>
      <c r="W23" s="257"/>
      <c r="X23" s="567"/>
      <c r="Y23" s="186"/>
      <c r="Z23" s="187"/>
      <c r="AA23" s="188"/>
      <c r="AB23" s="189"/>
      <c r="AC23" s="189"/>
      <c r="AD23" s="190"/>
      <c r="AE23" s="257"/>
      <c r="AF23" s="567"/>
      <c r="AG23" s="186"/>
      <c r="AH23" s="187"/>
      <c r="AI23" s="188"/>
      <c r="AJ23" s="189"/>
      <c r="AK23" s="189"/>
      <c r="AL23" s="190"/>
      <c r="AM23" s="257"/>
      <c r="AN23" s="567"/>
      <c r="AO23" s="186"/>
      <c r="AP23" s="187"/>
      <c r="AQ23" s="188"/>
      <c r="AR23" s="189"/>
      <c r="AS23" s="189"/>
      <c r="AT23" s="190"/>
      <c r="AU23" s="257"/>
      <c r="AV23" s="567"/>
      <c r="AW23" s="186"/>
      <c r="AX23" s="187"/>
      <c r="AY23" s="188"/>
      <c r="AZ23" s="189"/>
      <c r="BA23" s="189"/>
      <c r="BB23" s="190"/>
      <c r="BC23" s="257"/>
      <c r="BD23" s="567"/>
      <c r="BE23" s="186"/>
      <c r="BF23" s="187"/>
      <c r="BG23" s="188"/>
      <c r="BH23" s="189"/>
      <c r="BI23" s="189"/>
      <c r="BJ23" s="190"/>
      <c r="BK23" s="257"/>
      <c r="BL23" s="567"/>
      <c r="BM23" s="186"/>
      <c r="BN23" s="187"/>
      <c r="BO23" s="188"/>
      <c r="BP23" s="189"/>
      <c r="BQ23" s="189"/>
      <c r="BR23" s="190"/>
      <c r="BS23" s="257"/>
      <c r="BT23" s="567"/>
      <c r="BU23" s="186"/>
      <c r="BV23" s="187"/>
      <c r="BW23" s="188"/>
      <c r="BX23" s="189"/>
      <c r="BY23" s="189"/>
      <c r="BZ23" s="190"/>
      <c r="CA23" s="257"/>
      <c r="CB23" s="567"/>
      <c r="CC23" s="186"/>
      <c r="CD23" s="187"/>
      <c r="CE23" s="188"/>
      <c r="CF23" s="189"/>
      <c r="CG23" s="189"/>
      <c r="CH23" s="190"/>
      <c r="CI23" s="257"/>
      <c r="CJ23" s="567"/>
      <c r="CK23" s="186"/>
      <c r="CL23" s="187"/>
      <c r="CM23" s="188"/>
      <c r="CN23" s="189"/>
      <c r="CO23" s="189"/>
      <c r="CP23" s="190"/>
      <c r="CQ23" s="257"/>
      <c r="CR23" s="567"/>
      <c r="CS23" s="186"/>
      <c r="CT23" s="187"/>
      <c r="CU23" s="188"/>
      <c r="CV23" s="189"/>
      <c r="CW23" s="189"/>
      <c r="CX23" s="190"/>
      <c r="CY23" s="257"/>
      <c r="CZ23" s="567"/>
      <c r="DA23" s="186"/>
      <c r="DB23" s="187"/>
      <c r="DC23" s="188"/>
      <c r="DD23" s="189"/>
      <c r="DE23" s="189"/>
      <c r="DF23" s="190"/>
      <c r="DG23" s="257"/>
      <c r="DH23" s="567"/>
      <c r="DI23" s="186"/>
      <c r="DJ23" s="187"/>
      <c r="DK23" s="188"/>
      <c r="DL23" s="189"/>
      <c r="DM23" s="189"/>
      <c r="DN23" s="190"/>
      <c r="DO23" s="257"/>
      <c r="DP23" s="567"/>
      <c r="DQ23" s="186"/>
      <c r="DR23" s="187"/>
      <c r="DS23" s="188"/>
      <c r="DT23" s="189"/>
      <c r="DU23" s="189"/>
      <c r="DV23" s="190"/>
      <c r="DW23" s="257"/>
      <c r="DX23" s="567"/>
      <c r="DY23" s="186"/>
      <c r="DZ23" s="187"/>
      <c r="EA23" s="188"/>
      <c r="EB23" s="189"/>
      <c r="EC23" s="189"/>
      <c r="ED23" s="190"/>
      <c r="EE23" s="257"/>
    </row>
    <row r="24" spans="1:135" x14ac:dyDescent="0.25">
      <c r="A24" s="105" t="s">
        <v>209</v>
      </c>
      <c r="B24" s="244" t="s">
        <v>260</v>
      </c>
      <c r="C24" s="577" t="s">
        <v>134</v>
      </c>
      <c r="D24" s="103" t="s">
        <v>226</v>
      </c>
      <c r="E24" s="103">
        <v>1.5100961114540163</v>
      </c>
      <c r="F24" s="102">
        <v>1.4005981747368907</v>
      </c>
      <c r="G24" s="203"/>
      <c r="H24" s="598"/>
      <c r="I24" s="122">
        <v>473.768960037</v>
      </c>
      <c r="J24" s="123">
        <v>303.97159051199998</v>
      </c>
      <c r="K24" s="124">
        <v>118.513491444</v>
      </c>
      <c r="L24" s="216">
        <v>259.87836188394499</v>
      </c>
      <c r="M24" s="216">
        <v>155.851433249114</v>
      </c>
      <c r="N24" s="217">
        <v>105.284934074918</v>
      </c>
      <c r="O24" s="203"/>
      <c r="P24" s="595"/>
      <c r="Q24" s="122">
        <v>464.92826273200001</v>
      </c>
      <c r="R24" s="123">
        <v>295.82548817999998</v>
      </c>
      <c r="S24" s="124">
        <v>119.640024107</v>
      </c>
      <c r="T24" s="215">
        <v>259.87836188394499</v>
      </c>
      <c r="U24" s="216">
        <v>159.47965492865001</v>
      </c>
      <c r="V24" s="216">
        <v>108.238395648637</v>
      </c>
      <c r="W24" s="258"/>
      <c r="X24" s="567"/>
      <c r="Y24" s="122">
        <v>434.57270864700001</v>
      </c>
      <c r="Z24" s="123">
        <v>276.87027189200001</v>
      </c>
      <c r="AA24" s="124">
        <v>112.884670474</v>
      </c>
      <c r="AB24" s="215">
        <v>251.483003085756</v>
      </c>
      <c r="AC24" s="216">
        <v>152.55336291820001</v>
      </c>
      <c r="AD24" s="217">
        <v>103.885743719476</v>
      </c>
      <c r="AE24" s="258"/>
      <c r="AF24" s="567"/>
      <c r="AG24" s="122">
        <v>434.41954821600001</v>
      </c>
      <c r="AH24" s="123">
        <v>275.746754952</v>
      </c>
      <c r="AI24" s="124">
        <v>111.415822893</v>
      </c>
      <c r="AJ24" s="215">
        <v>259.87836188394499</v>
      </c>
      <c r="AK24" s="216">
        <v>155.74893434603501</v>
      </c>
      <c r="AL24" s="217">
        <v>102.787622531343</v>
      </c>
      <c r="AM24" s="258"/>
      <c r="AN24" s="567"/>
      <c r="AO24" s="122">
        <v>435.73806960000002</v>
      </c>
      <c r="AP24" s="123">
        <v>276.53957829699999</v>
      </c>
      <c r="AQ24" s="124">
        <v>112.35556735199999</v>
      </c>
      <c r="AR24" s="215">
        <v>241.93571</v>
      </c>
      <c r="AS24" s="216">
        <v>154.228357383804</v>
      </c>
      <c r="AT24" s="217">
        <v>100.85756660846199</v>
      </c>
      <c r="AU24" s="258"/>
      <c r="AV24" s="567"/>
      <c r="AW24" s="122">
        <v>438.079593192</v>
      </c>
      <c r="AX24" s="123">
        <v>277.63129141799999</v>
      </c>
      <c r="AY24" s="124">
        <v>112.407797132</v>
      </c>
      <c r="AZ24" s="215">
        <v>244.90431282057901</v>
      </c>
      <c r="BA24" s="216">
        <v>150.25798332796299</v>
      </c>
      <c r="BB24" s="217">
        <v>99.952929632096996</v>
      </c>
      <c r="BC24" s="258"/>
      <c r="BD24" s="567"/>
      <c r="BE24" s="122">
        <v>444.069459236</v>
      </c>
      <c r="BF24" s="123">
        <v>281.51497058699999</v>
      </c>
      <c r="BG24" s="124">
        <v>115.013016198</v>
      </c>
      <c r="BH24" s="215">
        <v>248.755771513008</v>
      </c>
      <c r="BI24" s="216">
        <v>156.27251615972901</v>
      </c>
      <c r="BJ24" s="217">
        <v>105.372339437866</v>
      </c>
      <c r="BK24" s="258"/>
      <c r="BL24" s="567"/>
      <c r="BM24" s="122">
        <v>450.74677322999997</v>
      </c>
      <c r="BN24" s="123">
        <v>285.77813232199998</v>
      </c>
      <c r="BO24" s="124">
        <v>117.948067916</v>
      </c>
      <c r="BP24" s="215">
        <v>265.99418651899401</v>
      </c>
      <c r="BQ24" s="216">
        <v>163.19681323528201</v>
      </c>
      <c r="BR24" s="217">
        <v>108.822947067149</v>
      </c>
      <c r="BS24" s="258"/>
      <c r="BT24" s="567"/>
      <c r="BU24" s="122">
        <v>437.39664644800001</v>
      </c>
      <c r="BV24" s="123">
        <v>276.98470457100001</v>
      </c>
      <c r="BW24" s="124">
        <v>112.535116043</v>
      </c>
      <c r="BX24" s="215">
        <v>263.17768120407698</v>
      </c>
      <c r="BY24" s="216">
        <v>164.000058714728</v>
      </c>
      <c r="BZ24" s="217">
        <v>109.807824481265</v>
      </c>
      <c r="CA24" s="258"/>
      <c r="CB24" s="567"/>
      <c r="CC24" s="122">
        <v>436.43310905200002</v>
      </c>
      <c r="CD24" s="123">
        <v>277.17678964100003</v>
      </c>
      <c r="CE24" s="124">
        <v>114.70414097</v>
      </c>
      <c r="CF24" s="215">
        <v>253.40091514906501</v>
      </c>
      <c r="CG24" s="216">
        <v>160.30669394676201</v>
      </c>
      <c r="CH24" s="217">
        <v>110.96255394207201</v>
      </c>
      <c r="CI24" s="258"/>
      <c r="CJ24" s="567"/>
      <c r="CK24" s="122">
        <v>424.75766220499997</v>
      </c>
      <c r="CL24" s="123">
        <v>267.37151568199999</v>
      </c>
      <c r="CM24" s="124">
        <v>109.336719571</v>
      </c>
      <c r="CN24" s="215">
        <v>254.33046851468399</v>
      </c>
      <c r="CO24" s="216">
        <v>159.45432217746699</v>
      </c>
      <c r="CP24" s="217">
        <v>110.505430466974</v>
      </c>
      <c r="CQ24" s="258"/>
      <c r="CR24" s="567"/>
      <c r="CS24" s="122">
        <v>421.66135144399999</v>
      </c>
      <c r="CT24" s="123">
        <v>265.95547719799998</v>
      </c>
      <c r="CU24" s="124">
        <v>110.530737273</v>
      </c>
      <c r="CV24" s="215">
        <v>258.28024712613802</v>
      </c>
      <c r="CW24" s="216">
        <v>163.49775726343799</v>
      </c>
      <c r="CX24" s="217">
        <v>112.470918427889</v>
      </c>
      <c r="CY24" s="258"/>
      <c r="CZ24" s="567"/>
      <c r="DA24" s="122">
        <v>415.20161477800002</v>
      </c>
      <c r="DB24" s="123">
        <v>261.88010905800002</v>
      </c>
      <c r="DC24" s="124">
        <v>109.397551009</v>
      </c>
      <c r="DD24" s="215">
        <v>252.14284151762001</v>
      </c>
      <c r="DE24" s="216">
        <v>159.624125534353</v>
      </c>
      <c r="DF24" s="217">
        <v>108.300653317799</v>
      </c>
      <c r="DG24" s="258"/>
      <c r="DH24" s="567"/>
      <c r="DI24" s="122">
        <v>413.96230815600001</v>
      </c>
      <c r="DJ24" s="123">
        <v>261.410568689</v>
      </c>
      <c r="DK24" s="124">
        <v>109.839618218</v>
      </c>
      <c r="DL24" s="215">
        <v>250.007054705895</v>
      </c>
      <c r="DM24" s="216">
        <v>154.86886180809699</v>
      </c>
      <c r="DN24" s="217">
        <v>107.10943951128201</v>
      </c>
      <c r="DO24" s="258"/>
      <c r="DP24" s="567"/>
      <c r="DQ24" s="434">
        <v>441.49619536900002</v>
      </c>
      <c r="DR24" s="435">
        <v>279.12049946500002</v>
      </c>
      <c r="DS24" s="436">
        <v>117.89230823600001</v>
      </c>
      <c r="DT24" s="215">
        <v>263.05482470715498</v>
      </c>
      <c r="DU24" s="216">
        <v>163.986359664091</v>
      </c>
      <c r="DV24" s="217">
        <v>114.29326825819599</v>
      </c>
      <c r="DW24" s="258"/>
      <c r="DX24" s="567"/>
      <c r="DY24" s="434">
        <v>440.40811275200002</v>
      </c>
      <c r="DZ24" s="435">
        <v>278.87884347699998</v>
      </c>
      <c r="EA24" s="436">
        <v>118.549308584</v>
      </c>
      <c r="EB24" s="215">
        <v>261.68180575081601</v>
      </c>
      <c r="EC24" s="216">
        <v>168.59447528962599</v>
      </c>
      <c r="ED24" s="217">
        <v>115.730566692558</v>
      </c>
      <c r="EE24" s="258"/>
    </row>
    <row r="25" spans="1:135" x14ac:dyDescent="0.25">
      <c r="A25" s="105" t="s">
        <v>210</v>
      </c>
      <c r="B25" s="244" t="s">
        <v>261</v>
      </c>
      <c r="C25" s="578"/>
      <c r="D25" s="103" t="s">
        <v>226</v>
      </c>
      <c r="E25" s="103">
        <v>1.5100961114540163</v>
      </c>
      <c r="F25" s="104">
        <v>1.4330279297565309</v>
      </c>
      <c r="G25" s="203"/>
      <c r="H25" s="598"/>
      <c r="I25" s="128">
        <v>423.10012115500001</v>
      </c>
      <c r="J25" s="129">
        <v>298.29916198500001</v>
      </c>
      <c r="K25" s="130">
        <v>157.67064500800001</v>
      </c>
      <c r="L25" s="210">
        <v>259.87836188394499</v>
      </c>
      <c r="M25" s="210">
        <v>155.851433249114</v>
      </c>
      <c r="N25" s="211">
        <v>105.284934074918</v>
      </c>
      <c r="O25" s="203"/>
      <c r="P25" s="595"/>
      <c r="Q25" s="128">
        <v>424.40874855099997</v>
      </c>
      <c r="R25" s="129">
        <v>299.37670819900001</v>
      </c>
      <c r="S25" s="130">
        <v>158.59246043799999</v>
      </c>
      <c r="T25" s="218">
        <v>259.87836188394499</v>
      </c>
      <c r="U25" s="210">
        <v>159.47965492865001</v>
      </c>
      <c r="V25" s="210">
        <v>108.238395648637</v>
      </c>
      <c r="W25" s="258"/>
      <c r="X25" s="567"/>
      <c r="Y25" s="128">
        <v>404.269928456</v>
      </c>
      <c r="Z25" s="129">
        <v>285.35074119799998</v>
      </c>
      <c r="AA25" s="130">
        <v>151.631020036</v>
      </c>
      <c r="AB25" s="218">
        <v>251.483003085756</v>
      </c>
      <c r="AC25" s="210">
        <v>152.55336291820001</v>
      </c>
      <c r="AD25" s="211">
        <v>103.885743719476</v>
      </c>
      <c r="AE25" s="258"/>
      <c r="AF25" s="567"/>
      <c r="AG25" s="128">
        <v>404.14219631600002</v>
      </c>
      <c r="AH25" s="129">
        <v>284.927543034</v>
      </c>
      <c r="AI25" s="130">
        <v>150.484143133</v>
      </c>
      <c r="AJ25" s="218">
        <v>258.42640826072699</v>
      </c>
      <c r="AK25" s="210">
        <v>155.74893434603501</v>
      </c>
      <c r="AL25" s="211">
        <v>102.787622531343</v>
      </c>
      <c r="AM25" s="258"/>
      <c r="AN25" s="567"/>
      <c r="AO25" s="128">
        <v>406.78906039999998</v>
      </c>
      <c r="AP25" s="129">
        <v>286.88294564</v>
      </c>
      <c r="AQ25" s="130">
        <v>151.5648248</v>
      </c>
      <c r="AR25" s="218">
        <v>241.93571</v>
      </c>
      <c r="AS25" s="210">
        <v>154.228357383804</v>
      </c>
      <c r="AT25" s="211">
        <v>100.85756660846199</v>
      </c>
      <c r="AU25" s="258"/>
      <c r="AV25" s="567"/>
      <c r="AW25" s="128">
        <v>408.929911715</v>
      </c>
      <c r="AX25" s="129">
        <v>288.19160197399998</v>
      </c>
      <c r="AY25" s="130">
        <v>151.69205318300001</v>
      </c>
      <c r="AZ25" s="218">
        <v>244.90431282057901</v>
      </c>
      <c r="BA25" s="210">
        <v>150.25798332796299</v>
      </c>
      <c r="BB25" s="211">
        <v>99.952929632096996</v>
      </c>
      <c r="BC25" s="258"/>
      <c r="BD25" s="567"/>
      <c r="BE25" s="128">
        <v>414.33598559000001</v>
      </c>
      <c r="BF25" s="129">
        <v>292.20030205699999</v>
      </c>
      <c r="BG25" s="130">
        <v>154.391872299</v>
      </c>
      <c r="BH25" s="218">
        <v>248.755771513008</v>
      </c>
      <c r="BI25" s="210">
        <v>156.27251615972901</v>
      </c>
      <c r="BJ25" s="211">
        <v>105.372339437866</v>
      </c>
      <c r="BK25" s="258"/>
      <c r="BL25" s="567"/>
      <c r="BM25" s="128">
        <v>419.90109604200001</v>
      </c>
      <c r="BN25" s="129">
        <v>296.31127011900003</v>
      </c>
      <c r="BO25" s="130">
        <v>157.09890236800001</v>
      </c>
      <c r="BP25" s="218">
        <v>265.99418651899401</v>
      </c>
      <c r="BQ25" s="210">
        <v>163.19681323528201</v>
      </c>
      <c r="BR25" s="211">
        <v>108.822947067149</v>
      </c>
      <c r="BS25" s="258"/>
      <c r="BT25" s="567"/>
      <c r="BU25" s="128">
        <v>411.87635340000003</v>
      </c>
      <c r="BV25" s="129">
        <v>287.406214788</v>
      </c>
      <c r="BW25" s="130">
        <v>147.39093596199999</v>
      </c>
      <c r="BX25" s="218">
        <v>263.17768120407698</v>
      </c>
      <c r="BY25" s="210">
        <v>164.000058714728</v>
      </c>
      <c r="BZ25" s="211">
        <v>109.807824481265</v>
      </c>
      <c r="CA25" s="258"/>
      <c r="CB25" s="567"/>
      <c r="CC25" s="128">
        <v>410.630254337</v>
      </c>
      <c r="CD25" s="129">
        <v>287.20177966799997</v>
      </c>
      <c r="CE25" s="130">
        <v>148.669347638</v>
      </c>
      <c r="CF25" s="218">
        <v>253.40091514906501</v>
      </c>
      <c r="CG25" s="210">
        <v>160.30669394676201</v>
      </c>
      <c r="CH25" s="211">
        <v>110.96255394207201</v>
      </c>
      <c r="CI25" s="258"/>
      <c r="CJ25" s="567"/>
      <c r="CK25" s="128">
        <v>405.55885627800001</v>
      </c>
      <c r="CL25" s="129">
        <v>282.99553726099998</v>
      </c>
      <c r="CM25" s="130">
        <v>145.16986926499999</v>
      </c>
      <c r="CN25" s="218">
        <v>254.33046851468399</v>
      </c>
      <c r="CO25" s="210">
        <v>159.45432217746699</v>
      </c>
      <c r="CP25" s="211">
        <v>110.505430466974</v>
      </c>
      <c r="CQ25" s="258"/>
      <c r="CR25" s="567"/>
      <c r="CS25" s="128">
        <v>402.25895601500002</v>
      </c>
      <c r="CT25" s="129">
        <v>281.07601600800001</v>
      </c>
      <c r="CU25" s="130">
        <v>145.119322625</v>
      </c>
      <c r="CV25" s="218">
        <v>258.28024712613802</v>
      </c>
      <c r="CW25" s="210">
        <v>163.49775726343799</v>
      </c>
      <c r="CX25" s="211">
        <v>112.470918427889</v>
      </c>
      <c r="CY25" s="258"/>
      <c r="CZ25" s="567"/>
      <c r="DA25" s="128">
        <v>398.185753546</v>
      </c>
      <c r="DB25" s="129">
        <v>278.01306542399999</v>
      </c>
      <c r="DC25" s="130">
        <v>143.01433342300001</v>
      </c>
      <c r="DD25" s="218">
        <v>252.14284151762001</v>
      </c>
      <c r="DE25" s="210">
        <v>159.624125534353</v>
      </c>
      <c r="DF25" s="211">
        <v>108.300653317799</v>
      </c>
      <c r="DG25" s="258"/>
      <c r="DH25" s="567"/>
      <c r="DI25" s="128">
        <v>398.90534206299998</v>
      </c>
      <c r="DJ25" s="129">
        <v>278.35313444600001</v>
      </c>
      <c r="DK25" s="130">
        <v>142.69705685900001</v>
      </c>
      <c r="DL25" s="218">
        <v>250.007054705895</v>
      </c>
      <c r="DM25" s="210">
        <v>154.86886180809699</v>
      </c>
      <c r="DN25" s="211">
        <v>107.10943951128201</v>
      </c>
      <c r="DO25" s="258"/>
      <c r="DP25" s="567"/>
      <c r="DQ25" s="437">
        <v>417.07174647900001</v>
      </c>
      <c r="DR25" s="182">
        <v>290.84374852500002</v>
      </c>
      <c r="DS25" s="438">
        <v>148.18284706</v>
      </c>
      <c r="DT25" s="218">
        <v>263.05482470715498</v>
      </c>
      <c r="DU25" s="210">
        <v>163.986359664091</v>
      </c>
      <c r="DV25" s="211">
        <v>114.29326825819599</v>
      </c>
      <c r="DW25" s="258"/>
      <c r="DX25" s="567"/>
      <c r="DY25" s="437">
        <v>417.118284765</v>
      </c>
      <c r="DZ25" s="182">
        <v>290.907043966</v>
      </c>
      <c r="EA25" s="438">
        <v>148.80112675699999</v>
      </c>
      <c r="EB25" s="218">
        <v>261.68180575081601</v>
      </c>
      <c r="EC25" s="210">
        <v>168.59447528962599</v>
      </c>
      <c r="ED25" s="211">
        <v>115.730566692558</v>
      </c>
      <c r="EE25" s="258"/>
    </row>
    <row r="26" spans="1:135" x14ac:dyDescent="0.25">
      <c r="A26" s="170" t="s">
        <v>211</v>
      </c>
      <c r="B26" s="245" t="s">
        <v>262</v>
      </c>
      <c r="C26" s="578"/>
      <c r="D26" s="155" t="s">
        <v>225</v>
      </c>
      <c r="E26" s="155">
        <v>1.5100961114540163</v>
      </c>
      <c r="F26" s="141" t="s">
        <v>196</v>
      </c>
      <c r="G26" s="202"/>
      <c r="H26" s="598"/>
      <c r="I26" s="156">
        <v>289.65425159799997</v>
      </c>
      <c r="J26" s="157">
        <v>216.769270089</v>
      </c>
      <c r="K26" s="158">
        <v>82.476408094000007</v>
      </c>
      <c r="L26" s="206">
        <v>259.87836188394499</v>
      </c>
      <c r="M26" s="206">
        <v>155.851433249114</v>
      </c>
      <c r="N26" s="207">
        <v>105.284934074918</v>
      </c>
      <c r="O26" s="202"/>
      <c r="P26" s="595"/>
      <c r="Q26" s="156">
        <v>291.19886310800001</v>
      </c>
      <c r="R26" s="157">
        <v>218.079757583</v>
      </c>
      <c r="S26" s="158">
        <v>83.388457591000005</v>
      </c>
      <c r="T26" s="214">
        <v>259.87836188394499</v>
      </c>
      <c r="U26" s="206">
        <v>159.47965492865001</v>
      </c>
      <c r="V26" s="206">
        <v>108.238395648637</v>
      </c>
      <c r="W26" s="256"/>
      <c r="X26" s="567"/>
      <c r="Y26" s="156">
        <v>290.001056484</v>
      </c>
      <c r="Z26" s="157">
        <v>216.99286785300001</v>
      </c>
      <c r="AA26" s="158">
        <v>82.318193223999998</v>
      </c>
      <c r="AB26" s="214">
        <v>251.483003085756</v>
      </c>
      <c r="AC26" s="206">
        <v>152.55336291820001</v>
      </c>
      <c r="AD26" s="207">
        <v>103.885743719476</v>
      </c>
      <c r="AE26" s="256"/>
      <c r="AF26" s="567"/>
      <c r="AG26" s="156">
        <v>291.427574607</v>
      </c>
      <c r="AH26" s="157">
        <v>217.691174743</v>
      </c>
      <c r="AI26" s="158">
        <v>81.273947691000004</v>
      </c>
      <c r="AJ26" s="214">
        <v>258.42640826072699</v>
      </c>
      <c r="AK26" s="206">
        <v>155.74893434603501</v>
      </c>
      <c r="AL26" s="207">
        <v>102.787622531343</v>
      </c>
      <c r="AM26" s="256"/>
      <c r="AN26" s="567"/>
      <c r="AO26" s="156">
        <v>295.81805379999997</v>
      </c>
      <c r="AP26" s="157">
        <v>220.98602388899999</v>
      </c>
      <c r="AQ26" s="158">
        <v>82.471701590999999</v>
      </c>
      <c r="AR26" s="214">
        <v>241.93571</v>
      </c>
      <c r="AS26" s="206">
        <v>154.228357383804</v>
      </c>
      <c r="AT26" s="207">
        <v>100.85756660846199</v>
      </c>
      <c r="AU26" s="256"/>
      <c r="AV26" s="567"/>
      <c r="AW26" s="156">
        <v>321.48703894300002</v>
      </c>
      <c r="AX26" s="157">
        <v>230.47108358</v>
      </c>
      <c r="AY26" s="158">
        <v>82.411831253000003</v>
      </c>
      <c r="AZ26" s="214">
        <v>244.90431282057901</v>
      </c>
      <c r="BA26" s="206">
        <v>150.25798332796299</v>
      </c>
      <c r="BB26" s="207">
        <v>99.952929632096996</v>
      </c>
      <c r="BC26" s="256"/>
      <c r="BD26" s="567"/>
      <c r="BE26" s="156">
        <v>326.61701518400002</v>
      </c>
      <c r="BF26" s="157">
        <v>234.392962823</v>
      </c>
      <c r="BG26" s="158">
        <v>84.526435161999999</v>
      </c>
      <c r="BH26" s="214">
        <v>248.755771513008</v>
      </c>
      <c r="BI26" s="206">
        <v>156.27251615972901</v>
      </c>
      <c r="BJ26" s="207">
        <v>105.372339437866</v>
      </c>
      <c r="BK26" s="256"/>
      <c r="BL26" s="567"/>
      <c r="BM26" s="156">
        <v>332.43039001400001</v>
      </c>
      <c r="BN26" s="157">
        <v>238.75835989300001</v>
      </c>
      <c r="BO26" s="158">
        <v>86.727162686</v>
      </c>
      <c r="BP26" s="214">
        <v>265.99418651899401</v>
      </c>
      <c r="BQ26" s="206">
        <v>163.19681323528201</v>
      </c>
      <c r="BR26" s="207">
        <v>108.822947067149</v>
      </c>
      <c r="BS26" s="256"/>
      <c r="BT26" s="567"/>
      <c r="BU26" s="156">
        <v>332.30681059</v>
      </c>
      <c r="BV26" s="157">
        <v>238.90141185300001</v>
      </c>
      <c r="BW26" s="158">
        <v>89.357119718000007</v>
      </c>
      <c r="BX26" s="214">
        <v>263.17768120407698</v>
      </c>
      <c r="BY26" s="206">
        <v>164.000058714728</v>
      </c>
      <c r="BZ26" s="207">
        <v>109.807824481265</v>
      </c>
      <c r="CA26" s="256"/>
      <c r="CB26" s="567"/>
      <c r="CC26" s="156">
        <v>329.40831315499997</v>
      </c>
      <c r="CD26" s="157">
        <v>237.44520623</v>
      </c>
      <c r="CE26" s="158">
        <v>90.653698036999998</v>
      </c>
      <c r="CF26" s="214">
        <v>253.40091514906501</v>
      </c>
      <c r="CG26" s="206">
        <v>160.30669394676201</v>
      </c>
      <c r="CH26" s="207">
        <v>110.96255394207201</v>
      </c>
      <c r="CI26" s="256"/>
      <c r="CJ26" s="567"/>
      <c r="CK26" s="156">
        <v>322.69037300799999</v>
      </c>
      <c r="CL26" s="157">
        <v>232.01758765</v>
      </c>
      <c r="CM26" s="158">
        <v>86.978009854999996</v>
      </c>
      <c r="CN26" s="214">
        <v>254.33046851468399</v>
      </c>
      <c r="CO26" s="206">
        <v>159.45432217746699</v>
      </c>
      <c r="CP26" s="207">
        <v>110.505430466974</v>
      </c>
      <c r="CQ26" s="256"/>
      <c r="CR26" s="567"/>
      <c r="CS26" s="156">
        <v>318.48068644699998</v>
      </c>
      <c r="CT26" s="157">
        <v>230.32728594400001</v>
      </c>
      <c r="CU26" s="158">
        <v>87.974775899999997</v>
      </c>
      <c r="CV26" s="214">
        <v>258.28024712613802</v>
      </c>
      <c r="CW26" s="206">
        <v>163.49775726343799</v>
      </c>
      <c r="CX26" s="207">
        <v>112.470918427889</v>
      </c>
      <c r="CY26" s="256"/>
      <c r="CZ26" s="567"/>
      <c r="DA26" s="156">
        <v>312.92676806700001</v>
      </c>
      <c r="DB26" s="157">
        <v>226.20239775900001</v>
      </c>
      <c r="DC26" s="158">
        <v>86.020957738999996</v>
      </c>
      <c r="DD26" s="214">
        <v>252.14284151762001</v>
      </c>
      <c r="DE26" s="206">
        <v>159.624125534353</v>
      </c>
      <c r="DF26" s="207">
        <v>108.300653317799</v>
      </c>
      <c r="DG26" s="256"/>
      <c r="DH26" s="567"/>
      <c r="DI26" s="156">
        <v>313.67183448999998</v>
      </c>
      <c r="DJ26" s="157">
        <v>226.53146129500001</v>
      </c>
      <c r="DK26" s="158">
        <v>85.728071503999999</v>
      </c>
      <c r="DL26" s="214">
        <v>250.007054705895</v>
      </c>
      <c r="DM26" s="206">
        <v>154.86886180809699</v>
      </c>
      <c r="DN26" s="207">
        <v>107.10943951128201</v>
      </c>
      <c r="DO26" s="256"/>
      <c r="DP26" s="567"/>
      <c r="DQ26" s="437">
        <v>316.67491331000002</v>
      </c>
      <c r="DR26" s="182">
        <v>228.972338167</v>
      </c>
      <c r="DS26" s="438">
        <v>87.662122870000005</v>
      </c>
      <c r="DT26" s="214">
        <v>263.05482470715498</v>
      </c>
      <c r="DU26" s="206">
        <v>163.986359664091</v>
      </c>
      <c r="DV26" s="207">
        <v>114.29326825819599</v>
      </c>
      <c r="DW26" s="256"/>
      <c r="DX26" s="567"/>
      <c r="DY26" s="437">
        <v>315.38996577900002</v>
      </c>
      <c r="DZ26" s="182">
        <v>227.680992293</v>
      </c>
      <c r="EA26" s="438">
        <v>86.889995705999993</v>
      </c>
      <c r="EB26" s="214">
        <v>261.68180575081601</v>
      </c>
      <c r="EC26" s="206">
        <v>168.59447528962599</v>
      </c>
      <c r="ED26" s="207">
        <v>115.730566692558</v>
      </c>
      <c r="EE26" s="256"/>
    </row>
    <row r="27" spans="1:135" x14ac:dyDescent="0.25">
      <c r="A27" s="105" t="s">
        <v>212</v>
      </c>
      <c r="B27" s="244" t="s">
        <v>263</v>
      </c>
      <c r="C27" s="578"/>
      <c r="D27" s="103" t="s">
        <v>226</v>
      </c>
      <c r="E27" s="103">
        <v>1.5100961114540163</v>
      </c>
      <c r="F27" s="104">
        <v>1.4330279297565309</v>
      </c>
      <c r="G27" s="203"/>
      <c r="H27" s="598"/>
      <c r="I27" s="128">
        <v>217.637439043</v>
      </c>
      <c r="J27" s="129">
        <v>144.02663766699999</v>
      </c>
      <c r="K27" s="130">
        <v>104.971890176</v>
      </c>
      <c r="L27" s="210">
        <v>259.87836188394499</v>
      </c>
      <c r="M27" s="210">
        <v>155.851433249114</v>
      </c>
      <c r="N27" s="211">
        <v>105.284934074918</v>
      </c>
      <c r="O27" s="203"/>
      <c r="P27" s="595"/>
      <c r="Q27" s="128">
        <v>218.99531425999999</v>
      </c>
      <c r="R27" s="129">
        <v>145.13505713999999</v>
      </c>
      <c r="S27" s="130">
        <v>104.753738377</v>
      </c>
      <c r="T27" s="218">
        <v>259.87836188394499</v>
      </c>
      <c r="U27" s="210">
        <v>159.47965492865001</v>
      </c>
      <c r="V27" s="210">
        <v>108.238395648637</v>
      </c>
      <c r="W27" s="258"/>
      <c r="X27" s="567"/>
      <c r="Y27" s="128">
        <v>209.03125446600001</v>
      </c>
      <c r="Z27" s="129">
        <v>138.77670120400001</v>
      </c>
      <c r="AA27" s="130">
        <v>100.606115573</v>
      </c>
      <c r="AB27" s="218">
        <v>251.483003085756</v>
      </c>
      <c r="AC27" s="210">
        <v>152.55336291820001</v>
      </c>
      <c r="AD27" s="211">
        <v>103.885743719476</v>
      </c>
      <c r="AE27" s="258"/>
      <c r="AF27" s="567"/>
      <c r="AG27" s="128">
        <v>208.051679756</v>
      </c>
      <c r="AH27" s="129">
        <v>137.65657754</v>
      </c>
      <c r="AI27" s="130">
        <v>98.212973618000007</v>
      </c>
      <c r="AJ27" s="218">
        <v>258.42640826072699</v>
      </c>
      <c r="AK27" s="210">
        <v>155.74893434603501</v>
      </c>
      <c r="AL27" s="211">
        <v>102.787622531343</v>
      </c>
      <c r="AM27" s="258"/>
      <c r="AN27" s="567"/>
      <c r="AO27" s="128">
        <v>209.48900879999999</v>
      </c>
      <c r="AP27" s="129">
        <v>138.66143811000001</v>
      </c>
      <c r="AQ27" s="130">
        <v>99.136491129000007</v>
      </c>
      <c r="AR27" s="218">
        <v>241.93571</v>
      </c>
      <c r="AS27" s="210">
        <v>154.228357383804</v>
      </c>
      <c r="AT27" s="211">
        <v>100.85756660846199</v>
      </c>
      <c r="AU27" s="258"/>
      <c r="AV27" s="567"/>
      <c r="AW27" s="128">
        <v>210.35089005399999</v>
      </c>
      <c r="AX27" s="129">
        <v>138.85407145600001</v>
      </c>
      <c r="AY27" s="130">
        <v>99.290735435000002</v>
      </c>
      <c r="AZ27" s="218">
        <v>244.90431282057901</v>
      </c>
      <c r="BA27" s="210">
        <v>150.25798332796299</v>
      </c>
      <c r="BB27" s="211">
        <v>99.952929632096996</v>
      </c>
      <c r="BC27" s="258"/>
      <c r="BD27" s="567"/>
      <c r="BE27" s="128">
        <v>213.937070745</v>
      </c>
      <c r="BF27" s="129">
        <v>141.50055295000001</v>
      </c>
      <c r="BG27" s="130">
        <v>101.779171007</v>
      </c>
      <c r="BH27" s="218">
        <v>248.755771513008</v>
      </c>
      <c r="BI27" s="210">
        <v>156.27251615972901</v>
      </c>
      <c r="BJ27" s="211">
        <v>105.372339437866</v>
      </c>
      <c r="BK27" s="258"/>
      <c r="BL27" s="567"/>
      <c r="BM27" s="128">
        <v>217.80603410099999</v>
      </c>
      <c r="BN27" s="129">
        <v>144.28178449500001</v>
      </c>
      <c r="BO27" s="130">
        <v>104.316647765</v>
      </c>
      <c r="BP27" s="218">
        <v>265.99418651899401</v>
      </c>
      <c r="BQ27" s="210">
        <v>163.19681323528201</v>
      </c>
      <c r="BR27" s="211">
        <v>108.822947067149</v>
      </c>
      <c r="BS27" s="258"/>
      <c r="BT27" s="567"/>
      <c r="BU27" s="128">
        <v>218.83986802000001</v>
      </c>
      <c r="BV27" s="129">
        <v>147.94539368</v>
      </c>
      <c r="BW27" s="130">
        <v>109.517249967</v>
      </c>
      <c r="BX27" s="218">
        <v>263.17768120407698</v>
      </c>
      <c r="BY27" s="210">
        <v>164.000058714728</v>
      </c>
      <c r="BZ27" s="211">
        <v>109.807824481265</v>
      </c>
      <c r="CA27" s="258"/>
      <c r="CB27" s="567"/>
      <c r="CC27" s="128">
        <v>220.17161172199999</v>
      </c>
      <c r="CD27" s="129">
        <v>149.44082842</v>
      </c>
      <c r="CE27" s="130">
        <v>111.804957493</v>
      </c>
      <c r="CF27" s="218">
        <v>253.40091514906501</v>
      </c>
      <c r="CG27" s="210">
        <v>160.30669394676201</v>
      </c>
      <c r="CH27" s="211">
        <v>110.96255394207201</v>
      </c>
      <c r="CI27" s="258"/>
      <c r="CJ27" s="567"/>
      <c r="CK27" s="128">
        <v>216.730243895</v>
      </c>
      <c r="CL27" s="129">
        <v>146.290260515</v>
      </c>
      <c r="CM27" s="130">
        <v>109.348191884</v>
      </c>
      <c r="CN27" s="218">
        <v>254.33046851468399</v>
      </c>
      <c r="CO27" s="210">
        <v>159.45432217746699</v>
      </c>
      <c r="CP27" s="211">
        <v>110.505430466974</v>
      </c>
      <c r="CQ27" s="258"/>
      <c r="CR27" s="567"/>
      <c r="CS27" s="128">
        <v>216.31512361200001</v>
      </c>
      <c r="CT27" s="129">
        <v>146.43108074599999</v>
      </c>
      <c r="CU27" s="130">
        <v>110.219913353</v>
      </c>
      <c r="CV27" s="218">
        <v>258.28024712613802</v>
      </c>
      <c r="CW27" s="210">
        <v>163.49775726343799</v>
      </c>
      <c r="CX27" s="211">
        <v>112.470918427889</v>
      </c>
      <c r="CY27" s="258"/>
      <c r="CZ27" s="567"/>
      <c r="DA27" s="128">
        <v>213.736793296</v>
      </c>
      <c r="DB27" s="129">
        <v>144.41515142200001</v>
      </c>
      <c r="DC27" s="130">
        <v>108.469890174</v>
      </c>
      <c r="DD27" s="218">
        <v>252.14284151762001</v>
      </c>
      <c r="DE27" s="210">
        <v>159.624125534353</v>
      </c>
      <c r="DF27" s="211">
        <v>108.300653317799</v>
      </c>
      <c r="DG27" s="258"/>
      <c r="DH27" s="567"/>
      <c r="DI27" s="128">
        <v>213.72364750700001</v>
      </c>
      <c r="DJ27" s="129">
        <v>144.24338945900001</v>
      </c>
      <c r="DK27" s="130">
        <v>108.290185299</v>
      </c>
      <c r="DL27" s="218">
        <v>250.007054705895</v>
      </c>
      <c r="DM27" s="210">
        <v>154.86886180809699</v>
      </c>
      <c r="DN27" s="211">
        <v>107.10943951128201</v>
      </c>
      <c r="DO27" s="258"/>
      <c r="DP27" s="567"/>
      <c r="DQ27" s="437">
        <v>223.79734794399999</v>
      </c>
      <c r="DR27" s="182">
        <v>151.007876848</v>
      </c>
      <c r="DS27" s="438">
        <v>112.65703370200001</v>
      </c>
      <c r="DT27" s="218">
        <v>263.05482470715498</v>
      </c>
      <c r="DU27" s="210">
        <v>163.986359664091</v>
      </c>
      <c r="DV27" s="211">
        <v>114.29326825819599</v>
      </c>
      <c r="DW27" s="258"/>
      <c r="DX27" s="567"/>
      <c r="DY27" s="437">
        <v>223.46342610299999</v>
      </c>
      <c r="DZ27" s="182">
        <v>150.64820877099999</v>
      </c>
      <c r="EA27" s="438">
        <v>113.125900066</v>
      </c>
      <c r="EB27" s="218">
        <v>261.68180575081601</v>
      </c>
      <c r="EC27" s="210">
        <v>168.59447528962599</v>
      </c>
      <c r="ED27" s="211">
        <v>115.730566692558</v>
      </c>
      <c r="EE27" s="258"/>
    </row>
    <row r="28" spans="1:135" x14ac:dyDescent="0.25">
      <c r="A28" s="105" t="s">
        <v>213</v>
      </c>
      <c r="B28" s="244" t="s">
        <v>264</v>
      </c>
      <c r="C28" s="579"/>
      <c r="D28" s="103" t="s">
        <v>226</v>
      </c>
      <c r="E28" s="103">
        <v>1.5100961114540163</v>
      </c>
      <c r="F28" s="104">
        <v>1.4330279297565309</v>
      </c>
      <c r="G28" s="203"/>
      <c r="H28" s="598"/>
      <c r="I28" s="128">
        <v>539.76547904999995</v>
      </c>
      <c r="J28" s="129">
        <v>431.916362268</v>
      </c>
      <c r="K28" s="130">
        <v>112.333287528</v>
      </c>
      <c r="L28" s="212">
        <v>259.87836188394499</v>
      </c>
      <c r="M28" s="212">
        <v>155.851433249114</v>
      </c>
      <c r="N28" s="213">
        <v>105.284934074918</v>
      </c>
      <c r="O28" s="203"/>
      <c r="P28" s="595"/>
      <c r="Q28" s="128">
        <v>524.15243505399997</v>
      </c>
      <c r="R28" s="129">
        <v>419.80368693499997</v>
      </c>
      <c r="S28" s="130">
        <v>109.93266029</v>
      </c>
      <c r="T28" s="219">
        <v>259.87836188394499</v>
      </c>
      <c r="U28" s="212">
        <v>159.47965492865001</v>
      </c>
      <c r="V28" s="212">
        <v>108.238395648637</v>
      </c>
      <c r="W28" s="258"/>
      <c r="X28" s="567"/>
      <c r="Y28" s="128">
        <v>498.69552188</v>
      </c>
      <c r="Z28" s="129">
        <v>399.499557778</v>
      </c>
      <c r="AA28" s="130">
        <v>105.166178313</v>
      </c>
      <c r="AB28" s="219">
        <v>251.483003085756</v>
      </c>
      <c r="AC28" s="212">
        <v>152.55336291820001</v>
      </c>
      <c r="AD28" s="213">
        <v>103.885743719476</v>
      </c>
      <c r="AE28" s="258"/>
      <c r="AF28" s="567"/>
      <c r="AG28" s="128">
        <v>497.99387423100001</v>
      </c>
      <c r="AH28" s="129">
        <v>398.448368088</v>
      </c>
      <c r="AI28" s="130">
        <v>102.41512636100001</v>
      </c>
      <c r="AJ28" s="219">
        <v>258.42640826072699</v>
      </c>
      <c r="AK28" s="212">
        <v>155.74893434603501</v>
      </c>
      <c r="AL28" s="213">
        <v>102.787622531343</v>
      </c>
      <c r="AM28" s="258"/>
      <c r="AN28" s="567"/>
      <c r="AO28" s="128">
        <v>503.897066</v>
      </c>
      <c r="AP28" s="129">
        <v>403.33377032700002</v>
      </c>
      <c r="AQ28" s="130">
        <v>104.358196116</v>
      </c>
      <c r="AR28" s="219">
        <v>241.93571</v>
      </c>
      <c r="AS28" s="212">
        <v>154.228357383804</v>
      </c>
      <c r="AT28" s="213">
        <v>100.85756660846199</v>
      </c>
      <c r="AU28" s="258"/>
      <c r="AV28" s="567"/>
      <c r="AW28" s="128">
        <v>510.17879454199999</v>
      </c>
      <c r="AX28" s="129">
        <v>408.163377922</v>
      </c>
      <c r="AY28" s="130">
        <v>104.58926284099999</v>
      </c>
      <c r="AZ28" s="219">
        <v>244.90431282057901</v>
      </c>
      <c r="BA28" s="212">
        <v>150.25798332796299</v>
      </c>
      <c r="BB28" s="213">
        <v>99.952929632096996</v>
      </c>
      <c r="BC28" s="258"/>
      <c r="BD28" s="567"/>
      <c r="BE28" s="128">
        <v>520.826335062</v>
      </c>
      <c r="BF28" s="129">
        <v>416.73793351099999</v>
      </c>
      <c r="BG28" s="130">
        <v>107.54388725</v>
      </c>
      <c r="BH28" s="219">
        <v>248.755771513008</v>
      </c>
      <c r="BI28" s="212">
        <v>156.27251615972901</v>
      </c>
      <c r="BJ28" s="213">
        <v>105.372339437866</v>
      </c>
      <c r="BK28" s="258"/>
      <c r="BL28" s="567"/>
      <c r="BM28" s="128">
        <v>517.17446378700004</v>
      </c>
      <c r="BN28" s="129">
        <v>412.122646686</v>
      </c>
      <c r="BO28" s="130">
        <v>98.431484928000003</v>
      </c>
      <c r="BP28" s="219">
        <v>265.99418651899401</v>
      </c>
      <c r="BQ28" s="212">
        <v>163.19681323528201</v>
      </c>
      <c r="BR28" s="213">
        <v>108.822947067149</v>
      </c>
      <c r="BS28" s="258"/>
      <c r="BT28" s="567"/>
      <c r="BU28" s="128">
        <v>510.30625048600001</v>
      </c>
      <c r="BV28" s="129">
        <v>407.84057796399998</v>
      </c>
      <c r="BW28" s="130">
        <v>97.974039228999999</v>
      </c>
      <c r="BX28" s="219">
        <v>263.17768120407698</v>
      </c>
      <c r="BY28" s="212">
        <v>164.000058714728</v>
      </c>
      <c r="BZ28" s="213">
        <v>109.807824481265</v>
      </c>
      <c r="CA28" s="258"/>
      <c r="CB28" s="567"/>
      <c r="CC28" s="128">
        <v>510.06148822300003</v>
      </c>
      <c r="CD28" s="129">
        <v>407.93172580200002</v>
      </c>
      <c r="CE28" s="130">
        <v>100.997769883</v>
      </c>
      <c r="CF28" s="219">
        <v>253.40091514906501</v>
      </c>
      <c r="CG28" s="212">
        <v>160.30669394676201</v>
      </c>
      <c r="CH28" s="213">
        <v>110.96255394207201</v>
      </c>
      <c r="CI28" s="258"/>
      <c r="CJ28" s="567"/>
      <c r="CK28" s="128">
        <v>506.97571098899999</v>
      </c>
      <c r="CL28" s="129">
        <v>404.99866009499999</v>
      </c>
      <c r="CM28" s="130">
        <v>99.246593927999996</v>
      </c>
      <c r="CN28" s="219">
        <v>254.33046851468399</v>
      </c>
      <c r="CO28" s="212">
        <v>159.45432217746699</v>
      </c>
      <c r="CP28" s="213">
        <v>110.505430466974</v>
      </c>
      <c r="CQ28" s="258"/>
      <c r="CR28" s="567"/>
      <c r="CS28" s="128">
        <v>504.12957399099997</v>
      </c>
      <c r="CT28" s="129">
        <v>402.91989858400001</v>
      </c>
      <c r="CU28" s="130">
        <v>101.19802735099999</v>
      </c>
      <c r="CV28" s="219">
        <v>258.28024712613802</v>
      </c>
      <c r="CW28" s="212">
        <v>163.49775726343799</v>
      </c>
      <c r="CX28" s="213">
        <v>112.470918427889</v>
      </c>
      <c r="CY28" s="258"/>
      <c r="CZ28" s="567"/>
      <c r="DA28" s="128">
        <v>497.35034452399998</v>
      </c>
      <c r="DB28" s="129">
        <v>397.37105935400001</v>
      </c>
      <c r="DC28" s="130">
        <v>99.691558028000003</v>
      </c>
      <c r="DD28" s="219">
        <v>252.14284151762001</v>
      </c>
      <c r="DE28" s="212">
        <v>159.624125534353</v>
      </c>
      <c r="DF28" s="213">
        <v>108.300653317799</v>
      </c>
      <c r="DG28" s="258"/>
      <c r="DH28" s="567"/>
      <c r="DI28" s="128">
        <v>497.88060373500002</v>
      </c>
      <c r="DJ28" s="129">
        <v>397.67125516099998</v>
      </c>
      <c r="DK28" s="130">
        <v>100.473924553</v>
      </c>
      <c r="DL28" s="219">
        <v>250.007054705895</v>
      </c>
      <c r="DM28" s="212">
        <v>154.86886180809699</v>
      </c>
      <c r="DN28" s="213">
        <v>107.10943951128201</v>
      </c>
      <c r="DO28" s="258"/>
      <c r="DP28" s="567"/>
      <c r="DQ28" s="437">
        <v>521.62041988800001</v>
      </c>
      <c r="DR28" s="182">
        <v>416.78748797999998</v>
      </c>
      <c r="DS28" s="438">
        <v>105.46315527900001</v>
      </c>
      <c r="DT28" s="219">
        <v>263.05482470715498</v>
      </c>
      <c r="DU28" s="212">
        <v>163.986359664091</v>
      </c>
      <c r="DV28" s="213">
        <v>114.29326825819599</v>
      </c>
      <c r="DW28" s="258"/>
      <c r="DX28" s="567"/>
      <c r="DY28" s="437">
        <v>517.24777750199996</v>
      </c>
      <c r="DZ28" s="182">
        <v>413.26110754000001</v>
      </c>
      <c r="EA28" s="438">
        <v>103.96767176</v>
      </c>
      <c r="EB28" s="219">
        <v>261.68180575081601</v>
      </c>
      <c r="EC28" s="212">
        <v>168.59447528962599</v>
      </c>
      <c r="ED28" s="213">
        <v>115.730566692558</v>
      </c>
      <c r="EE28" s="258"/>
    </row>
    <row r="29" spans="1:135" ht="3" customHeight="1" x14ac:dyDescent="0.25">
      <c r="A29" s="183"/>
      <c r="B29" s="241"/>
      <c r="C29" s="237"/>
      <c r="D29" s="184"/>
      <c r="E29" s="184"/>
      <c r="F29" s="185"/>
      <c r="G29" s="196"/>
      <c r="H29" s="598"/>
      <c r="I29" s="186"/>
      <c r="J29" s="187"/>
      <c r="K29" s="188"/>
      <c r="L29" s="189"/>
      <c r="M29" s="189"/>
      <c r="N29" s="190"/>
      <c r="O29" s="196"/>
      <c r="P29" s="595"/>
      <c r="Q29" s="186"/>
      <c r="R29" s="187"/>
      <c r="S29" s="188"/>
      <c r="T29" s="191"/>
      <c r="U29" s="189"/>
      <c r="V29" s="189"/>
      <c r="W29" s="257"/>
      <c r="X29" s="567"/>
      <c r="Y29" s="186"/>
      <c r="Z29" s="187"/>
      <c r="AA29" s="188"/>
      <c r="AB29" s="228"/>
      <c r="AC29" s="228"/>
      <c r="AD29" s="229"/>
      <c r="AE29" s="257"/>
      <c r="AF29" s="567"/>
      <c r="AG29" s="186"/>
      <c r="AH29" s="187"/>
      <c r="AI29" s="188"/>
      <c r="AJ29" s="228"/>
      <c r="AK29" s="228"/>
      <c r="AL29" s="229"/>
      <c r="AM29" s="257"/>
      <c r="AN29" s="567"/>
      <c r="AO29" s="186"/>
      <c r="AP29" s="187"/>
      <c r="AQ29" s="188"/>
      <c r="AR29" s="228"/>
      <c r="AS29" s="228"/>
      <c r="AT29" s="229"/>
      <c r="AU29" s="257"/>
      <c r="AV29" s="567"/>
      <c r="AW29" s="186"/>
      <c r="AX29" s="187"/>
      <c r="AY29" s="188"/>
      <c r="AZ29" s="228"/>
      <c r="BA29" s="228"/>
      <c r="BB29" s="229"/>
      <c r="BC29" s="257"/>
      <c r="BD29" s="567"/>
      <c r="BE29" s="186"/>
      <c r="BF29" s="187"/>
      <c r="BG29" s="188"/>
      <c r="BH29" s="228"/>
      <c r="BI29" s="228"/>
      <c r="BJ29" s="229"/>
      <c r="BK29" s="257"/>
      <c r="BL29" s="567"/>
      <c r="BM29" s="186"/>
      <c r="BN29" s="187"/>
      <c r="BO29" s="188"/>
      <c r="BP29" s="228"/>
      <c r="BQ29" s="228"/>
      <c r="BR29" s="229"/>
      <c r="BS29" s="257"/>
      <c r="BT29" s="567"/>
      <c r="BU29" s="186"/>
      <c r="BV29" s="187"/>
      <c r="BW29" s="188"/>
      <c r="BX29" s="228"/>
      <c r="BY29" s="228"/>
      <c r="BZ29" s="229"/>
      <c r="CA29" s="257"/>
      <c r="CB29" s="567"/>
      <c r="CC29" s="186"/>
      <c r="CD29" s="187"/>
      <c r="CE29" s="188"/>
      <c r="CF29" s="228"/>
      <c r="CG29" s="228"/>
      <c r="CH29" s="229"/>
      <c r="CI29" s="257"/>
      <c r="CJ29" s="567"/>
      <c r="CK29" s="186"/>
      <c r="CL29" s="187"/>
      <c r="CM29" s="188"/>
      <c r="CN29" s="228"/>
      <c r="CO29" s="228"/>
      <c r="CP29" s="229"/>
      <c r="CQ29" s="257"/>
      <c r="CR29" s="567"/>
      <c r="CS29" s="186"/>
      <c r="CT29" s="187"/>
      <c r="CU29" s="188"/>
      <c r="CV29" s="228"/>
      <c r="CW29" s="228"/>
      <c r="CX29" s="229"/>
      <c r="CY29" s="257"/>
      <c r="CZ29" s="567"/>
      <c r="DA29" s="186"/>
      <c r="DB29" s="187"/>
      <c r="DC29" s="188"/>
      <c r="DD29" s="228"/>
      <c r="DE29" s="228"/>
      <c r="DF29" s="229"/>
      <c r="DG29" s="257"/>
      <c r="DH29" s="567"/>
      <c r="DI29" s="186"/>
      <c r="DJ29" s="187"/>
      <c r="DK29" s="188"/>
      <c r="DL29" s="228"/>
      <c r="DM29" s="228"/>
      <c r="DN29" s="229"/>
      <c r="DO29" s="257"/>
      <c r="DP29" s="567"/>
      <c r="DQ29" s="186"/>
      <c r="DR29" s="187"/>
      <c r="DS29" s="188"/>
      <c r="DT29" s="228"/>
      <c r="DU29" s="228"/>
      <c r="DV29" s="229"/>
      <c r="DW29" s="257"/>
      <c r="DX29" s="567"/>
      <c r="DY29" s="186"/>
      <c r="DZ29" s="187"/>
      <c r="EA29" s="188"/>
      <c r="EB29" s="228"/>
      <c r="EC29" s="228"/>
      <c r="ED29" s="229"/>
      <c r="EE29" s="257"/>
    </row>
    <row r="30" spans="1:135" x14ac:dyDescent="0.25">
      <c r="A30" s="230" t="s">
        <v>214</v>
      </c>
      <c r="B30" s="246" t="s">
        <v>265</v>
      </c>
      <c r="C30" s="575" t="s">
        <v>135</v>
      </c>
      <c r="D30" s="171" t="s">
        <v>225</v>
      </c>
      <c r="E30" s="171">
        <v>1.5100961114540163</v>
      </c>
      <c r="F30" s="172" t="s">
        <v>196</v>
      </c>
      <c r="G30" s="202"/>
      <c r="H30" s="598"/>
      <c r="I30" s="173">
        <v>238.847405197</v>
      </c>
      <c r="J30" s="174">
        <v>64.408024569000005</v>
      </c>
      <c r="K30" s="175">
        <v>35.913036398999999</v>
      </c>
      <c r="L30" s="215">
        <v>306.795723944119</v>
      </c>
      <c r="M30" s="216">
        <v>221.24488546811699</v>
      </c>
      <c r="N30" s="217">
        <v>64.901117249148996</v>
      </c>
      <c r="O30" s="202"/>
      <c r="P30" s="595"/>
      <c r="Q30" s="173">
        <v>241.69756487199999</v>
      </c>
      <c r="R30" s="174">
        <v>65.439847913999998</v>
      </c>
      <c r="S30" s="175">
        <v>36.707861078999997</v>
      </c>
      <c r="T30" s="215">
        <v>308.62681930985798</v>
      </c>
      <c r="U30" s="216">
        <v>222.25820638737201</v>
      </c>
      <c r="V30" s="216">
        <v>67.310595360888996</v>
      </c>
      <c r="W30" s="256"/>
      <c r="X30" s="567"/>
      <c r="Y30" s="173">
        <v>240.546270953</v>
      </c>
      <c r="Z30" s="174">
        <v>64.366151205999998</v>
      </c>
      <c r="AA30" s="175">
        <v>35.641599923999998</v>
      </c>
      <c r="AB30" s="215">
        <v>305.38060216829501</v>
      </c>
      <c r="AC30" s="216">
        <v>219.83535968229799</v>
      </c>
      <c r="AD30" s="217">
        <v>66.104954068929999</v>
      </c>
      <c r="AE30" s="256"/>
      <c r="AF30" s="567"/>
      <c r="AG30" s="173">
        <v>240.95427502699999</v>
      </c>
      <c r="AH30" s="174">
        <v>62.951995822999997</v>
      </c>
      <c r="AI30" s="175">
        <v>33.926098611999997</v>
      </c>
      <c r="AJ30" s="215">
        <v>299.89280255693501</v>
      </c>
      <c r="AK30" s="216">
        <v>213.25127460899299</v>
      </c>
      <c r="AL30" s="217">
        <v>57.698388603490997</v>
      </c>
      <c r="AM30" s="256"/>
      <c r="AN30" s="567"/>
      <c r="AO30" s="173">
        <v>243.66114029100001</v>
      </c>
      <c r="AP30" s="174">
        <v>63.632629811999998</v>
      </c>
      <c r="AQ30" s="175">
        <v>34.333528076</v>
      </c>
      <c r="AR30" s="215">
        <v>305.12960977492202</v>
      </c>
      <c r="AS30" s="216">
        <v>216.73691825531901</v>
      </c>
      <c r="AT30" s="217">
        <v>59.344808832162002</v>
      </c>
      <c r="AU30" s="256"/>
      <c r="AV30" s="567"/>
      <c r="AW30" s="173">
        <v>239.76655406500001</v>
      </c>
      <c r="AX30" s="174">
        <v>62.494734258999998</v>
      </c>
      <c r="AY30" s="175">
        <v>33.696432921000003</v>
      </c>
      <c r="AZ30" s="215">
        <v>297.05294573708801</v>
      </c>
      <c r="BA30" s="216">
        <v>194.19399001909801</v>
      </c>
      <c r="BB30" s="217">
        <v>47.679603100949997</v>
      </c>
      <c r="BC30" s="256"/>
      <c r="BD30" s="567"/>
      <c r="BE30" s="173">
        <v>243.75716876800001</v>
      </c>
      <c r="BF30" s="174">
        <v>64.301083011000003</v>
      </c>
      <c r="BG30" s="175">
        <v>35.198706264000002</v>
      </c>
      <c r="BH30" s="215">
        <v>297.04940485099303</v>
      </c>
      <c r="BI30" s="216">
        <v>197.901623974454</v>
      </c>
      <c r="BJ30" s="217">
        <v>50.043167632141</v>
      </c>
      <c r="BK30" s="256"/>
      <c r="BL30" s="567"/>
      <c r="BM30" s="173">
        <v>246.88254864500001</v>
      </c>
      <c r="BN30" s="174">
        <v>65.914993077999995</v>
      </c>
      <c r="BO30" s="175">
        <v>36.585984967000002</v>
      </c>
      <c r="BP30" s="215">
        <v>294.52007340809701</v>
      </c>
      <c r="BQ30" s="216">
        <v>201.384741348988</v>
      </c>
      <c r="BR30" s="217">
        <v>52.530625944289</v>
      </c>
      <c r="BS30" s="256"/>
      <c r="BT30" s="567"/>
      <c r="BU30" s="173">
        <v>243.57397329099999</v>
      </c>
      <c r="BV30" s="174">
        <v>55.729056155000002</v>
      </c>
      <c r="BW30" s="175">
        <v>19.664975326</v>
      </c>
      <c r="BX30" s="215">
        <v>287.26358564057603</v>
      </c>
      <c r="BY30" s="216">
        <v>193.064814919333</v>
      </c>
      <c r="BZ30" s="217">
        <v>44.875181281056001</v>
      </c>
      <c r="CA30" s="256"/>
      <c r="CB30" s="567"/>
      <c r="CC30" s="173">
        <v>242.68613388099999</v>
      </c>
      <c r="CD30" s="174">
        <v>57.478053154000001</v>
      </c>
      <c r="CE30" s="175">
        <v>21.988585771</v>
      </c>
      <c r="CF30" s="215">
        <v>285.14313470253802</v>
      </c>
      <c r="CG30" s="216">
        <v>192.080867423505</v>
      </c>
      <c r="CH30" s="217">
        <v>46.714124515674001</v>
      </c>
      <c r="CI30" s="256"/>
      <c r="CJ30" s="567"/>
      <c r="CK30" s="173">
        <v>289.89549247799999</v>
      </c>
      <c r="CL30" s="174">
        <v>180.191924271</v>
      </c>
      <c r="CM30" s="175">
        <v>97.338884879999995</v>
      </c>
      <c r="CN30" s="215">
        <v>242.597800826368</v>
      </c>
      <c r="CO30" s="216">
        <v>161.08610473740501</v>
      </c>
      <c r="CP30" s="217">
        <v>71.361172411165995</v>
      </c>
      <c r="CQ30" s="256"/>
      <c r="CR30" s="567"/>
      <c r="CS30" s="173">
        <v>286.73718133599999</v>
      </c>
      <c r="CT30" s="174">
        <v>178.831913085</v>
      </c>
      <c r="CU30" s="175">
        <v>97.678939134000004</v>
      </c>
      <c r="CV30" s="215">
        <v>243.34892510445999</v>
      </c>
      <c r="CW30" s="216">
        <v>160.06948951911301</v>
      </c>
      <c r="CX30" s="217">
        <v>71.995274861764003</v>
      </c>
      <c r="CY30" s="256"/>
      <c r="CZ30" s="567"/>
      <c r="DA30" s="173">
        <v>281.40015979999998</v>
      </c>
      <c r="DB30" s="174">
        <v>175.36520467700001</v>
      </c>
      <c r="DC30" s="175">
        <v>95.749125285000005</v>
      </c>
      <c r="DD30" s="215">
        <v>241.36492769679501</v>
      </c>
      <c r="DE30" s="216">
        <v>157.402520200011</v>
      </c>
      <c r="DF30" s="217">
        <v>69.322819126385994</v>
      </c>
      <c r="DG30" s="256"/>
      <c r="DH30" s="567"/>
      <c r="DI30" s="173">
        <v>283.21947368000002</v>
      </c>
      <c r="DJ30" s="174">
        <v>176.25433175399999</v>
      </c>
      <c r="DK30" s="175">
        <v>95.945098157999993</v>
      </c>
      <c r="DL30" s="215">
        <v>236.10903287343001</v>
      </c>
      <c r="DM30" s="216">
        <v>157.332851173705</v>
      </c>
      <c r="DN30" s="217">
        <v>68.639225071783997</v>
      </c>
      <c r="DO30" s="256"/>
      <c r="DP30" s="567"/>
      <c r="DQ30" s="434">
        <v>285.17850626500001</v>
      </c>
      <c r="DR30" s="435">
        <v>178.12330515299999</v>
      </c>
      <c r="DS30" s="436">
        <v>97.806442473999994</v>
      </c>
      <c r="DT30" s="215">
        <v>238.78882883670599</v>
      </c>
      <c r="DU30" s="216">
        <v>160.06868788814199</v>
      </c>
      <c r="DV30" s="217">
        <v>70.129367684276005</v>
      </c>
      <c r="DW30" s="256"/>
      <c r="DX30" s="567"/>
      <c r="DY30" s="434">
        <v>282.83124566100003</v>
      </c>
      <c r="DZ30" s="435">
        <v>176.53810736599999</v>
      </c>
      <c r="EA30" s="436">
        <v>96.647932389999994</v>
      </c>
      <c r="EB30" s="215">
        <v>265.01788053475099</v>
      </c>
      <c r="EC30" s="216">
        <v>171.58663949082899</v>
      </c>
      <c r="ED30" s="217">
        <v>75.542902954653997</v>
      </c>
      <c r="EE30" s="256"/>
    </row>
    <row r="31" spans="1:135" x14ac:dyDescent="0.25">
      <c r="A31" s="231" t="s">
        <v>215</v>
      </c>
      <c r="B31" s="244" t="s">
        <v>275</v>
      </c>
      <c r="C31" s="573"/>
      <c r="D31" s="103" t="s">
        <v>226</v>
      </c>
      <c r="E31" s="103">
        <v>1.5100961114540163</v>
      </c>
      <c r="F31" s="104">
        <v>1.4330279297565309</v>
      </c>
      <c r="G31" s="203"/>
      <c r="H31" s="598"/>
      <c r="I31" s="128">
        <v>350.59148255700001</v>
      </c>
      <c r="J31" s="129">
        <v>237.481284827</v>
      </c>
      <c r="K31" s="130">
        <v>75.847668369999994</v>
      </c>
      <c r="L31" s="218">
        <v>306.795723944119</v>
      </c>
      <c r="M31" s="210">
        <v>221.24488546811699</v>
      </c>
      <c r="N31" s="211">
        <v>64.901117249148996</v>
      </c>
      <c r="O31" s="203"/>
      <c r="P31" s="595"/>
      <c r="Q31" s="128">
        <v>350.446205265</v>
      </c>
      <c r="R31" s="129">
        <v>237.59677501799999</v>
      </c>
      <c r="S31" s="130">
        <v>76.391872225</v>
      </c>
      <c r="T31" s="218">
        <v>308.62681930985798</v>
      </c>
      <c r="U31" s="210">
        <v>222.25820638737201</v>
      </c>
      <c r="V31" s="210">
        <v>67.310595360888996</v>
      </c>
      <c r="W31" s="258"/>
      <c r="X31" s="567"/>
      <c r="Y31" s="128">
        <v>333.511926647</v>
      </c>
      <c r="Z31" s="129">
        <v>226.33337059300001</v>
      </c>
      <c r="AA31" s="130">
        <v>73.346291461000007</v>
      </c>
      <c r="AB31" s="218">
        <v>305.38060216829501</v>
      </c>
      <c r="AC31" s="210">
        <v>219.83535968229799</v>
      </c>
      <c r="AD31" s="211">
        <v>66.104954068929999</v>
      </c>
      <c r="AE31" s="258"/>
      <c r="AF31" s="567"/>
      <c r="AG31" s="128">
        <v>332.80719583400003</v>
      </c>
      <c r="AH31" s="129">
        <v>225.36388373200001</v>
      </c>
      <c r="AI31" s="130">
        <v>71.740529041000002</v>
      </c>
      <c r="AJ31" s="218">
        <v>299.89280255693501</v>
      </c>
      <c r="AK31" s="210">
        <v>213.25127460899299</v>
      </c>
      <c r="AL31" s="211">
        <v>57.698388603490997</v>
      </c>
      <c r="AM31" s="258"/>
      <c r="AN31" s="567"/>
      <c r="AO31" s="128">
        <v>334.03118445500002</v>
      </c>
      <c r="AP31" s="129">
        <v>226.251992027</v>
      </c>
      <c r="AQ31" s="130">
        <v>72.186301126000004</v>
      </c>
      <c r="AR31" s="218">
        <v>305.12960977492202</v>
      </c>
      <c r="AS31" s="210">
        <v>216.73691825531901</v>
      </c>
      <c r="AT31" s="211">
        <v>59.344808832162002</v>
      </c>
      <c r="AU31" s="258"/>
      <c r="AV31" s="567"/>
      <c r="AW31" s="128">
        <v>335.20665762200002</v>
      </c>
      <c r="AX31" s="129">
        <v>226.77004474099999</v>
      </c>
      <c r="AY31" s="130">
        <v>71.692624945999995</v>
      </c>
      <c r="AZ31" s="218">
        <v>297.05294573708801</v>
      </c>
      <c r="BA31" s="210">
        <v>194.19399001909801</v>
      </c>
      <c r="BB31" s="211">
        <v>47.679603100949997</v>
      </c>
      <c r="BC31" s="258"/>
      <c r="BD31" s="567"/>
      <c r="BE31" s="128">
        <v>340.98354784600002</v>
      </c>
      <c r="BF31" s="129">
        <v>230.92911801299999</v>
      </c>
      <c r="BG31" s="130">
        <v>73.720780773000001</v>
      </c>
      <c r="BH31" s="218">
        <v>297.04940485099303</v>
      </c>
      <c r="BI31" s="210">
        <v>197.901623974454</v>
      </c>
      <c r="BJ31" s="211">
        <v>50.043167632141</v>
      </c>
      <c r="BK31" s="258"/>
      <c r="BL31" s="567"/>
      <c r="BM31" s="128">
        <v>346.284328738</v>
      </c>
      <c r="BN31" s="129">
        <v>234.81708075</v>
      </c>
      <c r="BO31" s="130">
        <v>75.606278208999996</v>
      </c>
      <c r="BP31" s="218">
        <v>294.52007340809701</v>
      </c>
      <c r="BQ31" s="210">
        <v>201.384741348988</v>
      </c>
      <c r="BR31" s="211">
        <v>52.530625944289</v>
      </c>
      <c r="BS31" s="258"/>
      <c r="BT31" s="567"/>
      <c r="BU31" s="128">
        <v>338.18986104499999</v>
      </c>
      <c r="BV31" s="129">
        <v>231.85887413399999</v>
      </c>
      <c r="BW31" s="130">
        <v>71.557713258000007</v>
      </c>
      <c r="BX31" s="218">
        <v>287.26358564057603</v>
      </c>
      <c r="BY31" s="210">
        <v>193.064814919333</v>
      </c>
      <c r="BZ31" s="211">
        <v>44.875181281056001</v>
      </c>
      <c r="CA31" s="258"/>
      <c r="CB31" s="567"/>
      <c r="CC31" s="128">
        <v>337.62813388199999</v>
      </c>
      <c r="CD31" s="129">
        <v>232.07351423099999</v>
      </c>
      <c r="CE31" s="130">
        <v>73.296314527999996</v>
      </c>
      <c r="CF31" s="218">
        <v>285.14313470253802</v>
      </c>
      <c r="CG31" s="210">
        <v>192.080867423505</v>
      </c>
      <c r="CH31" s="211">
        <v>46.714124515674001</v>
      </c>
      <c r="CI31" s="258"/>
      <c r="CJ31" s="567"/>
      <c r="CK31" s="128">
        <v>333.82734947400002</v>
      </c>
      <c r="CL31" s="129">
        <v>228.672279481</v>
      </c>
      <c r="CM31" s="130">
        <v>70.075840104999997</v>
      </c>
      <c r="CN31" s="218">
        <v>242.597800826368</v>
      </c>
      <c r="CO31" s="210">
        <v>161.08610473740501</v>
      </c>
      <c r="CP31" s="211">
        <v>71.361172411165995</v>
      </c>
      <c r="CQ31" s="258"/>
      <c r="CR31" s="567"/>
      <c r="CS31" s="128">
        <v>331.50268940699999</v>
      </c>
      <c r="CT31" s="129">
        <v>227.57107338099999</v>
      </c>
      <c r="CU31" s="130">
        <v>70.959765357999999</v>
      </c>
      <c r="CV31" s="218">
        <v>243.34892510445999</v>
      </c>
      <c r="CW31" s="210">
        <v>160.06948951911301</v>
      </c>
      <c r="CX31" s="211">
        <v>71.995274861764003</v>
      </c>
      <c r="CY31" s="258"/>
      <c r="CZ31" s="567"/>
      <c r="DA31" s="128">
        <v>327.313550507</v>
      </c>
      <c r="DB31" s="129">
        <v>224.437244644</v>
      </c>
      <c r="DC31" s="130">
        <v>69.273987296000001</v>
      </c>
      <c r="DD31" s="218">
        <v>241.36492769679501</v>
      </c>
      <c r="DE31" s="210">
        <v>157.402520200011</v>
      </c>
      <c r="DF31" s="211">
        <v>69.322819126385994</v>
      </c>
      <c r="DG31" s="258"/>
      <c r="DH31" s="567"/>
      <c r="DI31" s="128">
        <v>326.63448803599999</v>
      </c>
      <c r="DJ31" s="129">
        <v>223.84546961000001</v>
      </c>
      <c r="DK31" s="130">
        <v>68.607588175000004</v>
      </c>
      <c r="DL31" s="218">
        <v>236.10903287343001</v>
      </c>
      <c r="DM31" s="210">
        <v>157.332851173705</v>
      </c>
      <c r="DN31" s="211">
        <v>68.639225071783997</v>
      </c>
      <c r="DO31" s="258"/>
      <c r="DP31" s="567"/>
      <c r="DQ31" s="437">
        <v>341.09868375799999</v>
      </c>
      <c r="DR31" s="182">
        <v>233.80800278800001</v>
      </c>
      <c r="DS31" s="438">
        <v>71.789679198000002</v>
      </c>
      <c r="DT31" s="218">
        <v>238.78882883670599</v>
      </c>
      <c r="DU31" s="210">
        <v>160.06868788814199</v>
      </c>
      <c r="DV31" s="211">
        <v>70.129367684276005</v>
      </c>
      <c r="DW31" s="258"/>
      <c r="DX31" s="567"/>
      <c r="DY31" s="437">
        <v>338.29942164800002</v>
      </c>
      <c r="DZ31" s="182">
        <v>231.79112012300001</v>
      </c>
      <c r="EA31" s="438">
        <v>70.833268505999996</v>
      </c>
      <c r="EB31" s="218">
        <v>265.01788053475099</v>
      </c>
      <c r="EC31" s="210">
        <v>171.58663949082899</v>
      </c>
      <c r="ED31" s="211">
        <v>75.542902954653997</v>
      </c>
      <c r="EE31" s="258"/>
    </row>
    <row r="32" spans="1:135" x14ac:dyDescent="0.25">
      <c r="A32" s="232" t="s">
        <v>285</v>
      </c>
      <c r="B32" s="245" t="s">
        <v>286</v>
      </c>
      <c r="C32" s="573"/>
      <c r="D32" s="155" t="s">
        <v>225</v>
      </c>
      <c r="E32" s="155">
        <v>1.5100961114540163</v>
      </c>
      <c r="F32" s="338" t="s">
        <v>196</v>
      </c>
      <c r="G32" s="203"/>
      <c r="H32" s="598"/>
      <c r="I32" s="186"/>
      <c r="J32" s="187"/>
      <c r="K32" s="188"/>
      <c r="L32" s="218"/>
      <c r="M32" s="210"/>
      <c r="N32" s="211"/>
      <c r="O32" s="203"/>
      <c r="P32" s="595"/>
      <c r="Q32" s="186"/>
      <c r="R32" s="187"/>
      <c r="S32" s="188"/>
      <c r="T32" s="218"/>
      <c r="U32" s="210"/>
      <c r="V32" s="210"/>
      <c r="W32" s="258"/>
      <c r="X32" s="567"/>
      <c r="Y32" s="156">
        <v>491.90722399999999</v>
      </c>
      <c r="Z32" s="157">
        <v>338.47456560000001</v>
      </c>
      <c r="AA32" s="158">
        <v>131.4137427</v>
      </c>
      <c r="AB32" s="218">
        <v>305.38060216829501</v>
      </c>
      <c r="AC32" s="210">
        <v>219.83535968229799</v>
      </c>
      <c r="AD32" s="211">
        <v>66.104954068929999</v>
      </c>
      <c r="AE32" s="258"/>
      <c r="AF32" s="567"/>
      <c r="AG32" s="156">
        <v>493.9867198</v>
      </c>
      <c r="AH32" s="157">
        <v>339.89999599999999</v>
      </c>
      <c r="AI32" s="158">
        <v>131.95339469999999</v>
      </c>
      <c r="AJ32" s="218">
        <v>299.89280255693501</v>
      </c>
      <c r="AK32" s="210">
        <v>213.25127460899299</v>
      </c>
      <c r="AL32" s="211">
        <v>57.698388603490997</v>
      </c>
      <c r="AM32" s="258"/>
      <c r="AN32" s="567"/>
      <c r="AO32" s="156">
        <v>499.32000249999999</v>
      </c>
      <c r="AP32" s="157">
        <v>342.96503360000003</v>
      </c>
      <c r="AQ32" s="158">
        <v>131.61262189999999</v>
      </c>
      <c r="AR32" s="218">
        <v>305.12960977492202</v>
      </c>
      <c r="AS32" s="210">
        <v>216.73691825531901</v>
      </c>
      <c r="AT32" s="211">
        <v>59.344808832162002</v>
      </c>
      <c r="AU32" s="258"/>
      <c r="AV32" s="567"/>
      <c r="AW32" s="156">
        <v>508.42843529999999</v>
      </c>
      <c r="AX32" s="157">
        <v>349.18315660000002</v>
      </c>
      <c r="AY32" s="158">
        <v>133.90212080000001</v>
      </c>
      <c r="AZ32" s="218">
        <v>297.05294573708801</v>
      </c>
      <c r="BA32" s="210">
        <v>194.19399001909801</v>
      </c>
      <c r="BB32" s="211">
        <v>47.679603100949997</v>
      </c>
      <c r="BC32" s="258"/>
      <c r="BD32" s="567"/>
      <c r="BE32" s="156">
        <v>504.90286909999998</v>
      </c>
      <c r="BF32" s="157">
        <v>346.737998</v>
      </c>
      <c r="BG32" s="158">
        <v>132.90401309999999</v>
      </c>
      <c r="BH32" s="218">
        <v>297.04940485099303</v>
      </c>
      <c r="BI32" s="210">
        <v>197.901623974454</v>
      </c>
      <c r="BJ32" s="211">
        <v>50.043167632141</v>
      </c>
      <c r="BK32" s="258"/>
      <c r="BL32" s="567"/>
      <c r="BM32" s="156">
        <v>513.5269505</v>
      </c>
      <c r="BN32" s="157">
        <v>352.91117300000002</v>
      </c>
      <c r="BO32" s="158">
        <v>135.90592960000001</v>
      </c>
      <c r="BP32" s="218">
        <v>294.52007340809701</v>
      </c>
      <c r="BQ32" s="210">
        <v>201.384741348988</v>
      </c>
      <c r="BR32" s="211">
        <v>52.530625944289</v>
      </c>
      <c r="BS32" s="258"/>
      <c r="BT32" s="567"/>
      <c r="BU32" s="156">
        <v>521.98378330000003</v>
      </c>
      <c r="BV32" s="157">
        <v>358.88674359999999</v>
      </c>
      <c r="BW32" s="158">
        <v>138.6222276</v>
      </c>
      <c r="BX32" s="218">
        <v>287.26358564057603</v>
      </c>
      <c r="BY32" s="210">
        <v>193.064814919333</v>
      </c>
      <c r="BZ32" s="211">
        <v>44.875181281056001</v>
      </c>
      <c r="CA32" s="258"/>
      <c r="CB32" s="567"/>
      <c r="CC32" s="156">
        <v>521.98378330000003</v>
      </c>
      <c r="CD32" s="157">
        <v>358.88674359999999</v>
      </c>
      <c r="CE32" s="158">
        <v>138.6222276</v>
      </c>
      <c r="CF32" s="218">
        <v>285.14313470253802</v>
      </c>
      <c r="CG32" s="210">
        <v>192.080867423505</v>
      </c>
      <c r="CH32" s="211">
        <v>46.714124515674001</v>
      </c>
      <c r="CI32" s="258"/>
      <c r="CJ32" s="567"/>
      <c r="CK32" s="156">
        <v>515.05154000000005</v>
      </c>
      <c r="CL32" s="157">
        <v>354.21695099999999</v>
      </c>
      <c r="CM32" s="158">
        <v>136.79886569999999</v>
      </c>
      <c r="CN32" s="218">
        <v>242.597800826368</v>
      </c>
      <c r="CO32" s="210">
        <v>161.08610473740501</v>
      </c>
      <c r="CP32" s="211">
        <v>71.361172411165995</v>
      </c>
      <c r="CQ32" s="258"/>
      <c r="CR32" s="567"/>
      <c r="CS32" s="156">
        <v>507.69197600000001</v>
      </c>
      <c r="CT32" s="157">
        <v>348.50468059999997</v>
      </c>
      <c r="CU32" s="158">
        <v>132.94223779999999</v>
      </c>
      <c r="CV32" s="218">
        <v>243.34892510445999</v>
      </c>
      <c r="CW32" s="210">
        <v>160.06948951911301</v>
      </c>
      <c r="CX32" s="211">
        <v>71.995274861764003</v>
      </c>
      <c r="CY32" s="258"/>
      <c r="CZ32" s="567"/>
      <c r="DA32" s="156">
        <v>501.74769529999998</v>
      </c>
      <c r="DB32" s="157">
        <v>344.84778219999998</v>
      </c>
      <c r="DC32" s="158">
        <v>132.62334329999999</v>
      </c>
      <c r="DD32" s="218">
        <v>241.36492769679501</v>
      </c>
      <c r="DE32" s="210">
        <v>157.402520200011</v>
      </c>
      <c r="DF32" s="211">
        <v>69.322819126385994</v>
      </c>
      <c r="DG32" s="258"/>
      <c r="DH32" s="567"/>
      <c r="DI32" s="156">
        <v>496.57017480000002</v>
      </c>
      <c r="DJ32" s="157">
        <v>341.04160009999998</v>
      </c>
      <c r="DK32" s="158">
        <v>130.53097880000001</v>
      </c>
      <c r="DL32" s="218">
        <v>236.10903287343001</v>
      </c>
      <c r="DM32" s="210">
        <v>157.332851173705</v>
      </c>
      <c r="DN32" s="211">
        <v>68.639225071783997</v>
      </c>
      <c r="DO32" s="258"/>
      <c r="DP32" s="567"/>
      <c r="DQ32" s="437">
        <v>501.30878619999999</v>
      </c>
      <c r="DR32" s="182">
        <v>344.04281420000001</v>
      </c>
      <c r="DS32" s="438">
        <v>131.0366071</v>
      </c>
      <c r="DT32" s="218">
        <v>238.78882883670599</v>
      </c>
      <c r="DU32" s="210">
        <v>160.06868788814199</v>
      </c>
      <c r="DV32" s="211">
        <v>70.129367684276005</v>
      </c>
      <c r="DW32" s="258"/>
      <c r="DX32" s="567"/>
      <c r="DY32" s="437">
        <v>507.08752490000001</v>
      </c>
      <c r="DZ32" s="182">
        <v>348.30972539999999</v>
      </c>
      <c r="EA32" s="438">
        <v>133.42673400000001</v>
      </c>
      <c r="EB32" s="218">
        <v>265.01788053475099</v>
      </c>
      <c r="EC32" s="210">
        <v>171.58663949082899</v>
      </c>
      <c r="ED32" s="211">
        <v>75.542902954653997</v>
      </c>
      <c r="EE32" s="258"/>
    </row>
    <row r="33" spans="1:135" x14ac:dyDescent="0.25">
      <c r="A33" s="232" t="s">
        <v>216</v>
      </c>
      <c r="B33" s="245" t="s">
        <v>266</v>
      </c>
      <c r="C33" s="573"/>
      <c r="D33" s="155" t="s">
        <v>225</v>
      </c>
      <c r="E33" s="155">
        <v>1.5100961114540163</v>
      </c>
      <c r="F33" s="141" t="s">
        <v>196</v>
      </c>
      <c r="G33" s="202"/>
      <c r="H33" s="598"/>
      <c r="I33" s="156">
        <v>183.280953821</v>
      </c>
      <c r="J33" s="157">
        <v>141.26407108800001</v>
      </c>
      <c r="K33" s="158">
        <v>78.997937032999999</v>
      </c>
      <c r="L33" s="214">
        <v>306.795723944119</v>
      </c>
      <c r="M33" s="206">
        <v>221.24488546811699</v>
      </c>
      <c r="N33" s="207">
        <v>64.901117249148996</v>
      </c>
      <c r="O33" s="202"/>
      <c r="P33" s="595"/>
      <c r="Q33" s="156">
        <v>183.95387378500001</v>
      </c>
      <c r="R33" s="157">
        <v>141.92992129500001</v>
      </c>
      <c r="S33" s="158">
        <v>79.699889162999995</v>
      </c>
      <c r="T33" s="214">
        <v>308.62681930985798</v>
      </c>
      <c r="U33" s="206">
        <v>222.25820638737201</v>
      </c>
      <c r="V33" s="206">
        <v>67.310595360888996</v>
      </c>
      <c r="W33" s="256"/>
      <c r="X33" s="567"/>
      <c r="Y33" s="156">
        <v>182.77280829599999</v>
      </c>
      <c r="Z33" s="157">
        <v>140.83696629299999</v>
      </c>
      <c r="AA33" s="158">
        <v>78.622628887999994</v>
      </c>
      <c r="AB33" s="214">
        <v>305.38060216829501</v>
      </c>
      <c r="AC33" s="206">
        <v>219.83535968229799</v>
      </c>
      <c r="AD33" s="207">
        <v>66.104954068929999</v>
      </c>
      <c r="AE33" s="256"/>
      <c r="AF33" s="567"/>
      <c r="AG33" s="156">
        <v>177.95337595999999</v>
      </c>
      <c r="AH33" s="157">
        <v>135.65023172299999</v>
      </c>
      <c r="AI33" s="158">
        <v>72.631634411999997</v>
      </c>
      <c r="AJ33" s="214">
        <v>299.89280255693501</v>
      </c>
      <c r="AK33" s="206">
        <v>213.25127460899299</v>
      </c>
      <c r="AL33" s="207">
        <v>57.698388603490997</v>
      </c>
      <c r="AM33" s="256"/>
      <c r="AN33" s="567"/>
      <c r="AO33" s="156">
        <v>180.79073045800001</v>
      </c>
      <c r="AP33" s="157">
        <v>137.77745522500001</v>
      </c>
      <c r="AQ33" s="158">
        <v>73.673248689000005</v>
      </c>
      <c r="AR33" s="214">
        <v>305.12960977492202</v>
      </c>
      <c r="AS33" s="206">
        <v>216.73691825531901</v>
      </c>
      <c r="AT33" s="207">
        <v>59.344808832162002</v>
      </c>
      <c r="AU33" s="256"/>
      <c r="AV33" s="567"/>
      <c r="AW33" s="156">
        <v>179.22588393800001</v>
      </c>
      <c r="AX33" s="157">
        <v>136.43867930100001</v>
      </c>
      <c r="AY33" s="158">
        <v>72.675942282999998</v>
      </c>
      <c r="AZ33" s="214">
        <v>297.05294573708801</v>
      </c>
      <c r="BA33" s="206">
        <v>194.19399001909801</v>
      </c>
      <c r="BB33" s="207">
        <v>47.679603100949997</v>
      </c>
      <c r="BC33" s="256"/>
      <c r="BD33" s="567"/>
      <c r="BE33" s="156">
        <v>183.61965971399999</v>
      </c>
      <c r="BF33" s="157">
        <v>139.861258975</v>
      </c>
      <c r="BG33" s="158">
        <v>74.816077157999999</v>
      </c>
      <c r="BH33" s="214">
        <v>297.04940485099303</v>
      </c>
      <c r="BI33" s="206">
        <v>197.901623974454</v>
      </c>
      <c r="BJ33" s="207">
        <v>50.043167632141</v>
      </c>
      <c r="BK33" s="256"/>
      <c r="BL33" s="567"/>
      <c r="BM33" s="156">
        <v>187.75568045599999</v>
      </c>
      <c r="BN33" s="157">
        <v>143.092646699</v>
      </c>
      <c r="BO33" s="158">
        <v>76.788886617000003</v>
      </c>
      <c r="BP33" s="214">
        <v>294.52007340809701</v>
      </c>
      <c r="BQ33" s="206">
        <v>201.384741348988</v>
      </c>
      <c r="BR33" s="207">
        <v>52.530625944289</v>
      </c>
      <c r="BS33" s="256"/>
      <c r="BT33" s="567"/>
      <c r="BU33" s="156">
        <v>177.40167790999999</v>
      </c>
      <c r="BV33" s="157">
        <v>134.377764434</v>
      </c>
      <c r="BW33" s="158">
        <v>68.316202331</v>
      </c>
      <c r="BX33" s="214">
        <v>287.26358564057603</v>
      </c>
      <c r="BY33" s="206">
        <v>193.064814919333</v>
      </c>
      <c r="BZ33" s="207">
        <v>44.875181281056001</v>
      </c>
      <c r="CA33" s="256"/>
      <c r="CB33" s="567"/>
      <c r="CC33" s="156">
        <v>177.50843949099999</v>
      </c>
      <c r="CD33" s="157">
        <v>134.922252802</v>
      </c>
      <c r="CE33" s="158">
        <v>69.862476960999999</v>
      </c>
      <c r="CF33" s="214">
        <v>285.14313470253802</v>
      </c>
      <c r="CG33" s="206">
        <v>192.080867423505</v>
      </c>
      <c r="CH33" s="207">
        <v>46.714124515674001</v>
      </c>
      <c r="CI33" s="256"/>
      <c r="CJ33" s="567"/>
      <c r="CK33" s="156">
        <v>172.78494533599999</v>
      </c>
      <c r="CL33" s="157">
        <v>130.75846012700001</v>
      </c>
      <c r="CM33" s="158">
        <v>66.352036587000001</v>
      </c>
      <c r="CN33" s="214">
        <v>242.597800826368</v>
      </c>
      <c r="CO33" s="206">
        <v>161.08610473740501</v>
      </c>
      <c r="CP33" s="207">
        <v>71.361172411165995</v>
      </c>
      <c r="CQ33" s="256"/>
      <c r="CR33" s="567"/>
      <c r="CS33" s="156">
        <v>171.695513766</v>
      </c>
      <c r="CT33" s="157">
        <v>130.31002142599999</v>
      </c>
      <c r="CU33" s="158">
        <v>67.116255027999998</v>
      </c>
      <c r="CV33" s="214">
        <v>243.34892510445999</v>
      </c>
      <c r="CW33" s="206">
        <v>160.06948951911301</v>
      </c>
      <c r="CX33" s="207">
        <v>71.995274861764003</v>
      </c>
      <c r="CY33" s="256"/>
      <c r="CZ33" s="567"/>
      <c r="DA33" s="156">
        <v>168.488857435</v>
      </c>
      <c r="DB33" s="157">
        <v>127.707725004</v>
      </c>
      <c r="DC33" s="158">
        <v>65.407118699999998</v>
      </c>
      <c r="DD33" s="214">
        <v>241.36492769679501</v>
      </c>
      <c r="DE33" s="206">
        <v>157.402520200011</v>
      </c>
      <c r="DF33" s="207">
        <v>69.322819126385994</v>
      </c>
      <c r="DG33" s="256"/>
      <c r="DH33" s="567"/>
      <c r="DI33" s="156">
        <v>168.49765398100001</v>
      </c>
      <c r="DJ33" s="157">
        <v>127.56246818</v>
      </c>
      <c r="DK33" s="158">
        <v>64.929106509999997</v>
      </c>
      <c r="DL33" s="214">
        <v>236.10903287343001</v>
      </c>
      <c r="DM33" s="206">
        <v>157.332851173705</v>
      </c>
      <c r="DN33" s="207">
        <v>68.639225071783997</v>
      </c>
      <c r="DO33" s="256"/>
      <c r="DP33" s="567"/>
      <c r="DQ33" s="437">
        <v>170.958709809</v>
      </c>
      <c r="DR33" s="182">
        <v>129.70885399400001</v>
      </c>
      <c r="DS33" s="438">
        <v>66.732044763999994</v>
      </c>
      <c r="DT33" s="214">
        <v>238.78882883670599</v>
      </c>
      <c r="DU33" s="206">
        <v>160.06868788814199</v>
      </c>
      <c r="DV33" s="207">
        <v>70.129367684276005</v>
      </c>
      <c r="DW33" s="256"/>
      <c r="DX33" s="567"/>
      <c r="DY33" s="437">
        <v>204.77851368399999</v>
      </c>
      <c r="DZ33" s="182">
        <v>151.251246909</v>
      </c>
      <c r="EA33" s="438">
        <v>76.293856457000004</v>
      </c>
      <c r="EB33" s="214">
        <v>265.01788053475099</v>
      </c>
      <c r="EC33" s="206">
        <v>171.58663949082899</v>
      </c>
      <c r="ED33" s="207">
        <v>75.542902954653997</v>
      </c>
      <c r="EE33" s="256"/>
    </row>
    <row r="34" spans="1:135" x14ac:dyDescent="0.25">
      <c r="A34" s="232" t="s">
        <v>217</v>
      </c>
      <c r="B34" s="245" t="s">
        <v>267</v>
      </c>
      <c r="C34" s="573"/>
      <c r="D34" s="155" t="s">
        <v>225</v>
      </c>
      <c r="E34" s="155">
        <v>1.5100961114540163</v>
      </c>
      <c r="F34" s="141" t="s">
        <v>196</v>
      </c>
      <c r="G34" s="202"/>
      <c r="H34" s="598"/>
      <c r="I34" s="156">
        <v>586.37577178200002</v>
      </c>
      <c r="J34" s="157">
        <v>377.81999888500002</v>
      </c>
      <c r="K34" s="158">
        <v>32.716335829000002</v>
      </c>
      <c r="L34" s="218">
        <v>306.795723944119</v>
      </c>
      <c r="M34" s="210">
        <v>221.24488546811699</v>
      </c>
      <c r="N34" s="211">
        <v>64.901117249148996</v>
      </c>
      <c r="O34" s="202"/>
      <c r="P34" s="595"/>
      <c r="Q34" s="156">
        <v>588.39085207300002</v>
      </c>
      <c r="R34" s="157">
        <v>379.36893219199999</v>
      </c>
      <c r="S34" s="158">
        <v>33.569526042</v>
      </c>
      <c r="T34" s="218">
        <v>308.62681930985798</v>
      </c>
      <c r="U34" s="210">
        <v>222.25820638737201</v>
      </c>
      <c r="V34" s="210">
        <v>67.310595360888996</v>
      </c>
      <c r="W34" s="256"/>
      <c r="X34" s="567"/>
      <c r="Y34" s="156">
        <v>587.19292313200003</v>
      </c>
      <c r="Z34" s="157">
        <v>378.29295241699998</v>
      </c>
      <c r="AA34" s="158">
        <v>32.505416343</v>
      </c>
      <c r="AB34" s="218">
        <v>305.38060216829501</v>
      </c>
      <c r="AC34" s="210">
        <v>219.83535968229799</v>
      </c>
      <c r="AD34" s="211">
        <v>66.104954068929999</v>
      </c>
      <c r="AE34" s="256"/>
      <c r="AF34" s="567"/>
      <c r="AG34" s="156">
        <v>576.99340502799998</v>
      </c>
      <c r="AH34" s="157">
        <v>364.90332402400003</v>
      </c>
      <c r="AI34" s="158">
        <v>13.947804466999999</v>
      </c>
      <c r="AJ34" s="218">
        <v>299.89280255693501</v>
      </c>
      <c r="AK34" s="210">
        <v>213.25127460899299</v>
      </c>
      <c r="AL34" s="211">
        <v>57.698388603490997</v>
      </c>
      <c r="AM34" s="256"/>
      <c r="AN34" s="567"/>
      <c r="AO34" s="156">
        <v>587.523923029</v>
      </c>
      <c r="AP34" s="157">
        <v>371.48128150299999</v>
      </c>
      <c r="AQ34" s="158">
        <v>13.972512884</v>
      </c>
      <c r="AR34" s="218">
        <v>305.12960977492202</v>
      </c>
      <c r="AS34" s="210">
        <v>216.73691825531901</v>
      </c>
      <c r="AT34" s="211">
        <v>59.344808832162002</v>
      </c>
      <c r="AU34" s="256"/>
      <c r="AV34" s="567"/>
      <c r="AW34" s="156">
        <v>548.09306747200003</v>
      </c>
      <c r="AX34" s="157">
        <v>333.57151550499998</v>
      </c>
      <c r="AY34" s="158">
        <v>-21.433975407999998</v>
      </c>
      <c r="AZ34" s="218">
        <v>297.05294573708801</v>
      </c>
      <c r="BA34" s="210">
        <v>194.19399001909801</v>
      </c>
      <c r="BB34" s="211">
        <v>47.679603100949997</v>
      </c>
      <c r="BC34" s="256"/>
      <c r="BD34" s="567"/>
      <c r="BE34" s="156">
        <v>561.39887518499995</v>
      </c>
      <c r="BF34" s="157">
        <v>341.97869109499999</v>
      </c>
      <c r="BG34" s="158">
        <v>-20.808745085999998</v>
      </c>
      <c r="BH34" s="218">
        <v>297.04940485099303</v>
      </c>
      <c r="BI34" s="210">
        <v>197.901623974454</v>
      </c>
      <c r="BJ34" s="211">
        <v>50.043167632141</v>
      </c>
      <c r="BK34" s="256"/>
      <c r="BL34" s="567"/>
      <c r="BM34" s="156">
        <v>573.762234853</v>
      </c>
      <c r="BN34" s="157">
        <v>349.65246688100001</v>
      </c>
      <c r="BO34" s="158">
        <v>-20.315815400000002</v>
      </c>
      <c r="BP34" s="218">
        <v>294.52007340809701</v>
      </c>
      <c r="BQ34" s="210">
        <v>201.384741348988</v>
      </c>
      <c r="BR34" s="211">
        <v>52.530625944289</v>
      </c>
      <c r="BS34" s="256"/>
      <c r="BT34" s="567"/>
      <c r="BU34" s="156">
        <v>569.12724123700002</v>
      </c>
      <c r="BV34" s="157">
        <v>345.44154813900002</v>
      </c>
      <c r="BW34" s="158">
        <v>-23.745564905999998</v>
      </c>
      <c r="BX34" s="218">
        <v>287.26358564057603</v>
      </c>
      <c r="BY34" s="210">
        <v>193.064814919333</v>
      </c>
      <c r="BZ34" s="211">
        <v>44.875181281056001</v>
      </c>
      <c r="CA34" s="256"/>
      <c r="CB34" s="567"/>
      <c r="CC34" s="156">
        <v>563.80094976600003</v>
      </c>
      <c r="CD34" s="157">
        <v>343.14229791000002</v>
      </c>
      <c r="CE34" s="158">
        <v>-20.885846400999998</v>
      </c>
      <c r="CF34" s="218">
        <v>285.14313470253802</v>
      </c>
      <c r="CG34" s="210">
        <v>192.080867423505</v>
      </c>
      <c r="CH34" s="211">
        <v>46.714124515674001</v>
      </c>
      <c r="CI34" s="256"/>
      <c r="CJ34" s="567"/>
      <c r="CK34" s="156">
        <v>346.85046401800003</v>
      </c>
      <c r="CL34" s="157">
        <v>213.53260684599999</v>
      </c>
      <c r="CM34" s="158">
        <v>88.407255569</v>
      </c>
      <c r="CN34" s="218">
        <v>242.597800826368</v>
      </c>
      <c r="CO34" s="210">
        <v>161.08610473740501</v>
      </c>
      <c r="CP34" s="211">
        <v>71.361172411165995</v>
      </c>
      <c r="CQ34" s="256"/>
      <c r="CR34" s="567"/>
      <c r="CS34" s="156">
        <v>341.09576012100001</v>
      </c>
      <c r="CT34" s="157">
        <v>210.70099711099999</v>
      </c>
      <c r="CU34" s="158">
        <v>88.433579417999994</v>
      </c>
      <c r="CV34" s="218">
        <v>243.34892510445999</v>
      </c>
      <c r="CW34" s="210">
        <v>160.06948951911301</v>
      </c>
      <c r="CX34" s="211">
        <v>71.995274861764003</v>
      </c>
      <c r="CY34" s="256"/>
      <c r="CZ34" s="567"/>
      <c r="DA34" s="156">
        <v>331.69486619100002</v>
      </c>
      <c r="DB34" s="157">
        <v>204.825424094</v>
      </c>
      <c r="DC34" s="158">
        <v>85.687335345999998</v>
      </c>
      <c r="DD34" s="218">
        <v>241.36492769679501</v>
      </c>
      <c r="DE34" s="210">
        <v>157.402520200011</v>
      </c>
      <c r="DF34" s="211">
        <v>69.322819126385994</v>
      </c>
      <c r="DG34" s="256"/>
      <c r="DH34" s="567"/>
      <c r="DI34" s="156">
        <v>330.57312873699999</v>
      </c>
      <c r="DJ34" s="157">
        <v>203.98979750699999</v>
      </c>
      <c r="DK34" s="158">
        <v>84.955561385999999</v>
      </c>
      <c r="DL34" s="218">
        <v>236.10903287343001</v>
      </c>
      <c r="DM34" s="210">
        <v>157.332851173705</v>
      </c>
      <c r="DN34" s="211">
        <v>68.639225071783997</v>
      </c>
      <c r="DO34" s="256"/>
      <c r="DP34" s="567"/>
      <c r="DQ34" s="437">
        <v>330.97775566299998</v>
      </c>
      <c r="DR34" s="182">
        <v>204.86441191899999</v>
      </c>
      <c r="DS34" s="438">
        <v>86.348046795000002</v>
      </c>
      <c r="DT34" s="218">
        <v>238.78882883670599</v>
      </c>
      <c r="DU34" s="210">
        <v>160.06868788814199</v>
      </c>
      <c r="DV34" s="211">
        <v>70.129367684276005</v>
      </c>
      <c r="DW34" s="256"/>
      <c r="DX34" s="567"/>
      <c r="DY34" s="437">
        <v>326.63678848500001</v>
      </c>
      <c r="DZ34" s="182">
        <v>202.13508145399999</v>
      </c>
      <c r="EA34" s="438">
        <v>85.052925314999996</v>
      </c>
      <c r="EB34" s="218">
        <v>265.01788053475099</v>
      </c>
      <c r="EC34" s="210">
        <v>171.58663949082899</v>
      </c>
      <c r="ED34" s="211">
        <v>75.542902954653997</v>
      </c>
      <c r="EE34" s="256"/>
    </row>
    <row r="35" spans="1:135" x14ac:dyDescent="0.25">
      <c r="A35" s="233" t="s">
        <v>218</v>
      </c>
      <c r="B35" s="243" t="s">
        <v>268</v>
      </c>
      <c r="C35" s="576"/>
      <c r="D35" s="163" t="s">
        <v>225</v>
      </c>
      <c r="E35" s="163">
        <v>1.5100961114540163</v>
      </c>
      <c r="F35" s="179" t="s">
        <v>196</v>
      </c>
      <c r="G35" s="202"/>
      <c r="H35" s="598"/>
      <c r="I35" s="164">
        <v>319.91547501100001</v>
      </c>
      <c r="J35" s="165">
        <v>221.73782351400001</v>
      </c>
      <c r="K35" s="166">
        <v>77.785812415999999</v>
      </c>
      <c r="L35" s="219">
        <v>306.795723944119</v>
      </c>
      <c r="M35" s="212">
        <v>221.24488546811699</v>
      </c>
      <c r="N35" s="213">
        <v>64.901117249148996</v>
      </c>
      <c r="O35" s="202"/>
      <c r="P35" s="595"/>
      <c r="Q35" s="164">
        <v>320.63745663100002</v>
      </c>
      <c r="R35" s="165">
        <v>222.245504797</v>
      </c>
      <c r="S35" s="166">
        <v>78.401039166999993</v>
      </c>
      <c r="T35" s="219">
        <v>308.62681930985798</v>
      </c>
      <c r="U35" s="212">
        <v>222.25820638737201</v>
      </c>
      <c r="V35" s="212">
        <v>67.310595360888996</v>
      </c>
      <c r="W35" s="256"/>
      <c r="X35" s="567"/>
      <c r="Y35" s="164">
        <v>319.434301275</v>
      </c>
      <c r="Z35" s="165">
        <v>221.14967089800001</v>
      </c>
      <c r="AA35" s="166">
        <v>77.335854827000006</v>
      </c>
      <c r="AB35" s="219">
        <v>305.38060216829501</v>
      </c>
      <c r="AC35" s="212">
        <v>219.83535968229799</v>
      </c>
      <c r="AD35" s="213">
        <v>66.104954068929999</v>
      </c>
      <c r="AE35" s="256"/>
      <c r="AF35" s="567"/>
      <c r="AG35" s="164">
        <v>321.57738441700002</v>
      </c>
      <c r="AH35" s="165">
        <v>221.922292115</v>
      </c>
      <c r="AI35" s="166">
        <v>76.155096556000004</v>
      </c>
      <c r="AJ35" s="219">
        <v>299.89280255693501</v>
      </c>
      <c r="AK35" s="212">
        <v>213.25127460899299</v>
      </c>
      <c r="AL35" s="213">
        <v>57.698388603490997</v>
      </c>
      <c r="AM35" s="256"/>
      <c r="AN35" s="567"/>
      <c r="AO35" s="164">
        <v>335.00090166500001</v>
      </c>
      <c r="AP35" s="165">
        <v>232.91606886100001</v>
      </c>
      <c r="AQ35" s="166">
        <v>87.401864208000006</v>
      </c>
      <c r="AR35" s="219">
        <v>305.12960977492202</v>
      </c>
      <c r="AS35" s="212">
        <v>216.73691825531901</v>
      </c>
      <c r="AT35" s="213">
        <v>59.344808832162002</v>
      </c>
      <c r="AU35" s="256"/>
      <c r="AV35" s="567"/>
      <c r="AW35" s="164">
        <v>330.91272179600003</v>
      </c>
      <c r="AX35" s="165">
        <v>229.79564520400001</v>
      </c>
      <c r="AY35" s="166">
        <v>86.104724325999996</v>
      </c>
      <c r="AZ35" s="219">
        <v>297.05294573708801</v>
      </c>
      <c r="BA35" s="212">
        <v>194.19399001909801</v>
      </c>
      <c r="BB35" s="213">
        <v>47.679603100949997</v>
      </c>
      <c r="BC35" s="256"/>
      <c r="BD35" s="567"/>
      <c r="BE35" s="164">
        <v>336.41830129800002</v>
      </c>
      <c r="BF35" s="165">
        <v>233.70407793300001</v>
      </c>
      <c r="BG35" s="166">
        <v>88.258499533999995</v>
      </c>
      <c r="BH35" s="219">
        <v>297.04940485099303</v>
      </c>
      <c r="BI35" s="212">
        <v>197.901623974454</v>
      </c>
      <c r="BJ35" s="213">
        <v>50.043167632141</v>
      </c>
      <c r="BK35" s="256"/>
      <c r="BL35" s="567"/>
      <c r="BM35" s="164">
        <v>340.81277702199998</v>
      </c>
      <c r="BN35" s="165">
        <v>237.214011048</v>
      </c>
      <c r="BO35" s="166">
        <v>90.225699187999993</v>
      </c>
      <c r="BP35" s="219">
        <v>294.52007340809701</v>
      </c>
      <c r="BQ35" s="212">
        <v>201.384741348988</v>
      </c>
      <c r="BR35" s="213">
        <v>52.530625944289</v>
      </c>
      <c r="BS35" s="256"/>
      <c r="BT35" s="567"/>
      <c r="BU35" s="164">
        <v>336.14460080399999</v>
      </c>
      <c r="BV35" s="165">
        <v>211.48383113599999</v>
      </c>
      <c r="BW35" s="166">
        <v>66.529178782000002</v>
      </c>
      <c r="BX35" s="219">
        <v>287.26358564057603</v>
      </c>
      <c r="BY35" s="212">
        <v>193.064814919333</v>
      </c>
      <c r="BZ35" s="213">
        <v>44.875181281056001</v>
      </c>
      <c r="CA35" s="256"/>
      <c r="CB35" s="567"/>
      <c r="CC35" s="164">
        <v>334.23765990999999</v>
      </c>
      <c r="CD35" s="165">
        <v>210.92104460199999</v>
      </c>
      <c r="CE35" s="166">
        <v>68.086238241999993</v>
      </c>
      <c r="CF35" s="219">
        <v>285.14313470253802</v>
      </c>
      <c r="CG35" s="212">
        <v>192.080867423505</v>
      </c>
      <c r="CH35" s="213">
        <v>46.714124515674001</v>
      </c>
      <c r="CI35" s="256"/>
      <c r="CJ35" s="567"/>
      <c r="CK35" s="164">
        <v>320.78065148299999</v>
      </c>
      <c r="CL35" s="165">
        <v>200.30002945499999</v>
      </c>
      <c r="CM35" s="166">
        <v>61.514482637</v>
      </c>
      <c r="CN35" s="219">
        <v>242.597800826368</v>
      </c>
      <c r="CO35" s="212">
        <v>161.08610473740501</v>
      </c>
      <c r="CP35" s="213">
        <v>71.361172411165995</v>
      </c>
      <c r="CQ35" s="256"/>
      <c r="CR35" s="567"/>
      <c r="CS35" s="164">
        <v>317.70012167099998</v>
      </c>
      <c r="CT35" s="165">
        <v>198.90869550900001</v>
      </c>
      <c r="CU35" s="166">
        <v>62.183156797000002</v>
      </c>
      <c r="CV35" s="219">
        <v>243.34892510445999</v>
      </c>
      <c r="CW35" s="212">
        <v>160.06948951911301</v>
      </c>
      <c r="CX35" s="213">
        <v>71.995274861764003</v>
      </c>
      <c r="CY35" s="256"/>
      <c r="CZ35" s="567"/>
      <c r="DA35" s="164">
        <v>312.82331933299997</v>
      </c>
      <c r="DB35" s="165">
        <v>195.42672310099999</v>
      </c>
      <c r="DC35" s="166">
        <v>60.390526645000001</v>
      </c>
      <c r="DD35" s="219">
        <v>241.36492769679501</v>
      </c>
      <c r="DE35" s="212">
        <v>157.402520200011</v>
      </c>
      <c r="DF35" s="213">
        <v>69.322819126385994</v>
      </c>
      <c r="DG35" s="256"/>
      <c r="DH35" s="567"/>
      <c r="DI35" s="164">
        <v>314.93099291800002</v>
      </c>
      <c r="DJ35" s="165">
        <v>196.353062091</v>
      </c>
      <c r="DK35" s="166">
        <v>59.813921071000003</v>
      </c>
      <c r="DL35" s="219">
        <v>236.10903287343001</v>
      </c>
      <c r="DM35" s="212">
        <v>157.332851173705</v>
      </c>
      <c r="DN35" s="213">
        <v>68.639225071783997</v>
      </c>
      <c r="DO35" s="256"/>
      <c r="DP35" s="567"/>
      <c r="DQ35" s="431">
        <v>318.37866494500003</v>
      </c>
      <c r="DR35" s="432">
        <v>198.88141426499999</v>
      </c>
      <c r="DS35" s="433">
        <v>61.426995482999999</v>
      </c>
      <c r="DT35" s="219">
        <v>238.78882883670599</v>
      </c>
      <c r="DU35" s="212">
        <v>160.06868788814199</v>
      </c>
      <c r="DV35" s="213">
        <v>70.129367684276005</v>
      </c>
      <c r="DW35" s="256"/>
      <c r="DX35" s="567"/>
      <c r="DY35" s="431">
        <v>316.03331230999999</v>
      </c>
      <c r="DZ35" s="432">
        <v>197.17862806900001</v>
      </c>
      <c r="EA35" s="433">
        <v>60.321302678000002</v>
      </c>
      <c r="EB35" s="219">
        <v>265.01788053475099</v>
      </c>
      <c r="EC35" s="212">
        <v>171.58663949082899</v>
      </c>
      <c r="ED35" s="213">
        <v>75.542902954653997</v>
      </c>
      <c r="EE35" s="256"/>
    </row>
    <row r="36" spans="1:135" ht="3" customHeight="1" x14ac:dyDescent="0.25">
      <c r="A36" s="183"/>
      <c r="B36" s="241"/>
      <c r="C36" s="237"/>
      <c r="D36" s="184"/>
      <c r="E36" s="184"/>
      <c r="F36" s="185"/>
      <c r="G36" s="196"/>
      <c r="H36" s="598"/>
      <c r="I36" s="186"/>
      <c r="J36" s="187"/>
      <c r="K36" s="188"/>
      <c r="L36" s="189"/>
      <c r="M36" s="189"/>
      <c r="N36" s="190"/>
      <c r="O36" s="196"/>
      <c r="P36" s="595"/>
      <c r="Q36" s="186"/>
      <c r="R36" s="187"/>
      <c r="S36" s="188"/>
      <c r="T36" s="191"/>
      <c r="U36" s="189"/>
      <c r="V36" s="189"/>
      <c r="W36" s="257"/>
      <c r="X36" s="567"/>
      <c r="Y36" s="186"/>
      <c r="Z36" s="187"/>
      <c r="AA36" s="188"/>
      <c r="AB36" s="189"/>
      <c r="AC36" s="189"/>
      <c r="AD36" s="190"/>
      <c r="AE36" s="257"/>
      <c r="AF36" s="567"/>
      <c r="AG36" s="186"/>
      <c r="AH36" s="187"/>
      <c r="AI36" s="188"/>
      <c r="AJ36" s="189"/>
      <c r="AK36" s="189"/>
      <c r="AL36" s="190"/>
      <c r="AM36" s="257"/>
      <c r="AN36" s="567"/>
      <c r="AO36" s="186"/>
      <c r="AP36" s="187"/>
      <c r="AQ36" s="188"/>
      <c r="AR36" s="189"/>
      <c r="AS36" s="189"/>
      <c r="AT36" s="190"/>
      <c r="AU36" s="257"/>
      <c r="AV36" s="567"/>
      <c r="AW36" s="186"/>
      <c r="AX36" s="187"/>
      <c r="AY36" s="188"/>
      <c r="AZ36" s="189"/>
      <c r="BA36" s="189"/>
      <c r="BB36" s="190"/>
      <c r="BC36" s="257"/>
      <c r="BD36" s="567"/>
      <c r="BE36" s="186"/>
      <c r="BF36" s="187"/>
      <c r="BG36" s="188"/>
      <c r="BH36" s="189"/>
      <c r="BI36" s="189"/>
      <c r="BJ36" s="190"/>
      <c r="BK36" s="257"/>
      <c r="BL36" s="567"/>
      <c r="BM36" s="186"/>
      <c r="BN36" s="187"/>
      <c r="BO36" s="188"/>
      <c r="BP36" s="189"/>
      <c r="BQ36" s="189"/>
      <c r="BR36" s="190"/>
      <c r="BS36" s="257"/>
      <c r="BT36" s="567"/>
      <c r="BU36" s="186"/>
      <c r="BV36" s="187"/>
      <c r="BW36" s="188"/>
      <c r="BX36" s="189"/>
      <c r="BY36" s="189"/>
      <c r="BZ36" s="190"/>
      <c r="CA36" s="257"/>
      <c r="CB36" s="567"/>
      <c r="CC36" s="186"/>
      <c r="CD36" s="187"/>
      <c r="CE36" s="188"/>
      <c r="CF36" s="189"/>
      <c r="CG36" s="189"/>
      <c r="CH36" s="190"/>
      <c r="CI36" s="257"/>
      <c r="CJ36" s="567"/>
      <c r="CK36" s="186"/>
      <c r="CL36" s="187"/>
      <c r="CM36" s="188"/>
      <c r="CN36" s="189"/>
      <c r="CO36" s="189"/>
      <c r="CP36" s="190"/>
      <c r="CQ36" s="257"/>
      <c r="CR36" s="567"/>
      <c r="CS36" s="186"/>
      <c r="CT36" s="187"/>
      <c r="CU36" s="188"/>
      <c r="CV36" s="189"/>
      <c r="CW36" s="189"/>
      <c r="CX36" s="190"/>
      <c r="CY36" s="257"/>
      <c r="CZ36" s="567"/>
      <c r="DA36" s="186"/>
      <c r="DB36" s="187"/>
      <c r="DC36" s="188"/>
      <c r="DD36" s="189"/>
      <c r="DE36" s="189"/>
      <c r="DF36" s="190"/>
      <c r="DG36" s="257"/>
      <c r="DH36" s="567"/>
      <c r="DI36" s="186"/>
      <c r="DJ36" s="187"/>
      <c r="DK36" s="188"/>
      <c r="DL36" s="189"/>
      <c r="DM36" s="189"/>
      <c r="DN36" s="190"/>
      <c r="DO36" s="257"/>
      <c r="DP36" s="567"/>
      <c r="DQ36" s="186"/>
      <c r="DR36" s="187"/>
      <c r="DS36" s="188"/>
      <c r="DT36" s="189"/>
      <c r="DU36" s="189"/>
      <c r="DV36" s="190"/>
      <c r="DW36" s="257"/>
      <c r="DX36" s="567"/>
      <c r="DY36" s="186"/>
      <c r="DZ36" s="187"/>
      <c r="EA36" s="188"/>
      <c r="EB36" s="189"/>
      <c r="EC36" s="189"/>
      <c r="ED36" s="190"/>
      <c r="EE36" s="257"/>
    </row>
    <row r="37" spans="1:135" x14ac:dyDescent="0.25">
      <c r="A37" s="231" t="s">
        <v>219</v>
      </c>
      <c r="B37" s="244" t="s">
        <v>269</v>
      </c>
      <c r="C37" s="573" t="s">
        <v>132</v>
      </c>
      <c r="D37" s="103" t="s">
        <v>226</v>
      </c>
      <c r="E37" s="103">
        <v>1.5100961114540163</v>
      </c>
      <c r="F37" s="104">
        <v>1.4330279297565309</v>
      </c>
      <c r="G37" s="203"/>
      <c r="H37" s="598"/>
      <c r="I37" s="128">
        <v>194.65731248899999</v>
      </c>
      <c r="J37" s="129">
        <v>143.90261141799999</v>
      </c>
      <c r="K37" s="130">
        <v>712.391479172</v>
      </c>
      <c r="L37" s="527" t="s">
        <v>196</v>
      </c>
      <c r="M37" s="528"/>
      <c r="N37" s="529"/>
      <c r="O37" s="203"/>
      <c r="P37" s="595"/>
      <c r="Q37" s="128">
        <v>196.64858218099999</v>
      </c>
      <c r="R37" s="129">
        <v>145.407017943</v>
      </c>
      <c r="S37" s="130">
        <v>709.48028367999996</v>
      </c>
      <c r="T37" s="527" t="s">
        <v>196</v>
      </c>
      <c r="U37" s="528"/>
      <c r="V37" s="528"/>
      <c r="W37" s="258"/>
      <c r="X37" s="567"/>
      <c r="Y37" s="128">
        <v>187.685131412</v>
      </c>
      <c r="Z37" s="129">
        <v>138.949177561</v>
      </c>
      <c r="AA37" s="130">
        <v>675.16303655700005</v>
      </c>
      <c r="AB37" s="527" t="s">
        <v>196</v>
      </c>
      <c r="AC37" s="528"/>
      <c r="AD37" s="529"/>
      <c r="AE37" s="258"/>
      <c r="AF37" s="567"/>
      <c r="AG37" s="128">
        <v>186.75738644800001</v>
      </c>
      <c r="AH37" s="128">
        <v>137.840083561</v>
      </c>
      <c r="AI37" s="128">
        <v>671.47071880700003</v>
      </c>
      <c r="AJ37" s="527" t="s">
        <v>196</v>
      </c>
      <c r="AK37" s="528"/>
      <c r="AL37" s="529"/>
      <c r="AM37" s="258"/>
      <c r="AN37" s="567"/>
      <c r="AO37" s="128">
        <v>188.78200834800001</v>
      </c>
      <c r="AP37" s="128">
        <v>139.33290079099999</v>
      </c>
      <c r="AQ37" s="128">
        <v>674.25015771100004</v>
      </c>
      <c r="AR37" s="527" t="s">
        <v>196</v>
      </c>
      <c r="AS37" s="528"/>
      <c r="AT37" s="529"/>
      <c r="AU37" s="258"/>
      <c r="AV37" s="567"/>
      <c r="AW37" s="128">
        <v>190.13041756999999</v>
      </c>
      <c r="AX37" s="128">
        <v>140.093340063</v>
      </c>
      <c r="AY37" s="128">
        <v>672.45356766299994</v>
      </c>
      <c r="AZ37" s="527" t="s">
        <v>196</v>
      </c>
      <c r="BA37" s="528"/>
      <c r="BB37" s="529"/>
      <c r="BC37" s="258"/>
      <c r="BD37" s="567"/>
      <c r="BE37" s="128">
        <v>194.22412940300001</v>
      </c>
      <c r="BF37" s="128">
        <v>143.28891439500001</v>
      </c>
      <c r="BG37" s="128">
        <v>673.74163723000004</v>
      </c>
      <c r="BH37" s="527" t="s">
        <v>196</v>
      </c>
      <c r="BI37" s="528"/>
      <c r="BJ37" s="529"/>
      <c r="BK37" s="258"/>
      <c r="BL37" s="567"/>
      <c r="BM37" s="128">
        <v>197.95548804200001</v>
      </c>
      <c r="BN37" s="128">
        <v>146.206550814</v>
      </c>
      <c r="BO37" s="128">
        <v>677.34986144000004</v>
      </c>
      <c r="BP37" s="527" t="s">
        <v>196</v>
      </c>
      <c r="BQ37" s="528"/>
      <c r="BR37" s="529"/>
      <c r="BS37" s="258"/>
      <c r="BT37" s="567"/>
      <c r="BU37" s="128">
        <v>195.963699639</v>
      </c>
      <c r="BV37" s="128">
        <v>144.89329389700001</v>
      </c>
      <c r="BW37" s="128">
        <v>625.81048954899995</v>
      </c>
      <c r="BX37" s="527" t="s">
        <v>196</v>
      </c>
      <c r="BY37" s="528"/>
      <c r="BZ37" s="529"/>
      <c r="CA37" s="258"/>
      <c r="CB37" s="567"/>
      <c r="CC37" s="128">
        <v>197.181559682</v>
      </c>
      <c r="CD37" s="128">
        <v>146.25439089700001</v>
      </c>
      <c r="CE37" s="128">
        <v>611.63117256199996</v>
      </c>
      <c r="CF37" s="527" t="s">
        <v>196</v>
      </c>
      <c r="CG37" s="528"/>
      <c r="CH37" s="529"/>
      <c r="CI37" s="258"/>
      <c r="CJ37" s="567"/>
      <c r="CK37" s="128">
        <v>193.80349000000001</v>
      </c>
      <c r="CL37" s="128">
        <v>143.13285999999999</v>
      </c>
      <c r="CM37" s="128">
        <v>603.31551999999999</v>
      </c>
      <c r="CN37" s="527" t="s">
        <v>196</v>
      </c>
      <c r="CO37" s="528"/>
      <c r="CP37" s="529"/>
      <c r="CQ37" s="258"/>
      <c r="CR37" s="567"/>
      <c r="CS37" s="128">
        <v>191.81169219</v>
      </c>
      <c r="CT37" s="128">
        <v>142.026308062</v>
      </c>
      <c r="CU37" s="128">
        <v>585.55964359699999</v>
      </c>
      <c r="CV37" s="527" t="s">
        <v>196</v>
      </c>
      <c r="CW37" s="528"/>
      <c r="CX37" s="529"/>
      <c r="CY37" s="258"/>
      <c r="CZ37" s="567"/>
      <c r="DA37" s="128">
        <v>185.77493000000001</v>
      </c>
      <c r="DB37" s="128">
        <v>137.62822</v>
      </c>
      <c r="DC37" s="128">
        <v>573.32435999999996</v>
      </c>
      <c r="DD37" s="527" t="s">
        <v>196</v>
      </c>
      <c r="DE37" s="528"/>
      <c r="DF37" s="529"/>
      <c r="DG37" s="258"/>
      <c r="DH37" s="567"/>
      <c r="DI37" s="128">
        <v>185.14948000000001</v>
      </c>
      <c r="DJ37" s="128">
        <v>137.03429</v>
      </c>
      <c r="DK37" s="128">
        <v>570.92456000000004</v>
      </c>
      <c r="DL37" s="527" t="s">
        <v>196</v>
      </c>
      <c r="DM37" s="528"/>
      <c r="DN37" s="529"/>
      <c r="DO37" s="258"/>
      <c r="DP37" s="567"/>
      <c r="DQ37" s="437">
        <v>192.94058000000001</v>
      </c>
      <c r="DR37" s="437">
        <v>142.82538</v>
      </c>
      <c r="DS37" s="437">
        <v>595.03773000000001</v>
      </c>
      <c r="DT37" s="527" t="s">
        <v>196</v>
      </c>
      <c r="DU37" s="528"/>
      <c r="DV37" s="529"/>
      <c r="DW37" s="258"/>
      <c r="DX37" s="567"/>
      <c r="DY37" s="437">
        <v>190.84486315800001</v>
      </c>
      <c r="DZ37" s="437">
        <v>141.23781641599999</v>
      </c>
      <c r="EA37" s="437">
        <v>592.06620902099996</v>
      </c>
      <c r="EB37" s="527" t="s">
        <v>196</v>
      </c>
      <c r="EC37" s="528"/>
      <c r="ED37" s="529"/>
      <c r="EE37" s="258"/>
    </row>
    <row r="38" spans="1:135" x14ac:dyDescent="0.25">
      <c r="A38" s="233" t="s">
        <v>220</v>
      </c>
      <c r="B38" s="245" t="s">
        <v>270</v>
      </c>
      <c r="C38" s="573"/>
      <c r="D38" s="163" t="s">
        <v>225</v>
      </c>
      <c r="E38" s="163">
        <v>1.5100961114540163</v>
      </c>
      <c r="F38" s="179" t="s">
        <v>196</v>
      </c>
      <c r="G38" s="204"/>
      <c r="H38" s="599"/>
      <c r="I38" s="164">
        <v>217.03578782</v>
      </c>
      <c r="J38" s="165">
        <v>149.45569108399999</v>
      </c>
      <c r="K38" s="166">
        <v>-13.200822691999999</v>
      </c>
      <c r="L38" s="530"/>
      <c r="M38" s="531"/>
      <c r="N38" s="532"/>
      <c r="O38" s="204"/>
      <c r="P38" s="596"/>
      <c r="Q38" s="164">
        <v>216.96081713699999</v>
      </c>
      <c r="R38" s="165">
        <v>149.59569997899999</v>
      </c>
      <c r="S38" s="166">
        <v>-12.276909386</v>
      </c>
      <c r="T38" s="530"/>
      <c r="U38" s="531"/>
      <c r="V38" s="531"/>
      <c r="W38" s="259"/>
      <c r="X38" s="568"/>
      <c r="Y38" s="164">
        <v>215.81450317900001</v>
      </c>
      <c r="Z38" s="165">
        <v>148.515642969</v>
      </c>
      <c r="AA38" s="166">
        <v>-13.337808131999999</v>
      </c>
      <c r="AB38" s="530"/>
      <c r="AC38" s="531"/>
      <c r="AD38" s="532"/>
      <c r="AE38" s="259"/>
      <c r="AF38" s="568"/>
      <c r="AG38" s="164">
        <v>185.337758321</v>
      </c>
      <c r="AH38" s="164">
        <v>135.67957780500001</v>
      </c>
      <c r="AI38" s="164">
        <v>99.489277040000005</v>
      </c>
      <c r="AJ38" s="530"/>
      <c r="AK38" s="531"/>
      <c r="AL38" s="532"/>
      <c r="AM38" s="259"/>
      <c r="AN38" s="568"/>
      <c r="AO38" s="164">
        <v>188.036743</v>
      </c>
      <c r="AP38" s="164">
        <v>137.46424099999999</v>
      </c>
      <c r="AQ38" s="164">
        <v>100.778696</v>
      </c>
      <c r="AR38" s="530"/>
      <c r="AS38" s="531"/>
      <c r="AT38" s="532"/>
      <c r="AU38" s="259"/>
      <c r="AV38" s="568"/>
      <c r="AW38" s="164">
        <v>185.702706081</v>
      </c>
      <c r="AX38" s="164">
        <v>135.706901184</v>
      </c>
      <c r="AY38" s="164">
        <v>99.417519296999998</v>
      </c>
      <c r="AZ38" s="530"/>
      <c r="BA38" s="531"/>
      <c r="BB38" s="532"/>
      <c r="BC38" s="259"/>
      <c r="BD38" s="568"/>
      <c r="BE38" s="164">
        <v>189.70313378899999</v>
      </c>
      <c r="BF38" s="164">
        <v>138.757819947</v>
      </c>
      <c r="BG38" s="164">
        <v>101.90343882099999</v>
      </c>
      <c r="BH38" s="530"/>
      <c r="BI38" s="531"/>
      <c r="BJ38" s="532"/>
      <c r="BK38" s="259"/>
      <c r="BL38" s="568"/>
      <c r="BM38" s="164">
        <v>193.69923042900001</v>
      </c>
      <c r="BN38" s="164">
        <v>141.7687023</v>
      </c>
      <c r="BO38" s="164">
        <v>104.323634251</v>
      </c>
      <c r="BP38" s="530"/>
      <c r="BQ38" s="531"/>
      <c r="BR38" s="532"/>
      <c r="BS38" s="259"/>
      <c r="BT38" s="568"/>
      <c r="BU38" s="164">
        <v>212.06238712800001</v>
      </c>
      <c r="BV38" s="164">
        <v>155.15378301199999</v>
      </c>
      <c r="BW38" s="164">
        <v>122.92812504299999</v>
      </c>
      <c r="BX38" s="530"/>
      <c r="BY38" s="531"/>
      <c r="BZ38" s="532"/>
      <c r="CA38" s="259"/>
      <c r="CB38" s="568"/>
      <c r="CC38" s="164">
        <v>212.989431336</v>
      </c>
      <c r="CD38" s="164">
        <v>156.09862819400001</v>
      </c>
      <c r="CE38" s="164">
        <v>123.955601069</v>
      </c>
      <c r="CF38" s="530"/>
      <c r="CG38" s="531"/>
      <c r="CH38" s="532"/>
      <c r="CI38" s="259"/>
      <c r="CJ38" s="568"/>
      <c r="CK38" s="164">
        <v>209.39554999999999</v>
      </c>
      <c r="CL38" s="164">
        <v>151.76998</v>
      </c>
      <c r="CM38" s="164">
        <v>120.02415000000001</v>
      </c>
      <c r="CN38" s="530"/>
      <c r="CO38" s="531"/>
      <c r="CP38" s="532"/>
      <c r="CQ38" s="259"/>
      <c r="CR38" s="568"/>
      <c r="CS38" s="164">
        <v>207.62760660000001</v>
      </c>
      <c r="CT38" s="164">
        <v>150.88872092099999</v>
      </c>
      <c r="CU38" s="164">
        <v>119.692950365</v>
      </c>
      <c r="CV38" s="530"/>
      <c r="CW38" s="531"/>
      <c r="CX38" s="532"/>
      <c r="CY38" s="259"/>
      <c r="CZ38" s="568"/>
      <c r="DA38" s="164">
        <v>204.63646</v>
      </c>
      <c r="DB38" s="164">
        <v>148.50346999999999</v>
      </c>
      <c r="DC38" s="164">
        <v>117.60893</v>
      </c>
      <c r="DD38" s="530"/>
      <c r="DE38" s="531"/>
      <c r="DF38" s="532"/>
      <c r="DG38" s="259"/>
      <c r="DH38" s="568"/>
      <c r="DI38" s="164">
        <v>204.37734</v>
      </c>
      <c r="DJ38" s="164">
        <v>148.23803000000001</v>
      </c>
      <c r="DK38" s="164">
        <v>117.23694</v>
      </c>
      <c r="DL38" s="530"/>
      <c r="DM38" s="531"/>
      <c r="DN38" s="532"/>
      <c r="DO38" s="259"/>
      <c r="DP38" s="568"/>
      <c r="DQ38" s="431">
        <v>206.37513000000001</v>
      </c>
      <c r="DR38" s="431">
        <v>150.15647999999999</v>
      </c>
      <c r="DS38" s="431">
        <v>119.04655</v>
      </c>
      <c r="DT38" s="530"/>
      <c r="DU38" s="531"/>
      <c r="DV38" s="532"/>
      <c r="DW38" s="259"/>
      <c r="DX38" s="568"/>
      <c r="DY38" s="431">
        <v>204.04644501600001</v>
      </c>
      <c r="DZ38" s="431">
        <v>149.05337697100001</v>
      </c>
      <c r="EA38" s="431">
        <v>117.86228507</v>
      </c>
      <c r="EB38" s="530"/>
      <c r="EC38" s="531"/>
      <c r="ED38" s="532"/>
      <c r="EE38" s="259"/>
    </row>
    <row r="39" spans="1:135" x14ac:dyDescent="0.25">
      <c r="A39" s="170" t="s">
        <v>221</v>
      </c>
      <c r="B39" s="245" t="s">
        <v>271</v>
      </c>
      <c r="C39" s="573"/>
      <c r="D39" s="155" t="s">
        <v>225</v>
      </c>
      <c r="E39" s="155">
        <v>1.5100961114540163</v>
      </c>
      <c r="F39" s="141" t="s">
        <v>196</v>
      </c>
      <c r="G39" s="202"/>
      <c r="H39" s="590">
        <v>39.689612429999997</v>
      </c>
      <c r="I39" s="156">
        <v>220.19100626100001</v>
      </c>
      <c r="J39" s="157">
        <v>133.07053289000001</v>
      </c>
      <c r="K39" s="158">
        <v>102.28944612399999</v>
      </c>
      <c r="L39" s="530"/>
      <c r="M39" s="531"/>
      <c r="N39" s="532"/>
      <c r="O39" s="202"/>
      <c r="P39" s="592">
        <v>41.376805230999999</v>
      </c>
      <c r="Q39" s="156">
        <v>223.235548653</v>
      </c>
      <c r="R39" s="157">
        <v>135.20358464</v>
      </c>
      <c r="S39" s="158">
        <v>104.35489271100001</v>
      </c>
      <c r="T39" s="530"/>
      <c r="U39" s="531"/>
      <c r="V39" s="531"/>
      <c r="W39" s="256"/>
      <c r="X39" s="569">
        <v>40.763949277999998</v>
      </c>
      <c r="Y39" s="156">
        <v>222.38740805099999</v>
      </c>
      <c r="Z39" s="157">
        <v>134.542925518</v>
      </c>
      <c r="AA39" s="158">
        <v>103.71950661699999</v>
      </c>
      <c r="AB39" s="530"/>
      <c r="AC39" s="531"/>
      <c r="AD39" s="532"/>
      <c r="AE39" s="256"/>
      <c r="AF39" s="569">
        <v>41.302090800999999</v>
      </c>
      <c r="AG39" s="156">
        <v>225.84831006100001</v>
      </c>
      <c r="AH39" s="156">
        <v>136.454933963</v>
      </c>
      <c r="AI39" s="156">
        <v>105.236645559</v>
      </c>
      <c r="AJ39" s="530"/>
      <c r="AK39" s="531"/>
      <c r="AL39" s="532"/>
      <c r="AM39" s="256"/>
      <c r="AN39" s="569">
        <v>44.548456250999998</v>
      </c>
      <c r="AO39" s="156">
        <v>233.59030344000001</v>
      </c>
      <c r="AP39" s="156">
        <v>141.66192609300001</v>
      </c>
      <c r="AQ39" s="156">
        <v>109.785930373</v>
      </c>
      <c r="AR39" s="530"/>
      <c r="AS39" s="531"/>
      <c r="AT39" s="532"/>
      <c r="AU39" s="256"/>
      <c r="AV39" s="569">
        <v>42.338574047000002</v>
      </c>
      <c r="AW39" s="156">
        <v>229.680426434</v>
      </c>
      <c r="AX39" s="156">
        <v>138.78813415900001</v>
      </c>
      <c r="AY39" s="156">
        <v>107.17681553600001</v>
      </c>
      <c r="AZ39" s="530"/>
      <c r="BA39" s="531"/>
      <c r="BB39" s="532"/>
      <c r="BC39" s="256"/>
      <c r="BD39" s="569">
        <v>43.300717841000001</v>
      </c>
      <c r="BE39" s="156">
        <v>233.76128266200001</v>
      </c>
      <c r="BF39" s="156">
        <v>141.29240293199999</v>
      </c>
      <c r="BG39" s="156">
        <v>108.98132376</v>
      </c>
      <c r="BH39" s="530"/>
      <c r="BI39" s="531"/>
      <c r="BJ39" s="532"/>
      <c r="BK39" s="256"/>
      <c r="BL39" s="569">
        <v>48.588281614000003</v>
      </c>
      <c r="BM39" s="156">
        <v>244.04574679699999</v>
      </c>
      <c r="BN39" s="156">
        <v>148.61679402799999</v>
      </c>
      <c r="BO39" s="156">
        <v>115.46674772</v>
      </c>
      <c r="BP39" s="530"/>
      <c r="BQ39" s="531"/>
      <c r="BR39" s="532"/>
      <c r="BS39" s="256"/>
      <c r="BT39" s="569">
        <v>41.491576575000003</v>
      </c>
      <c r="BU39" s="156">
        <v>226.21658057799999</v>
      </c>
      <c r="BV39" s="156">
        <v>137.17793314100001</v>
      </c>
      <c r="BW39" s="156">
        <v>105.11741908899999</v>
      </c>
      <c r="BX39" s="530"/>
      <c r="BY39" s="531"/>
      <c r="BZ39" s="532"/>
      <c r="CA39" s="256"/>
      <c r="CB39" s="569">
        <v>41.689780472000002</v>
      </c>
      <c r="CC39" s="156">
        <v>225.16050411099999</v>
      </c>
      <c r="CD39" s="156">
        <v>136.69033657200001</v>
      </c>
      <c r="CE39" s="156">
        <v>105.583342874</v>
      </c>
      <c r="CF39" s="530"/>
      <c r="CG39" s="531"/>
      <c r="CH39" s="532"/>
      <c r="CI39" s="256"/>
      <c r="CJ39" s="569">
        <v>37.550649999999997</v>
      </c>
      <c r="CK39" s="156">
        <v>218.32468</v>
      </c>
      <c r="CL39" s="156">
        <v>131.51963000000001</v>
      </c>
      <c r="CM39" s="156">
        <v>100.68992</v>
      </c>
      <c r="CN39" s="530"/>
      <c r="CO39" s="531"/>
      <c r="CP39" s="532"/>
      <c r="CQ39" s="256"/>
      <c r="CR39" s="569">
        <v>38.098083084999999</v>
      </c>
      <c r="CS39" s="156">
        <v>213.94766486099999</v>
      </c>
      <c r="CT39" s="156">
        <v>129.62267796500001</v>
      </c>
      <c r="CU39" s="156">
        <v>99.518223574999993</v>
      </c>
      <c r="CV39" s="530"/>
      <c r="CW39" s="531"/>
      <c r="CX39" s="532"/>
      <c r="CY39" s="256"/>
      <c r="CZ39" s="569">
        <v>34.769085379000003</v>
      </c>
      <c r="DA39" s="156">
        <v>207.48117999999999</v>
      </c>
      <c r="DB39" s="156">
        <v>125.0445</v>
      </c>
      <c r="DC39" s="156">
        <v>95.301760000000002</v>
      </c>
      <c r="DD39" s="530"/>
      <c r="DE39" s="531"/>
      <c r="DF39" s="532"/>
      <c r="DG39" s="256"/>
      <c r="DH39" s="569">
        <v>33.856661950000003</v>
      </c>
      <c r="DI39" s="156">
        <v>206.66363000000001</v>
      </c>
      <c r="DJ39" s="156">
        <v>124.34726000000001</v>
      </c>
      <c r="DK39" s="156">
        <v>94.521069999999995</v>
      </c>
      <c r="DL39" s="530"/>
      <c r="DM39" s="531"/>
      <c r="DN39" s="532"/>
      <c r="DO39" s="256"/>
      <c r="DP39" s="569">
        <v>34.737656512936603</v>
      </c>
      <c r="DQ39" s="437">
        <v>208.19442000000001</v>
      </c>
      <c r="DR39" s="437">
        <v>125.12641000000001</v>
      </c>
      <c r="DS39" s="437">
        <v>95.351489999999998</v>
      </c>
      <c r="DT39" s="530"/>
      <c r="DU39" s="531"/>
      <c r="DV39" s="532"/>
      <c r="DW39" s="256"/>
      <c r="DX39" s="569">
        <v>36.528111675762702</v>
      </c>
      <c r="DY39" s="437">
        <v>207.68240885200001</v>
      </c>
      <c r="DZ39" s="437">
        <v>125.152872151</v>
      </c>
      <c r="EA39" s="437">
        <v>96.018798946999993</v>
      </c>
      <c r="EB39" s="530"/>
      <c r="EC39" s="531"/>
      <c r="ED39" s="532"/>
      <c r="EE39" s="256"/>
    </row>
    <row r="40" spans="1:135" ht="15.75" thickBot="1" x14ac:dyDescent="0.3">
      <c r="A40" s="236" t="s">
        <v>222</v>
      </c>
      <c r="B40" s="247" t="s">
        <v>272</v>
      </c>
      <c r="C40" s="574"/>
      <c r="D40" s="106" t="s">
        <v>226</v>
      </c>
      <c r="E40" s="106">
        <v>1.5100961114540163</v>
      </c>
      <c r="F40" s="107">
        <v>1.4330279297565309</v>
      </c>
      <c r="G40" s="205"/>
      <c r="H40" s="591"/>
      <c r="I40" s="134">
        <v>184.80322844299999</v>
      </c>
      <c r="J40" s="135">
        <v>107.737345764</v>
      </c>
      <c r="K40" s="136">
        <v>74.998470355999999</v>
      </c>
      <c r="L40" s="533"/>
      <c r="M40" s="534"/>
      <c r="N40" s="535"/>
      <c r="O40" s="205"/>
      <c r="P40" s="593"/>
      <c r="Q40" s="134">
        <v>187.819538462</v>
      </c>
      <c r="R40" s="135">
        <v>109.80635073800001</v>
      </c>
      <c r="S40" s="136">
        <v>76.83087123</v>
      </c>
      <c r="T40" s="533"/>
      <c r="U40" s="534"/>
      <c r="V40" s="534"/>
      <c r="W40" s="260"/>
      <c r="X40" s="570"/>
      <c r="Y40" s="134">
        <v>180.61159786600001</v>
      </c>
      <c r="Z40" s="135">
        <v>106.00575501500001</v>
      </c>
      <c r="AA40" s="136">
        <v>74.589256745</v>
      </c>
      <c r="AB40" s="533"/>
      <c r="AC40" s="534"/>
      <c r="AD40" s="535"/>
      <c r="AE40" s="260"/>
      <c r="AF40" s="570"/>
      <c r="AG40" s="134">
        <v>181.76095174700001</v>
      </c>
      <c r="AH40" s="134">
        <v>106.96431103800001</v>
      </c>
      <c r="AI40" s="134">
        <v>75.338663419</v>
      </c>
      <c r="AJ40" s="533"/>
      <c r="AK40" s="534"/>
      <c r="AL40" s="535"/>
      <c r="AM40" s="260"/>
      <c r="AN40" s="570"/>
      <c r="AO40" s="134">
        <v>187.75450746800001</v>
      </c>
      <c r="AP40" s="134">
        <v>111.08634817799999</v>
      </c>
      <c r="AQ40" s="134">
        <v>79.146112770000002</v>
      </c>
      <c r="AR40" s="533"/>
      <c r="AS40" s="534"/>
      <c r="AT40" s="535"/>
      <c r="AU40" s="260"/>
      <c r="AV40" s="570"/>
      <c r="AW40" s="134">
        <v>185.83804522700001</v>
      </c>
      <c r="AX40" s="134">
        <v>109.407249097</v>
      </c>
      <c r="AY40" s="134">
        <v>77.482852660000006</v>
      </c>
      <c r="AZ40" s="533"/>
      <c r="BA40" s="534"/>
      <c r="BB40" s="535"/>
      <c r="BC40" s="260"/>
      <c r="BD40" s="570"/>
      <c r="BE40" s="134">
        <v>189.92880900700001</v>
      </c>
      <c r="BF40" s="134">
        <v>111.564667959</v>
      </c>
      <c r="BG40" s="134">
        <v>79.325537768999993</v>
      </c>
      <c r="BH40" s="533"/>
      <c r="BI40" s="534"/>
      <c r="BJ40" s="535"/>
      <c r="BK40" s="260"/>
      <c r="BL40" s="570"/>
      <c r="BM40" s="134">
        <v>199.56408603200001</v>
      </c>
      <c r="BN40" s="134">
        <v>118.39178064399999</v>
      </c>
      <c r="BO40" s="134">
        <v>85.598268496000003</v>
      </c>
      <c r="BP40" s="533"/>
      <c r="BQ40" s="534"/>
      <c r="BR40" s="535"/>
      <c r="BS40" s="260"/>
      <c r="BT40" s="570"/>
      <c r="BU40" s="134">
        <v>184.95909158699999</v>
      </c>
      <c r="BV40" s="134">
        <v>106.847158925</v>
      </c>
      <c r="BW40" s="134">
        <v>71.984738875000005</v>
      </c>
      <c r="BX40" s="533"/>
      <c r="BY40" s="534"/>
      <c r="BZ40" s="535"/>
      <c r="CA40" s="260"/>
      <c r="CB40" s="570"/>
      <c r="CC40" s="134">
        <v>182.92240376199999</v>
      </c>
      <c r="CD40" s="134">
        <v>106.578561628</v>
      </c>
      <c r="CE40" s="134">
        <v>72.194365114999997</v>
      </c>
      <c r="CF40" s="533"/>
      <c r="CG40" s="534"/>
      <c r="CH40" s="535"/>
      <c r="CI40" s="260"/>
      <c r="CJ40" s="570"/>
      <c r="CK40" s="134">
        <v>177.68444</v>
      </c>
      <c r="CL40" s="134">
        <v>102.36257999999999</v>
      </c>
      <c r="CM40" s="134">
        <v>68.309799999999996</v>
      </c>
      <c r="CN40" s="533"/>
      <c r="CO40" s="534"/>
      <c r="CP40" s="535"/>
      <c r="CQ40" s="260"/>
      <c r="CR40" s="570"/>
      <c r="CS40" s="134">
        <v>175.547307219</v>
      </c>
      <c r="CT40" s="134">
        <v>102.25213504600001</v>
      </c>
      <c r="CU40" s="134">
        <v>68.828151430999995</v>
      </c>
      <c r="CV40" s="533"/>
      <c r="CW40" s="534"/>
      <c r="CX40" s="535"/>
      <c r="CY40" s="260"/>
      <c r="CZ40" s="570"/>
      <c r="DA40" s="134">
        <v>169.18929</v>
      </c>
      <c r="DB40" s="134">
        <v>97.982990000000001</v>
      </c>
      <c r="DC40" s="134">
        <v>65.390990000000002</v>
      </c>
      <c r="DD40" s="533"/>
      <c r="DE40" s="534"/>
      <c r="DF40" s="535"/>
      <c r="DG40" s="260"/>
      <c r="DH40" s="570"/>
      <c r="DI40" s="134">
        <v>165.58729</v>
      </c>
      <c r="DJ40" s="134">
        <v>96.513189999999994</v>
      </c>
      <c r="DK40" s="134">
        <v>64.502809999999997</v>
      </c>
      <c r="DL40" s="533"/>
      <c r="DM40" s="534"/>
      <c r="DN40" s="535"/>
      <c r="DO40" s="260"/>
      <c r="DP40" s="570"/>
      <c r="DQ40" s="439">
        <v>170.45582999999999</v>
      </c>
      <c r="DR40" s="439">
        <v>99.632189999999994</v>
      </c>
      <c r="DS40" s="439">
        <v>66.939819999999997</v>
      </c>
      <c r="DT40" s="533"/>
      <c r="DU40" s="534"/>
      <c r="DV40" s="535"/>
      <c r="DW40" s="260"/>
      <c r="DX40" s="570"/>
      <c r="DY40" s="439">
        <v>171.378370692</v>
      </c>
      <c r="DZ40" s="439">
        <v>100.933664033</v>
      </c>
      <c r="EA40" s="439">
        <v>68.946129798000001</v>
      </c>
      <c r="EB40" s="533"/>
      <c r="EC40" s="534"/>
      <c r="ED40" s="535"/>
      <c r="EE40" s="260"/>
    </row>
    <row r="41" spans="1:135" x14ac:dyDescent="0.25">
      <c r="G41" s="248"/>
      <c r="O41" s="248"/>
      <c r="W41" s="249"/>
      <c r="AE41" s="249"/>
      <c r="AM41" s="249"/>
      <c r="AU41" s="249"/>
      <c r="BC41" s="249"/>
      <c r="BK41" s="249"/>
      <c r="BS41" s="249"/>
      <c r="CA41" s="249"/>
      <c r="CI41" s="249"/>
      <c r="CQ41" s="249"/>
      <c r="CY41" s="249"/>
      <c r="DG41" s="249"/>
      <c r="DO41" s="249"/>
      <c r="DW41" s="249"/>
      <c r="EE41" s="249"/>
    </row>
    <row r="42" spans="1:135" ht="21" x14ac:dyDescent="0.35">
      <c r="G42" s="249"/>
      <c r="I42" s="520" t="s">
        <v>279</v>
      </c>
      <c r="J42" s="520"/>
      <c r="K42" s="520"/>
      <c r="L42" s="520"/>
      <c r="O42" s="249"/>
      <c r="Q42" s="520" t="s">
        <v>279</v>
      </c>
      <c r="R42" s="520"/>
      <c r="S42" s="520"/>
      <c r="T42" s="520"/>
      <c r="W42" s="249"/>
      <c r="Y42" s="520" t="s">
        <v>279</v>
      </c>
      <c r="Z42" s="520"/>
      <c r="AA42" s="520"/>
      <c r="AB42" s="520"/>
      <c r="AE42" s="249"/>
      <c r="AG42" s="520" t="s">
        <v>279</v>
      </c>
      <c r="AH42" s="520"/>
      <c r="AI42" s="520"/>
      <c r="AJ42" s="520"/>
      <c r="AM42" s="249"/>
      <c r="AO42" s="520" t="s">
        <v>279</v>
      </c>
      <c r="AP42" s="520"/>
      <c r="AQ42" s="520"/>
      <c r="AR42" s="520"/>
      <c r="AU42" s="249"/>
      <c r="AW42" s="520" t="s">
        <v>279</v>
      </c>
      <c r="AX42" s="520"/>
      <c r="AY42" s="520"/>
      <c r="AZ42" s="520"/>
      <c r="BC42" s="249"/>
      <c r="BE42" s="520" t="s">
        <v>279</v>
      </c>
      <c r="BF42" s="520"/>
      <c r="BG42" s="520"/>
      <c r="BH42" s="520"/>
      <c r="BK42" s="249"/>
      <c r="BM42" s="520" t="s">
        <v>279</v>
      </c>
      <c r="BN42" s="520"/>
      <c r="BO42" s="520"/>
      <c r="BP42" s="520"/>
      <c r="BS42" s="249"/>
      <c r="BU42" s="520" t="s">
        <v>279</v>
      </c>
      <c r="BV42" s="520"/>
      <c r="BW42" s="520"/>
      <c r="BX42" s="520"/>
      <c r="CA42" s="249"/>
      <c r="CC42" s="520" t="s">
        <v>279</v>
      </c>
      <c r="CD42" s="520"/>
      <c r="CE42" s="520"/>
      <c r="CF42" s="520"/>
      <c r="CI42" s="249"/>
      <c r="CK42" s="520" t="s">
        <v>279</v>
      </c>
      <c r="CL42" s="520"/>
      <c r="CM42" s="520"/>
      <c r="CN42" s="520"/>
      <c r="CQ42" s="249"/>
      <c r="CS42" s="520" t="s">
        <v>279</v>
      </c>
      <c r="CT42" s="520"/>
      <c r="CU42" s="520"/>
      <c r="CV42" s="520"/>
      <c r="CY42" s="249"/>
      <c r="DA42" s="520" t="s">
        <v>279</v>
      </c>
      <c r="DB42" s="520"/>
      <c r="DC42" s="520"/>
      <c r="DD42" s="520"/>
      <c r="DG42" s="249"/>
      <c r="DI42" s="520" t="s">
        <v>279</v>
      </c>
      <c r="DJ42" s="520"/>
      <c r="DK42" s="520"/>
      <c r="DL42" s="520"/>
      <c r="DO42" s="249"/>
      <c r="DQ42" s="520" t="s">
        <v>279</v>
      </c>
      <c r="DR42" s="520"/>
      <c r="DS42" s="520"/>
      <c r="DT42" s="520"/>
      <c r="DW42" s="249"/>
      <c r="DY42" s="520" t="s">
        <v>279</v>
      </c>
      <c r="DZ42" s="520"/>
      <c r="EA42" s="520"/>
      <c r="EB42" s="520"/>
      <c r="EE42" s="249"/>
    </row>
    <row r="43" spans="1:135" x14ac:dyDescent="0.25">
      <c r="A43" t="s">
        <v>274</v>
      </c>
      <c r="G43" s="249"/>
      <c r="O43" s="249"/>
      <c r="W43" s="249"/>
      <c r="AE43" s="249"/>
      <c r="AM43" s="249"/>
      <c r="AU43" s="249"/>
      <c r="BC43" s="249"/>
      <c r="BK43" s="249"/>
      <c r="BS43" s="249"/>
      <c r="CA43" s="249"/>
      <c r="CI43" s="249"/>
      <c r="CQ43" s="249"/>
      <c r="CY43" s="249"/>
      <c r="DG43" s="249"/>
      <c r="DO43" s="249"/>
      <c r="DW43" s="249"/>
      <c r="EE43" s="249"/>
    </row>
    <row r="44" spans="1:135" x14ac:dyDescent="0.25">
      <c r="A44" t="s">
        <v>273</v>
      </c>
      <c r="G44" s="249"/>
      <c r="O44" s="249"/>
      <c r="W44" s="249"/>
      <c r="AE44" s="249"/>
      <c r="AM44" s="249"/>
      <c r="AU44" s="249"/>
      <c r="BC44" s="249"/>
      <c r="BK44" s="249"/>
      <c r="BS44" s="249"/>
      <c r="CA44" s="249"/>
      <c r="CI44" s="249"/>
      <c r="CQ44" s="249"/>
      <c r="CY44" s="249"/>
      <c r="DG44" s="249"/>
      <c r="DO44" s="249"/>
      <c r="DW44" s="249"/>
      <c r="EE44" s="249"/>
    </row>
    <row r="45" spans="1:135" x14ac:dyDescent="0.25">
      <c r="G45" s="249"/>
      <c r="O45" s="249"/>
      <c r="W45" s="249"/>
      <c r="AE45" s="249"/>
      <c r="AM45" s="249"/>
      <c r="AU45" s="249"/>
      <c r="BC45" s="249"/>
      <c r="BK45" s="249"/>
      <c r="BS45" s="249"/>
      <c r="CA45" s="249"/>
      <c r="CI45" s="249"/>
      <c r="CQ45" s="249"/>
      <c r="CY45" s="249"/>
      <c r="DG45" s="249"/>
      <c r="DO45" s="249"/>
      <c r="DW45" s="249"/>
      <c r="EE45" s="249"/>
    </row>
    <row r="46" spans="1:135" x14ac:dyDescent="0.25">
      <c r="G46" s="249"/>
      <c r="O46" s="249"/>
      <c r="W46" s="249"/>
      <c r="AE46" s="249"/>
      <c r="AM46" s="249"/>
      <c r="AU46" s="249"/>
      <c r="BC46" s="249"/>
      <c r="BK46" s="249"/>
      <c r="BS46" s="249"/>
      <c r="CA46" s="249"/>
      <c r="CI46" s="249"/>
      <c r="CQ46" s="249"/>
      <c r="CY46" s="249"/>
      <c r="DG46" s="249"/>
      <c r="DO46" s="249"/>
      <c r="DW46" s="249"/>
      <c r="EE46" s="249"/>
    </row>
    <row r="47" spans="1:135" x14ac:dyDescent="0.25">
      <c r="G47" s="249"/>
      <c r="O47" s="249"/>
      <c r="W47" s="249"/>
      <c r="AE47" s="249"/>
      <c r="AM47" s="249"/>
      <c r="AU47" s="249"/>
      <c r="BC47" s="249"/>
      <c r="BK47" s="249"/>
      <c r="BS47" s="249"/>
      <c r="CA47" s="249"/>
      <c r="CI47" s="249"/>
      <c r="CQ47" s="249"/>
      <c r="CY47" s="249"/>
      <c r="DG47" s="249"/>
      <c r="DO47" s="249"/>
      <c r="DW47" s="249"/>
      <c r="EE47" s="249"/>
    </row>
    <row r="48" spans="1:135" x14ac:dyDescent="0.25">
      <c r="G48" s="249"/>
      <c r="O48" s="249"/>
      <c r="W48" s="249"/>
      <c r="AE48" s="249"/>
      <c r="AM48" s="249"/>
      <c r="AU48" s="249"/>
      <c r="BC48" s="249"/>
      <c r="BK48" s="249"/>
      <c r="BS48" s="249"/>
      <c r="CA48" s="249"/>
      <c r="CI48" s="249"/>
      <c r="CQ48" s="249"/>
      <c r="CY48" s="249"/>
      <c r="DG48" s="249"/>
      <c r="DO48" s="249"/>
      <c r="DW48" s="249"/>
      <c r="EE48" s="249"/>
    </row>
    <row r="49" spans="7:135" x14ac:dyDescent="0.25">
      <c r="G49" s="249"/>
      <c r="O49" s="249"/>
      <c r="W49" s="249"/>
      <c r="AE49" s="249"/>
      <c r="AM49" s="249"/>
      <c r="AU49" s="249"/>
      <c r="BC49" s="249"/>
      <c r="BK49" s="249"/>
      <c r="BS49" s="249"/>
      <c r="CA49" s="249"/>
      <c r="CI49" s="249"/>
      <c r="CQ49" s="249"/>
      <c r="CY49" s="249"/>
      <c r="DG49" s="249"/>
      <c r="DO49" s="249"/>
      <c r="DW49" s="249"/>
      <c r="EE49" s="249"/>
    </row>
    <row r="50" spans="7:135" x14ac:dyDescent="0.25">
      <c r="G50" s="249"/>
      <c r="O50" s="249"/>
      <c r="W50" s="249"/>
      <c r="AE50" s="249"/>
      <c r="AM50" s="249"/>
      <c r="AU50" s="249"/>
      <c r="BC50" s="249"/>
      <c r="BK50" s="249"/>
      <c r="BS50" s="249"/>
      <c r="CA50" s="249"/>
      <c r="CI50" s="249"/>
      <c r="CQ50" s="249"/>
      <c r="CY50" s="249"/>
      <c r="DG50" s="249"/>
      <c r="DO50" s="249"/>
      <c r="DW50" s="249"/>
      <c r="EE50" s="249"/>
    </row>
    <row r="51" spans="7:135" x14ac:dyDescent="0.25">
      <c r="G51" s="249"/>
      <c r="O51" s="249"/>
      <c r="W51" s="249"/>
      <c r="AE51" s="249"/>
      <c r="AM51" s="249"/>
      <c r="AU51" s="249"/>
      <c r="BC51" s="249"/>
      <c r="BK51" s="249"/>
      <c r="BS51" s="249"/>
      <c r="CA51" s="249"/>
      <c r="CI51" s="249"/>
      <c r="CQ51" s="249"/>
      <c r="CY51" s="249"/>
      <c r="DG51" s="249"/>
      <c r="DO51" s="249"/>
      <c r="DW51" s="249"/>
      <c r="EE51" s="249"/>
    </row>
    <row r="52" spans="7:135" x14ac:dyDescent="0.25">
      <c r="G52" s="249"/>
      <c r="O52" s="249"/>
      <c r="W52" s="249"/>
      <c r="AE52" s="249"/>
      <c r="AM52" s="249"/>
      <c r="AU52" s="249"/>
      <c r="BC52" s="249"/>
      <c r="BK52" s="249"/>
      <c r="BS52" s="249"/>
      <c r="CA52" s="249"/>
      <c r="CI52" s="249"/>
      <c r="CQ52" s="249"/>
      <c r="CY52" s="249"/>
      <c r="DG52" s="249"/>
      <c r="DO52" s="249"/>
      <c r="DW52" s="249"/>
      <c r="EE52" s="249"/>
    </row>
    <row r="53" spans="7:135" x14ac:dyDescent="0.25">
      <c r="G53" s="249"/>
      <c r="O53" s="249"/>
      <c r="W53" s="249"/>
      <c r="AE53" s="249"/>
      <c r="AM53" s="249"/>
      <c r="AU53" s="249"/>
      <c r="BC53" s="249"/>
      <c r="BK53" s="249"/>
      <c r="BS53" s="249"/>
      <c r="CA53" s="249"/>
      <c r="CI53" s="249"/>
      <c r="CQ53" s="249"/>
      <c r="CY53" s="249"/>
      <c r="DG53" s="249"/>
      <c r="DO53" s="249"/>
      <c r="DW53" s="249"/>
      <c r="EE53" s="249"/>
    </row>
    <row r="54" spans="7:135" x14ac:dyDescent="0.25">
      <c r="G54" s="249"/>
      <c r="O54" s="249"/>
      <c r="W54" s="249"/>
      <c r="AE54" s="249"/>
      <c r="AM54" s="249"/>
      <c r="AU54" s="249"/>
      <c r="BC54" s="249"/>
      <c r="BK54" s="249"/>
      <c r="BS54" s="249"/>
      <c r="CA54" s="249"/>
      <c r="CI54" s="249"/>
      <c r="CQ54" s="249"/>
      <c r="CY54" s="249"/>
      <c r="DG54" s="249"/>
      <c r="DO54" s="249"/>
      <c r="DW54" s="249"/>
      <c r="EE54" s="249"/>
    </row>
    <row r="55" spans="7:135" x14ac:dyDescent="0.25">
      <c r="G55" s="249"/>
      <c r="O55" s="249"/>
      <c r="W55" s="249"/>
      <c r="AE55" s="249"/>
      <c r="AM55" s="249"/>
      <c r="AU55" s="249"/>
      <c r="BC55" s="249"/>
      <c r="BK55" s="249"/>
      <c r="BS55" s="249"/>
      <c r="CA55" s="249"/>
      <c r="CI55" s="249"/>
      <c r="CQ55" s="249"/>
      <c r="CY55" s="249"/>
      <c r="DG55" s="249"/>
      <c r="DO55" s="249"/>
      <c r="DW55" s="249"/>
      <c r="EE55" s="249"/>
    </row>
    <row r="56" spans="7:135" x14ac:dyDescent="0.25">
      <c r="G56" s="249"/>
      <c r="O56" s="249"/>
      <c r="W56" s="249"/>
      <c r="AE56" s="249"/>
      <c r="AM56" s="249"/>
      <c r="AU56" s="249"/>
      <c r="BC56" s="249"/>
      <c r="BK56" s="249"/>
      <c r="BS56" s="249"/>
      <c r="CA56" s="249"/>
      <c r="CI56" s="249"/>
      <c r="CQ56" s="249"/>
      <c r="CY56" s="249"/>
      <c r="DG56" s="249"/>
      <c r="DO56" s="249"/>
      <c r="DW56" s="249"/>
      <c r="EE56" s="249"/>
    </row>
    <row r="57" spans="7:135" x14ac:dyDescent="0.25">
      <c r="G57" s="249"/>
      <c r="O57" s="249"/>
      <c r="W57" s="249"/>
      <c r="AE57" s="249"/>
      <c r="AM57" s="249"/>
      <c r="AU57" s="249"/>
      <c r="BC57" s="249"/>
      <c r="BK57" s="249"/>
      <c r="BS57" s="249"/>
      <c r="CA57" s="249"/>
      <c r="CI57" s="249"/>
      <c r="CQ57" s="249"/>
      <c r="CY57" s="249"/>
      <c r="DG57" s="249"/>
      <c r="DO57" s="249"/>
      <c r="DW57" s="249"/>
      <c r="EE57" s="249"/>
    </row>
    <row r="58" spans="7:135" x14ac:dyDescent="0.25">
      <c r="G58" s="249"/>
      <c r="O58" s="249"/>
      <c r="W58" s="249"/>
      <c r="AE58" s="249"/>
      <c r="AM58" s="249"/>
      <c r="AU58" s="249"/>
      <c r="BC58" s="249"/>
      <c r="BK58" s="249"/>
      <c r="BS58" s="249"/>
      <c r="CA58" s="249"/>
      <c r="CI58" s="249"/>
      <c r="CQ58" s="249"/>
      <c r="CY58" s="249"/>
      <c r="DG58" s="249"/>
      <c r="DO58" s="249"/>
      <c r="DW58" s="249"/>
      <c r="EE58" s="249"/>
    </row>
    <row r="59" spans="7:135" x14ac:dyDescent="0.25">
      <c r="G59" s="249"/>
      <c r="O59" s="249"/>
      <c r="W59" s="249"/>
      <c r="AE59" s="249"/>
      <c r="AM59" s="249"/>
      <c r="AU59" s="249"/>
      <c r="BC59" s="249"/>
      <c r="BK59" s="249"/>
      <c r="BS59" s="249"/>
      <c r="CA59" s="249"/>
      <c r="CI59" s="249"/>
      <c r="CQ59" s="249"/>
      <c r="CY59" s="249"/>
      <c r="DG59" s="249"/>
      <c r="DO59" s="249"/>
      <c r="DW59" s="249"/>
      <c r="EE59" s="249"/>
    </row>
    <row r="60" spans="7:135" x14ac:dyDescent="0.25">
      <c r="G60" s="249"/>
      <c r="O60" s="249"/>
      <c r="W60" s="249"/>
      <c r="AE60" s="249"/>
      <c r="AM60" s="249"/>
      <c r="AU60" s="249"/>
      <c r="BC60" s="249"/>
      <c r="BK60" s="249"/>
      <c r="BS60" s="249"/>
      <c r="CA60" s="249"/>
      <c r="CI60" s="249"/>
      <c r="CQ60" s="249"/>
      <c r="CY60" s="249"/>
      <c r="DG60" s="249"/>
      <c r="DO60" s="249"/>
      <c r="DW60" s="249"/>
      <c r="EE60" s="249"/>
    </row>
    <row r="61" spans="7:135" x14ac:dyDescent="0.25">
      <c r="G61" s="249"/>
      <c r="O61" s="249"/>
      <c r="W61" s="249"/>
      <c r="AE61" s="249"/>
      <c r="AM61" s="249"/>
      <c r="AU61" s="249"/>
      <c r="BC61" s="249"/>
      <c r="BK61" s="249"/>
      <c r="BS61" s="249"/>
      <c r="CA61" s="249"/>
      <c r="CI61" s="249"/>
      <c r="CQ61" s="249"/>
      <c r="CY61" s="249"/>
      <c r="DG61" s="249"/>
      <c r="DO61" s="249"/>
      <c r="DW61" s="249"/>
      <c r="EE61" s="249"/>
    </row>
    <row r="62" spans="7:135" x14ac:dyDescent="0.25">
      <c r="G62" s="249"/>
      <c r="O62" s="249"/>
      <c r="W62" s="249"/>
      <c r="AE62" s="249"/>
      <c r="AM62" s="249"/>
      <c r="AU62" s="249"/>
      <c r="BC62" s="249"/>
      <c r="BK62" s="249"/>
      <c r="BS62" s="249"/>
      <c r="CA62" s="249"/>
      <c r="CI62" s="249"/>
      <c r="CQ62" s="249"/>
      <c r="CY62" s="249"/>
      <c r="DG62" s="249"/>
      <c r="DO62" s="249"/>
      <c r="DW62" s="249"/>
      <c r="EE62" s="249"/>
    </row>
    <row r="63" spans="7:135" x14ac:dyDescent="0.25">
      <c r="G63" s="249"/>
      <c r="O63" s="249"/>
      <c r="W63" s="249"/>
      <c r="AE63" s="249"/>
      <c r="AM63" s="249"/>
      <c r="AU63" s="249"/>
      <c r="BC63" s="249"/>
      <c r="BK63" s="249"/>
      <c r="BS63" s="249"/>
      <c r="CA63" s="249"/>
      <c r="CI63" s="249"/>
      <c r="CQ63" s="249"/>
      <c r="CY63" s="249"/>
      <c r="DG63" s="249"/>
      <c r="DO63" s="249"/>
      <c r="DW63" s="249"/>
      <c r="EE63" s="249"/>
    </row>
    <row r="64" spans="7:135" x14ac:dyDescent="0.25">
      <c r="G64" s="249"/>
      <c r="O64" s="249"/>
      <c r="W64" s="249"/>
      <c r="AE64" s="249"/>
      <c r="AM64" s="249"/>
      <c r="AU64" s="249"/>
      <c r="BC64" s="249"/>
      <c r="BK64" s="249"/>
      <c r="BS64" s="249"/>
      <c r="CA64" s="249"/>
      <c r="CI64" s="249"/>
      <c r="CQ64" s="249"/>
      <c r="CY64" s="249"/>
      <c r="DG64" s="249"/>
      <c r="DO64" s="249"/>
      <c r="DW64" s="249"/>
      <c r="EE64" s="249"/>
    </row>
    <row r="65" spans="7:135" x14ac:dyDescent="0.25">
      <c r="G65" s="249"/>
      <c r="O65" s="249"/>
      <c r="W65" s="249"/>
      <c r="AE65" s="249"/>
      <c r="AM65" s="249"/>
      <c r="AU65" s="249"/>
      <c r="BC65" s="249"/>
      <c r="BK65" s="249"/>
      <c r="BS65" s="249"/>
      <c r="CA65" s="249"/>
      <c r="CI65" s="249"/>
      <c r="CQ65" s="249"/>
      <c r="CY65" s="249"/>
      <c r="DG65" s="249"/>
      <c r="DO65" s="249"/>
      <c r="DW65" s="249"/>
      <c r="EE65" s="249"/>
    </row>
    <row r="66" spans="7:135" x14ac:dyDescent="0.25">
      <c r="G66" s="249"/>
      <c r="O66" s="249"/>
      <c r="W66" s="249"/>
      <c r="AE66" s="249"/>
      <c r="AM66" s="249"/>
      <c r="AU66" s="249"/>
      <c r="BC66" s="249"/>
      <c r="BK66" s="249"/>
      <c r="BS66" s="249"/>
      <c r="CA66" s="249"/>
      <c r="CI66" s="249"/>
      <c r="CQ66" s="249"/>
      <c r="CY66" s="249"/>
      <c r="DG66" s="249"/>
      <c r="DO66" s="249"/>
      <c r="DW66" s="249"/>
      <c r="EE66" s="249"/>
    </row>
    <row r="67" spans="7:135" x14ac:dyDescent="0.25">
      <c r="G67" s="249"/>
      <c r="O67" s="249"/>
      <c r="W67" s="249"/>
      <c r="AE67" s="249"/>
      <c r="AM67" s="249"/>
      <c r="AU67" s="249"/>
      <c r="BC67" s="249"/>
      <c r="BK67" s="249"/>
      <c r="BS67" s="249"/>
      <c r="CA67" s="249"/>
      <c r="CI67" s="249"/>
      <c r="CQ67" s="249"/>
      <c r="CY67" s="249"/>
      <c r="DG67" s="249"/>
      <c r="DO67" s="249"/>
      <c r="DW67" s="249"/>
      <c r="EE67" s="249"/>
    </row>
    <row r="68" spans="7:135" x14ac:dyDescent="0.25">
      <c r="G68" s="249"/>
      <c r="O68" s="249"/>
      <c r="W68" s="249"/>
      <c r="AE68" s="249"/>
      <c r="AM68" s="249"/>
      <c r="AU68" s="249"/>
      <c r="BC68" s="249"/>
      <c r="BK68" s="249"/>
      <c r="BS68" s="249"/>
      <c r="CA68" s="249"/>
      <c r="CI68" s="249"/>
      <c r="CQ68" s="249"/>
      <c r="CY68" s="249"/>
      <c r="DG68" s="249"/>
      <c r="DO68" s="249"/>
      <c r="DW68" s="249"/>
      <c r="EE68" s="249"/>
    </row>
    <row r="69" spans="7:135" x14ac:dyDescent="0.25">
      <c r="G69" s="249"/>
      <c r="O69" s="249"/>
      <c r="W69" s="249"/>
      <c r="AE69" s="249"/>
      <c r="AM69" s="249"/>
      <c r="AU69" s="249"/>
      <c r="BC69" s="249"/>
      <c r="BK69" s="249"/>
      <c r="BS69" s="249"/>
      <c r="CA69" s="249"/>
      <c r="CI69" s="249"/>
      <c r="CQ69" s="249"/>
      <c r="CY69" s="249"/>
      <c r="DG69" s="249"/>
      <c r="DO69" s="249"/>
      <c r="DW69" s="249"/>
      <c r="EE69" s="249"/>
    </row>
    <row r="70" spans="7:135" x14ac:dyDescent="0.25">
      <c r="G70" s="249"/>
      <c r="O70" s="249"/>
      <c r="W70" s="249"/>
      <c r="AE70" s="249"/>
      <c r="AM70" s="249"/>
      <c r="AU70" s="249"/>
      <c r="BC70" s="249"/>
      <c r="BK70" s="249"/>
      <c r="BS70" s="249"/>
      <c r="CA70" s="249"/>
      <c r="CI70" s="249"/>
      <c r="CQ70" s="249"/>
      <c r="CY70" s="249"/>
      <c r="DG70" s="249"/>
      <c r="DO70" s="249"/>
      <c r="DW70" s="249"/>
      <c r="EE70" s="249"/>
    </row>
    <row r="71" spans="7:135" x14ac:dyDescent="0.25">
      <c r="G71" s="249"/>
      <c r="O71" s="249"/>
      <c r="W71" s="249"/>
      <c r="AE71" s="249"/>
      <c r="AM71" s="249"/>
      <c r="AU71" s="249"/>
      <c r="BC71" s="249"/>
      <c r="BK71" s="249"/>
      <c r="BS71" s="249"/>
      <c r="CA71" s="249"/>
      <c r="CI71" s="249"/>
      <c r="CQ71" s="249"/>
      <c r="CY71" s="249"/>
      <c r="DG71" s="249"/>
      <c r="DO71" s="249"/>
      <c r="DW71" s="249"/>
      <c r="EE71" s="249"/>
    </row>
    <row r="72" spans="7:135" x14ac:dyDescent="0.25">
      <c r="G72" s="249"/>
      <c r="O72" s="249"/>
      <c r="W72" s="249"/>
      <c r="AE72" s="249"/>
      <c r="AM72" s="249"/>
      <c r="AU72" s="249"/>
      <c r="BC72" s="249"/>
      <c r="BK72" s="249"/>
      <c r="BS72" s="249"/>
      <c r="CA72" s="249"/>
      <c r="CI72" s="249"/>
      <c r="CQ72" s="249"/>
      <c r="CY72" s="249"/>
      <c r="DG72" s="249"/>
      <c r="DO72" s="249"/>
      <c r="DW72" s="249"/>
      <c r="EE72" s="249"/>
    </row>
    <row r="73" spans="7:135" x14ac:dyDescent="0.25">
      <c r="G73" s="249"/>
      <c r="O73" s="249"/>
      <c r="W73" s="249"/>
      <c r="AE73" s="249"/>
      <c r="AM73" s="249"/>
      <c r="AU73" s="249"/>
      <c r="BC73" s="249"/>
      <c r="BK73" s="249"/>
      <c r="BS73" s="249"/>
      <c r="CA73" s="249"/>
      <c r="CI73" s="249"/>
      <c r="CQ73" s="249"/>
      <c r="CY73" s="249"/>
      <c r="DG73" s="249"/>
      <c r="DO73" s="249"/>
      <c r="DW73" s="249"/>
      <c r="EE73" s="249"/>
    </row>
    <row r="74" spans="7:135" x14ac:dyDescent="0.25">
      <c r="G74" s="249"/>
      <c r="O74" s="249"/>
      <c r="W74" s="249"/>
      <c r="AE74" s="249"/>
      <c r="AM74" s="249"/>
      <c r="AU74" s="249"/>
      <c r="BC74" s="249"/>
      <c r="BK74" s="249"/>
      <c r="BS74" s="249"/>
      <c r="CA74" s="249"/>
      <c r="CI74" s="249"/>
      <c r="CQ74" s="249"/>
      <c r="CY74" s="249"/>
      <c r="DG74" s="249"/>
      <c r="DO74" s="249"/>
      <c r="DW74" s="249"/>
      <c r="EE74" s="249"/>
    </row>
    <row r="75" spans="7:135" x14ac:dyDescent="0.25">
      <c r="G75" s="249"/>
      <c r="O75" s="249"/>
      <c r="W75" s="249"/>
      <c r="AE75" s="249"/>
      <c r="AM75" s="249"/>
      <c r="AU75" s="249"/>
      <c r="BC75" s="249"/>
      <c r="BK75" s="249"/>
      <c r="BS75" s="249"/>
      <c r="CA75" s="249"/>
      <c r="CI75" s="249"/>
      <c r="CQ75" s="249"/>
      <c r="CY75" s="249"/>
      <c r="DG75" s="249"/>
      <c r="DO75" s="249"/>
      <c r="DW75" s="249"/>
      <c r="EE75" s="249"/>
    </row>
    <row r="76" spans="7:135" x14ac:dyDescent="0.25">
      <c r="G76" s="249"/>
      <c r="O76" s="249"/>
      <c r="W76" s="249"/>
      <c r="AE76" s="249"/>
      <c r="AM76" s="249"/>
      <c r="AU76" s="249"/>
      <c r="BC76" s="249"/>
      <c r="BK76" s="249"/>
      <c r="BS76" s="249"/>
      <c r="CA76" s="249"/>
      <c r="CI76" s="249"/>
      <c r="CQ76" s="249"/>
      <c r="CY76" s="249"/>
      <c r="DG76" s="249"/>
      <c r="DO76" s="249"/>
      <c r="DW76" s="249"/>
      <c r="EE76" s="249"/>
    </row>
    <row r="77" spans="7:135" x14ac:dyDescent="0.25">
      <c r="G77" s="249"/>
      <c r="O77" s="249"/>
      <c r="W77" s="249"/>
      <c r="AE77" s="249"/>
      <c r="AM77" s="249"/>
      <c r="AU77" s="249"/>
      <c r="BC77" s="249"/>
      <c r="BK77" s="249"/>
      <c r="BS77" s="249"/>
      <c r="CA77" s="249"/>
      <c r="CI77" s="249"/>
      <c r="CQ77" s="249"/>
      <c r="CY77" s="249"/>
      <c r="DG77" s="249"/>
      <c r="DO77" s="249"/>
      <c r="DW77" s="249"/>
      <c r="EE77" s="249"/>
    </row>
    <row r="78" spans="7:135" x14ac:dyDescent="0.25">
      <c r="G78" s="249"/>
      <c r="O78" s="249"/>
      <c r="W78" s="249"/>
      <c r="AE78" s="249"/>
      <c r="AM78" s="249"/>
      <c r="AU78" s="249"/>
      <c r="BC78" s="249"/>
      <c r="BK78" s="249"/>
      <c r="BS78" s="249"/>
      <c r="CA78" s="249"/>
      <c r="CI78" s="249"/>
      <c r="CQ78" s="249"/>
      <c r="CY78" s="249"/>
      <c r="DG78" s="249"/>
      <c r="DO78" s="249"/>
      <c r="DW78" s="249"/>
      <c r="EE78" s="249"/>
    </row>
    <row r="79" spans="7:135" x14ac:dyDescent="0.25">
      <c r="G79" s="249"/>
      <c r="O79" s="249"/>
      <c r="W79" s="249"/>
      <c r="AE79" s="249"/>
      <c r="AM79" s="249"/>
      <c r="AU79" s="249"/>
      <c r="BC79" s="249"/>
      <c r="BK79" s="249"/>
      <c r="BS79" s="249"/>
      <c r="CA79" s="249"/>
      <c r="CI79" s="249"/>
      <c r="CQ79" s="249"/>
      <c r="CY79" s="249"/>
      <c r="DG79" s="249"/>
      <c r="DO79" s="249"/>
      <c r="DW79" s="249"/>
      <c r="EE79" s="249"/>
    </row>
    <row r="80" spans="7:135" x14ac:dyDescent="0.25">
      <c r="G80" s="249"/>
      <c r="O80" s="249"/>
      <c r="W80" s="249"/>
      <c r="AE80" s="249"/>
      <c r="AM80" s="249"/>
      <c r="AU80" s="249"/>
      <c r="BC80" s="249"/>
      <c r="BK80" s="249"/>
      <c r="BS80" s="249"/>
      <c r="CA80" s="249"/>
      <c r="CI80" s="249"/>
      <c r="CQ80" s="249"/>
      <c r="CY80" s="249"/>
      <c r="DG80" s="249"/>
      <c r="DO80" s="249"/>
      <c r="DW80" s="249"/>
      <c r="EE80" s="249"/>
    </row>
    <row r="81" spans="7:135" x14ac:dyDescent="0.25">
      <c r="G81" s="249"/>
      <c r="O81" s="249"/>
      <c r="W81" s="249"/>
      <c r="AE81" s="249"/>
      <c r="AM81" s="249"/>
      <c r="AU81" s="249"/>
      <c r="BC81" s="249"/>
      <c r="BK81" s="249"/>
      <c r="BS81" s="249"/>
      <c r="CA81" s="249"/>
      <c r="CI81" s="249"/>
      <c r="CQ81" s="249"/>
      <c r="CY81" s="249"/>
      <c r="DG81" s="249"/>
      <c r="DO81" s="249"/>
      <c r="DW81" s="249"/>
      <c r="EE81" s="249"/>
    </row>
    <row r="82" spans="7:135" x14ac:dyDescent="0.25">
      <c r="G82" s="249"/>
      <c r="O82" s="249"/>
      <c r="W82" s="249"/>
      <c r="AE82" s="249"/>
      <c r="AM82" s="249"/>
      <c r="AU82" s="249"/>
      <c r="BC82" s="249"/>
      <c r="BK82" s="249"/>
      <c r="BS82" s="249"/>
      <c r="CA82" s="249"/>
      <c r="CI82" s="249"/>
      <c r="CQ82" s="249"/>
      <c r="CY82" s="249"/>
      <c r="DG82" s="249"/>
      <c r="DO82" s="249"/>
      <c r="DW82" s="249"/>
      <c r="EE82" s="249"/>
    </row>
    <row r="83" spans="7:135" x14ac:dyDescent="0.25">
      <c r="G83" s="249"/>
      <c r="O83" s="249"/>
      <c r="W83" s="249"/>
      <c r="AE83" s="249"/>
      <c r="AM83" s="249"/>
      <c r="AU83" s="249"/>
      <c r="BC83" s="249"/>
      <c r="BK83" s="249"/>
      <c r="BS83" s="249"/>
      <c r="CA83" s="249"/>
      <c r="CI83" s="249"/>
      <c r="CQ83" s="249"/>
      <c r="CY83" s="249"/>
      <c r="DG83" s="249"/>
      <c r="DO83" s="249"/>
      <c r="DW83" s="249"/>
      <c r="EE83" s="249"/>
    </row>
    <row r="84" spans="7:135" x14ac:dyDescent="0.25">
      <c r="G84" s="249"/>
      <c r="O84" s="249"/>
      <c r="W84" s="249"/>
      <c r="AE84" s="249"/>
      <c r="AM84" s="249"/>
      <c r="AU84" s="249"/>
      <c r="BC84" s="249"/>
      <c r="BK84" s="249"/>
      <c r="BS84" s="249"/>
      <c r="CA84" s="249"/>
      <c r="CI84" s="249"/>
      <c r="CQ84" s="249"/>
      <c r="CY84" s="249"/>
      <c r="DG84" s="249"/>
      <c r="DO84" s="249"/>
      <c r="DW84" s="249"/>
      <c r="EE84" s="249"/>
    </row>
    <row r="85" spans="7:135" x14ac:dyDescent="0.25">
      <c r="G85" s="249"/>
      <c r="O85" s="249"/>
      <c r="W85" s="249"/>
      <c r="AE85" s="249"/>
      <c r="AM85" s="249"/>
      <c r="AU85" s="249"/>
      <c r="BC85" s="249"/>
      <c r="BK85" s="249"/>
      <c r="BS85" s="249"/>
      <c r="CA85" s="249"/>
      <c r="CI85" s="249"/>
      <c r="CQ85" s="249"/>
      <c r="CY85" s="249"/>
      <c r="DG85" s="249"/>
      <c r="DO85" s="249"/>
      <c r="DW85" s="249"/>
      <c r="EE85" s="249"/>
    </row>
    <row r="86" spans="7:135" x14ac:dyDescent="0.25">
      <c r="G86" s="249"/>
      <c r="O86" s="249"/>
      <c r="W86" s="249"/>
      <c r="AE86" s="249"/>
      <c r="AM86" s="249"/>
      <c r="AU86" s="249"/>
      <c r="BC86" s="249"/>
      <c r="BK86" s="249"/>
      <c r="BS86" s="249"/>
      <c r="CA86" s="249"/>
      <c r="CI86" s="249"/>
      <c r="CQ86" s="249"/>
      <c r="CY86" s="249"/>
      <c r="DG86" s="249"/>
      <c r="DO86" s="249"/>
      <c r="DW86" s="249"/>
      <c r="EE86" s="249"/>
    </row>
    <row r="87" spans="7:135" x14ac:dyDescent="0.25">
      <c r="G87" s="249"/>
      <c r="O87" s="249"/>
      <c r="W87" s="249"/>
      <c r="AE87" s="249"/>
      <c r="AM87" s="249"/>
      <c r="AU87" s="249"/>
      <c r="BC87" s="249"/>
      <c r="BK87" s="249"/>
      <c r="BS87" s="249"/>
      <c r="CA87" s="249"/>
      <c r="CI87" s="249"/>
      <c r="CQ87" s="249"/>
      <c r="CY87" s="249"/>
      <c r="DG87" s="249"/>
      <c r="DO87" s="249"/>
      <c r="DW87" s="249"/>
      <c r="EE87" s="249"/>
    </row>
    <row r="88" spans="7:135" x14ac:dyDescent="0.25">
      <c r="G88" s="249"/>
      <c r="O88" s="249"/>
      <c r="W88" s="249"/>
      <c r="AE88" s="249"/>
      <c r="AM88" s="249"/>
      <c r="AU88" s="249"/>
      <c r="BC88" s="249"/>
      <c r="BK88" s="249"/>
      <c r="BS88" s="249"/>
      <c r="CA88" s="249"/>
      <c r="CI88" s="249"/>
      <c r="CQ88" s="249"/>
      <c r="CY88" s="249"/>
      <c r="DG88" s="249"/>
      <c r="DO88" s="249"/>
      <c r="DW88" s="249"/>
      <c r="EE88" s="249"/>
    </row>
    <row r="89" spans="7:135" x14ac:dyDescent="0.25">
      <c r="G89" s="249"/>
      <c r="O89" s="249"/>
      <c r="W89" s="249"/>
      <c r="AE89" s="249"/>
      <c r="AM89" s="249"/>
      <c r="AU89" s="249"/>
      <c r="BC89" s="249"/>
      <c r="BK89" s="249"/>
      <c r="BS89" s="249"/>
      <c r="CA89" s="249"/>
      <c r="CI89" s="249"/>
      <c r="CQ89" s="249"/>
      <c r="CY89" s="249"/>
      <c r="DG89" s="249"/>
      <c r="DO89" s="249"/>
      <c r="DW89" s="249"/>
      <c r="EE89" s="249"/>
    </row>
    <row r="90" spans="7:135" x14ac:dyDescent="0.25">
      <c r="G90" s="249"/>
      <c r="O90" s="249"/>
      <c r="W90" s="249"/>
      <c r="AE90" s="249"/>
      <c r="AM90" s="249"/>
      <c r="AU90" s="249"/>
      <c r="BC90" s="249"/>
      <c r="BK90" s="249"/>
      <c r="BS90" s="249"/>
      <c r="CA90" s="249"/>
      <c r="CI90" s="249"/>
      <c r="CQ90" s="249"/>
      <c r="CY90" s="249"/>
      <c r="DG90" s="249"/>
      <c r="DO90" s="249"/>
      <c r="DW90" s="249"/>
      <c r="EE90" s="249"/>
    </row>
    <row r="91" spans="7:135" x14ac:dyDescent="0.25">
      <c r="G91" s="249"/>
      <c r="O91" s="249"/>
      <c r="W91" s="249"/>
      <c r="AE91" s="249"/>
      <c r="AM91" s="249"/>
      <c r="AU91" s="249"/>
      <c r="BC91" s="249"/>
      <c r="BK91" s="249"/>
      <c r="BS91" s="249"/>
      <c r="CA91" s="249"/>
      <c r="CI91" s="249"/>
      <c r="CQ91" s="249"/>
      <c r="CY91" s="249"/>
      <c r="DG91" s="249"/>
      <c r="DO91" s="249"/>
      <c r="DW91" s="249"/>
      <c r="EE91" s="249"/>
    </row>
    <row r="92" spans="7:135" x14ac:dyDescent="0.25">
      <c r="G92" s="249"/>
      <c r="O92" s="249"/>
      <c r="W92" s="249"/>
      <c r="AE92" s="249"/>
      <c r="AM92" s="249"/>
      <c r="AU92" s="249"/>
      <c r="BC92" s="249"/>
      <c r="BK92" s="249"/>
      <c r="BS92" s="249"/>
      <c r="CA92" s="249"/>
      <c r="CI92" s="249"/>
      <c r="CQ92" s="249"/>
      <c r="CY92" s="249"/>
      <c r="DG92" s="249"/>
      <c r="DO92" s="249"/>
      <c r="DW92" s="249"/>
      <c r="EE92" s="249"/>
    </row>
    <row r="93" spans="7:135" x14ac:dyDescent="0.25">
      <c r="G93" s="249"/>
      <c r="O93" s="249"/>
      <c r="W93" s="249"/>
      <c r="AE93" s="249"/>
      <c r="AM93" s="249"/>
      <c r="AU93" s="249"/>
      <c r="BC93" s="249"/>
      <c r="BK93" s="249"/>
      <c r="BS93" s="249"/>
      <c r="CA93" s="249"/>
      <c r="CI93" s="249"/>
      <c r="CQ93" s="249"/>
      <c r="CY93" s="249"/>
      <c r="DG93" s="249"/>
      <c r="DO93" s="249"/>
      <c r="DW93" s="249"/>
      <c r="EE93" s="249"/>
    </row>
    <row r="94" spans="7:135" x14ac:dyDescent="0.25">
      <c r="G94" s="249"/>
      <c r="O94" s="249"/>
      <c r="W94" s="249"/>
      <c r="AE94" s="249"/>
      <c r="AM94" s="249"/>
      <c r="AU94" s="249"/>
      <c r="BC94" s="249"/>
      <c r="BK94" s="249"/>
      <c r="BS94" s="249"/>
      <c r="CA94" s="249"/>
      <c r="CI94" s="249"/>
      <c r="CQ94" s="249"/>
      <c r="CY94" s="249"/>
      <c r="DG94" s="249"/>
      <c r="DO94" s="249"/>
      <c r="DW94" s="249"/>
      <c r="EE94" s="249"/>
    </row>
    <row r="95" spans="7:135" x14ac:dyDescent="0.25">
      <c r="G95" s="249"/>
      <c r="O95" s="249"/>
      <c r="W95" s="249"/>
      <c r="AE95" s="249"/>
      <c r="AM95" s="249"/>
      <c r="AU95" s="249"/>
      <c r="BC95" s="249"/>
      <c r="BK95" s="249"/>
      <c r="BS95" s="249"/>
      <c r="CA95" s="249"/>
      <c r="CI95" s="249"/>
      <c r="CQ95" s="249"/>
      <c r="CY95" s="249"/>
      <c r="DG95" s="249"/>
      <c r="DO95" s="249"/>
      <c r="DW95" s="249"/>
      <c r="EE95" s="249"/>
    </row>
    <row r="96" spans="7:135" x14ac:dyDescent="0.25">
      <c r="G96" s="249"/>
      <c r="O96" s="249"/>
      <c r="W96" s="249"/>
      <c r="AE96" s="249"/>
      <c r="AM96" s="249"/>
      <c r="AU96" s="249"/>
      <c r="BC96" s="249"/>
      <c r="BK96" s="249"/>
      <c r="BS96" s="249"/>
      <c r="CA96" s="249"/>
      <c r="CI96" s="249"/>
      <c r="CQ96" s="249"/>
      <c r="CY96" s="249"/>
      <c r="DG96" s="249"/>
      <c r="DO96" s="249"/>
      <c r="DW96" s="249"/>
      <c r="EE96" s="249"/>
    </row>
    <row r="97" spans="7:135" x14ac:dyDescent="0.25">
      <c r="G97" s="249"/>
      <c r="O97" s="249"/>
      <c r="W97" s="249"/>
      <c r="AE97" s="249"/>
      <c r="AM97" s="249"/>
      <c r="AU97" s="249"/>
      <c r="BC97" s="249"/>
      <c r="BK97" s="249"/>
      <c r="BS97" s="249"/>
      <c r="CA97" s="249"/>
      <c r="CI97" s="249"/>
      <c r="CQ97" s="249"/>
      <c r="CY97" s="249"/>
      <c r="DG97" s="249"/>
      <c r="DO97" s="249"/>
      <c r="DW97" s="249"/>
      <c r="EE97" s="249"/>
    </row>
    <row r="98" spans="7:135" x14ac:dyDescent="0.25">
      <c r="G98" s="249"/>
      <c r="O98" s="249"/>
      <c r="W98" s="249"/>
      <c r="AE98" s="249"/>
      <c r="AM98" s="249"/>
      <c r="AU98" s="249"/>
      <c r="BC98" s="249"/>
      <c r="BK98" s="249"/>
      <c r="BS98" s="249"/>
      <c r="CA98" s="249"/>
      <c r="CI98" s="249"/>
      <c r="CQ98" s="249"/>
      <c r="CY98" s="249"/>
      <c r="DG98" s="249"/>
      <c r="DO98" s="249"/>
      <c r="DW98" s="249"/>
      <c r="EE98" s="249"/>
    </row>
    <row r="99" spans="7:135" x14ac:dyDescent="0.25">
      <c r="G99" s="249"/>
      <c r="O99" s="249"/>
      <c r="W99" s="249"/>
      <c r="AE99" s="249"/>
      <c r="AM99" s="249"/>
      <c r="AU99" s="249"/>
      <c r="BC99" s="249"/>
      <c r="BK99" s="249"/>
      <c r="BS99" s="249"/>
      <c r="CA99" s="249"/>
      <c r="CI99" s="249"/>
      <c r="CQ99" s="249"/>
      <c r="CY99" s="249"/>
      <c r="DG99" s="249"/>
      <c r="DO99" s="249"/>
      <c r="DW99" s="249"/>
      <c r="EE99" s="249"/>
    </row>
    <row r="100" spans="7:135" x14ac:dyDescent="0.25">
      <c r="G100" s="249"/>
      <c r="O100" s="249"/>
      <c r="W100" s="249"/>
      <c r="AE100" s="249"/>
      <c r="AM100" s="249"/>
      <c r="AU100" s="249"/>
      <c r="BC100" s="249"/>
      <c r="BK100" s="249"/>
      <c r="BS100" s="249"/>
      <c r="CA100" s="249"/>
      <c r="CI100" s="249"/>
      <c r="CQ100" s="249"/>
      <c r="CY100" s="249"/>
      <c r="DG100" s="249"/>
      <c r="DO100" s="249"/>
      <c r="DW100" s="249"/>
      <c r="EE100" s="249"/>
    </row>
    <row r="101" spans="7:135" x14ac:dyDescent="0.25">
      <c r="G101" s="249"/>
      <c r="O101" s="249"/>
      <c r="W101" s="249"/>
      <c r="AE101" s="249"/>
      <c r="AM101" s="249"/>
      <c r="AU101" s="249"/>
      <c r="BC101" s="249"/>
      <c r="BK101" s="249"/>
      <c r="BS101" s="249"/>
      <c r="CA101" s="249"/>
      <c r="CI101" s="249"/>
      <c r="CQ101" s="249"/>
      <c r="CY101" s="249"/>
      <c r="DG101" s="249"/>
      <c r="DO101" s="249"/>
      <c r="DW101" s="249"/>
      <c r="EE101" s="249"/>
    </row>
    <row r="102" spans="7:135" x14ac:dyDescent="0.25">
      <c r="G102" s="249"/>
      <c r="O102" s="249"/>
      <c r="W102" s="249"/>
      <c r="AE102" s="249"/>
      <c r="AM102" s="249"/>
      <c r="AU102" s="249"/>
      <c r="BC102" s="249"/>
      <c r="BK102" s="249"/>
      <c r="BS102" s="249"/>
      <c r="CA102" s="249"/>
      <c r="CI102" s="249"/>
      <c r="CQ102" s="249"/>
      <c r="CY102" s="249"/>
      <c r="DG102" s="249"/>
      <c r="DO102" s="249"/>
      <c r="DW102" s="249"/>
      <c r="EE102" s="249"/>
    </row>
    <row r="103" spans="7:135" x14ac:dyDescent="0.25">
      <c r="G103" s="249"/>
      <c r="O103" s="249"/>
      <c r="W103" s="249"/>
      <c r="AE103" s="249"/>
      <c r="AM103" s="249"/>
      <c r="AU103" s="249"/>
      <c r="BC103" s="249"/>
      <c r="BK103" s="249"/>
      <c r="BS103" s="249"/>
      <c r="CA103" s="249"/>
      <c r="CI103" s="249"/>
      <c r="CQ103" s="249"/>
      <c r="CY103" s="249"/>
      <c r="DG103" s="249"/>
      <c r="DO103" s="249"/>
      <c r="DW103" s="249"/>
      <c r="EE103" s="249"/>
    </row>
    <row r="104" spans="7:135" x14ac:dyDescent="0.25">
      <c r="G104" s="249"/>
      <c r="O104" s="249"/>
      <c r="W104" s="249"/>
      <c r="AE104" s="249"/>
      <c r="AM104" s="249"/>
      <c r="AU104" s="249"/>
      <c r="BC104" s="249"/>
      <c r="BK104" s="249"/>
      <c r="BS104" s="249"/>
      <c r="CA104" s="249"/>
      <c r="CI104" s="249"/>
      <c r="CQ104" s="249"/>
      <c r="CY104" s="249"/>
      <c r="DG104" s="249"/>
      <c r="DO104" s="249"/>
      <c r="DW104" s="249"/>
      <c r="EE104" s="249"/>
    </row>
    <row r="105" spans="7:135" x14ac:dyDescent="0.25">
      <c r="G105" s="249"/>
      <c r="O105" s="249"/>
      <c r="W105" s="249"/>
      <c r="AE105" s="249"/>
      <c r="AM105" s="249"/>
      <c r="AU105" s="249"/>
      <c r="BC105" s="249"/>
      <c r="BK105" s="249"/>
      <c r="BS105" s="249"/>
      <c r="CA105" s="249"/>
      <c r="CI105" s="249"/>
      <c r="CQ105" s="249"/>
      <c r="CY105" s="249"/>
      <c r="DG105" s="249"/>
      <c r="DO105" s="249"/>
      <c r="DW105" s="249"/>
      <c r="EE105" s="249"/>
    </row>
    <row r="106" spans="7:135" x14ac:dyDescent="0.25">
      <c r="G106" s="249"/>
      <c r="O106" s="249"/>
      <c r="W106" s="249"/>
      <c r="AE106" s="249"/>
      <c r="AM106" s="249"/>
      <c r="AU106" s="249"/>
      <c r="BC106" s="249"/>
      <c r="BK106" s="249"/>
      <c r="BS106" s="249"/>
      <c r="CA106" s="249"/>
      <c r="CI106" s="249"/>
      <c r="CQ106" s="249"/>
      <c r="CY106" s="249"/>
      <c r="DG106" s="249"/>
      <c r="DO106" s="249"/>
      <c r="DW106" s="249"/>
      <c r="EE106" s="249"/>
    </row>
    <row r="107" spans="7:135" x14ac:dyDescent="0.25">
      <c r="G107" s="249"/>
      <c r="O107" s="249"/>
      <c r="W107" s="249"/>
      <c r="AE107" s="249"/>
      <c r="AM107" s="249"/>
      <c r="AU107" s="249"/>
      <c r="BC107" s="249"/>
      <c r="BK107" s="249"/>
      <c r="BS107" s="249"/>
      <c r="CA107" s="249"/>
      <c r="CI107" s="249"/>
      <c r="CQ107" s="249"/>
      <c r="CY107" s="249"/>
      <c r="DG107" s="249"/>
      <c r="DO107" s="249"/>
      <c r="DW107" s="249"/>
      <c r="EE107" s="249"/>
    </row>
    <row r="108" spans="7:135" x14ac:dyDescent="0.25">
      <c r="G108" s="249"/>
      <c r="O108" s="249"/>
      <c r="W108" s="249"/>
      <c r="AE108" s="249"/>
      <c r="AM108" s="249"/>
      <c r="AU108" s="249"/>
      <c r="BC108" s="249"/>
      <c r="BK108" s="249"/>
      <c r="BS108" s="249"/>
      <c r="CA108" s="249"/>
      <c r="CI108" s="249"/>
      <c r="CQ108" s="249"/>
      <c r="CY108" s="249"/>
      <c r="DG108" s="249"/>
      <c r="DO108" s="249"/>
      <c r="DW108" s="249"/>
      <c r="EE108" s="249"/>
    </row>
    <row r="109" spans="7:135" x14ac:dyDescent="0.25">
      <c r="G109" s="249"/>
      <c r="O109" s="249"/>
      <c r="W109" s="249"/>
      <c r="AE109" s="249"/>
      <c r="AM109" s="249"/>
      <c r="AU109" s="249"/>
      <c r="BC109" s="249"/>
      <c r="BK109" s="249"/>
      <c r="BS109" s="249"/>
      <c r="CA109" s="249"/>
      <c r="CI109" s="249"/>
      <c r="CQ109" s="249"/>
      <c r="CY109" s="249"/>
      <c r="DG109" s="249"/>
      <c r="DO109" s="249"/>
      <c r="DW109" s="249"/>
      <c r="EE109" s="249"/>
    </row>
    <row r="110" spans="7:135" x14ac:dyDescent="0.25">
      <c r="G110" s="249"/>
      <c r="O110" s="249"/>
      <c r="W110" s="249"/>
      <c r="AE110" s="249"/>
      <c r="AM110" s="249"/>
      <c r="AU110" s="249"/>
      <c r="BC110" s="249"/>
      <c r="BK110" s="249"/>
      <c r="BS110" s="249"/>
      <c r="CA110" s="249"/>
      <c r="CI110" s="249"/>
      <c r="CQ110" s="249"/>
      <c r="CY110" s="249"/>
      <c r="DG110" s="249"/>
      <c r="DO110" s="249"/>
      <c r="DW110" s="249"/>
      <c r="EE110" s="249"/>
    </row>
    <row r="111" spans="7:135" x14ac:dyDescent="0.25">
      <c r="G111" s="249"/>
      <c r="O111" s="249"/>
      <c r="W111" s="249"/>
      <c r="AE111" s="249"/>
      <c r="AM111" s="249"/>
      <c r="AU111" s="249"/>
      <c r="BC111" s="249"/>
      <c r="BK111" s="249"/>
      <c r="BS111" s="249"/>
      <c r="CA111" s="249"/>
      <c r="CI111" s="249"/>
      <c r="CQ111" s="249"/>
      <c r="CY111" s="249"/>
      <c r="DG111" s="249"/>
      <c r="DO111" s="249"/>
      <c r="DW111" s="249"/>
      <c r="EE111" s="249"/>
    </row>
    <row r="112" spans="7:135" x14ac:dyDescent="0.25">
      <c r="G112" s="249"/>
      <c r="O112" s="249"/>
      <c r="W112" s="249"/>
      <c r="AE112" s="249"/>
      <c r="AM112" s="249"/>
      <c r="AU112" s="249"/>
      <c r="BC112" s="249"/>
      <c r="BK112" s="249"/>
      <c r="BS112" s="249"/>
      <c r="CA112" s="249"/>
      <c r="CI112" s="249"/>
      <c r="CQ112" s="249"/>
      <c r="CY112" s="249"/>
      <c r="DG112" s="249"/>
      <c r="DO112" s="249"/>
      <c r="DW112" s="249"/>
      <c r="EE112" s="249"/>
    </row>
    <row r="113" spans="1:135" x14ac:dyDescent="0.25">
      <c r="G113" s="249"/>
      <c r="O113" s="249"/>
      <c r="W113" s="249"/>
      <c r="AE113" s="249"/>
      <c r="AM113" s="249"/>
      <c r="AU113" s="249"/>
      <c r="BC113" s="249"/>
      <c r="BK113" s="249"/>
      <c r="BS113" s="249"/>
      <c r="CA113" s="249"/>
      <c r="CI113" s="249"/>
      <c r="CQ113" s="249"/>
      <c r="CY113" s="249"/>
      <c r="DG113" s="249"/>
      <c r="DO113" s="249"/>
      <c r="DW113" s="249"/>
      <c r="EE113" s="249"/>
    </row>
    <row r="114" spans="1:135" x14ac:dyDescent="0.25">
      <c r="G114" s="249"/>
      <c r="O114" s="249"/>
      <c r="W114" s="249"/>
      <c r="AE114" s="249"/>
      <c r="AM114" s="249"/>
      <c r="AU114" s="249"/>
      <c r="BC114" s="249"/>
      <c r="BK114" s="249"/>
      <c r="BS114" s="249"/>
      <c r="CA114" s="249"/>
      <c r="CI114" s="249"/>
      <c r="CQ114" s="249"/>
      <c r="CY114" s="249"/>
      <c r="DG114" s="249"/>
      <c r="DO114" s="249"/>
      <c r="DW114" s="249"/>
      <c r="EE114" s="249"/>
    </row>
    <row r="115" spans="1:135" x14ac:dyDescent="0.25">
      <c r="G115" s="249"/>
      <c r="O115" s="249"/>
      <c r="W115" s="249"/>
      <c r="AE115" s="249"/>
      <c r="AM115" s="249"/>
      <c r="AU115" s="249"/>
      <c r="BC115" s="249"/>
      <c r="BK115" s="249"/>
      <c r="BS115" s="249"/>
      <c r="CA115" s="249"/>
      <c r="CI115" s="249"/>
      <c r="CQ115" s="249"/>
      <c r="CY115" s="249"/>
      <c r="DG115" s="249"/>
      <c r="DO115" s="249"/>
      <c r="DW115" s="249"/>
      <c r="EE115" s="249"/>
    </row>
    <row r="116" spans="1:135" x14ac:dyDescent="0.25">
      <c r="G116" s="249"/>
      <c r="O116" s="249"/>
      <c r="W116" s="249"/>
      <c r="AE116" s="249"/>
      <c r="AM116" s="249"/>
      <c r="AU116" s="249"/>
      <c r="BC116" s="249"/>
      <c r="BK116" s="249"/>
      <c r="BS116" s="249"/>
      <c r="CA116" s="249"/>
      <c r="CI116" s="249"/>
      <c r="CQ116" s="249"/>
      <c r="CY116" s="249"/>
      <c r="DG116" s="249"/>
      <c r="DO116" s="249"/>
      <c r="DW116" s="249"/>
      <c r="EE116" s="249"/>
    </row>
    <row r="117" spans="1:135" ht="15.75" thickBot="1" x14ac:dyDescent="0.3">
      <c r="G117" s="250"/>
      <c r="O117" s="250"/>
      <c r="W117" s="249"/>
      <c r="AE117" s="249"/>
      <c r="AM117" s="249"/>
      <c r="AU117" s="249"/>
      <c r="BC117" s="249"/>
      <c r="BK117" s="249"/>
      <c r="BS117" s="249"/>
      <c r="CA117" s="249"/>
      <c r="CI117" s="249"/>
      <c r="CQ117" s="249"/>
      <c r="CY117" s="249"/>
      <c r="DG117" s="249"/>
      <c r="DO117" s="249"/>
      <c r="DW117" s="249"/>
      <c r="EE117" s="249"/>
    </row>
    <row r="118" spans="1:135" ht="15.75" thickBot="1" x14ac:dyDescent="0.3">
      <c r="G118" s="250"/>
      <c r="O118" s="250"/>
      <c r="W118" s="250"/>
      <c r="AE118" s="250"/>
      <c r="AM118" s="250"/>
      <c r="AU118" s="250"/>
      <c r="BC118" s="250"/>
      <c r="BK118" s="250"/>
      <c r="BS118" s="250"/>
      <c r="CA118" s="250"/>
      <c r="CI118" s="250"/>
      <c r="CQ118" s="250"/>
      <c r="CY118" s="250"/>
      <c r="DG118" s="250"/>
      <c r="DO118" s="250"/>
      <c r="DW118" s="250"/>
      <c r="EE118" s="250"/>
    </row>
    <row r="119" spans="1:135" ht="15.75" thickBot="1" x14ac:dyDescent="0.3">
      <c r="G119" s="250"/>
      <c r="O119" s="250"/>
      <c r="W119" s="250"/>
      <c r="AE119" s="250"/>
      <c r="AM119" s="250"/>
      <c r="AU119" s="250"/>
      <c r="BC119" s="250"/>
      <c r="BK119" s="250"/>
      <c r="BS119" s="250"/>
      <c r="CA119" s="250"/>
      <c r="CI119" s="250"/>
      <c r="CQ119" s="250"/>
      <c r="CY119" s="250"/>
      <c r="DG119" s="250"/>
      <c r="DO119" s="250"/>
      <c r="DW119" s="250"/>
      <c r="EE119" s="250"/>
    </row>
    <row r="120" spans="1:135" ht="15.75" thickBot="1" x14ac:dyDescent="0.3">
      <c r="G120" s="249"/>
      <c r="O120" s="249"/>
      <c r="W120" s="262"/>
      <c r="AE120" s="250"/>
      <c r="AM120" s="250"/>
      <c r="AU120" s="250"/>
      <c r="BC120" s="250"/>
      <c r="BK120" s="250"/>
      <c r="BS120" s="250"/>
      <c r="CA120" s="250"/>
      <c r="CI120" s="250"/>
      <c r="CQ120" s="250"/>
      <c r="CY120" s="250"/>
      <c r="DG120" s="250"/>
      <c r="DO120" s="250"/>
      <c r="DW120" s="250"/>
      <c r="EE120" s="250"/>
    </row>
    <row r="121" spans="1:135" ht="21.75" thickBot="1" x14ac:dyDescent="0.4">
      <c r="I121" s="581"/>
      <c r="J121" s="581"/>
      <c r="K121" s="581"/>
      <c r="L121" s="581"/>
      <c r="Q121" s="581"/>
      <c r="R121" s="581"/>
      <c r="S121" s="581"/>
      <c r="T121" s="581"/>
      <c r="W121" s="250"/>
      <c r="X121" s="521" t="s">
        <v>277</v>
      </c>
      <c r="Y121" s="522"/>
      <c r="Z121" s="522"/>
      <c r="AA121" s="522"/>
      <c r="AB121" s="522"/>
      <c r="AC121" s="522"/>
      <c r="AD121" s="523"/>
      <c r="AE121" s="250"/>
      <c r="AF121" s="521" t="s">
        <v>317</v>
      </c>
      <c r="AG121" s="522"/>
      <c r="AH121" s="522"/>
      <c r="AI121" s="522"/>
      <c r="AJ121" s="522"/>
      <c r="AK121" s="522"/>
      <c r="AL121" s="523"/>
      <c r="AM121" s="250"/>
      <c r="AN121" s="521" t="s">
        <v>318</v>
      </c>
      <c r="AO121" s="522"/>
      <c r="AP121" s="522"/>
      <c r="AQ121" s="522"/>
      <c r="AR121" s="522"/>
      <c r="AS121" s="522"/>
      <c r="AT121" s="523"/>
      <c r="AU121" s="250"/>
      <c r="AV121" s="521" t="s">
        <v>319</v>
      </c>
      <c r="AW121" s="522"/>
      <c r="AX121" s="522"/>
      <c r="AY121" s="522"/>
      <c r="AZ121" s="522"/>
      <c r="BA121" s="522"/>
      <c r="BB121" s="523"/>
      <c r="BC121" s="250"/>
      <c r="BD121" s="521" t="s">
        <v>325</v>
      </c>
      <c r="BE121" s="522"/>
      <c r="BF121" s="522"/>
      <c r="BG121" s="522"/>
      <c r="BH121" s="522"/>
      <c r="BI121" s="522"/>
      <c r="BJ121" s="523"/>
      <c r="BK121" s="250"/>
      <c r="BL121" s="521" t="s">
        <v>352</v>
      </c>
      <c r="BM121" s="522"/>
      <c r="BN121" s="522"/>
      <c r="BO121" s="522"/>
      <c r="BP121" s="522"/>
      <c r="BQ121" s="522"/>
      <c r="BR121" s="523"/>
      <c r="BS121" s="250"/>
      <c r="BT121" s="521" t="s">
        <v>353</v>
      </c>
      <c r="BU121" s="522"/>
      <c r="BV121" s="522"/>
      <c r="BW121" s="522"/>
      <c r="BX121" s="522"/>
      <c r="BY121" s="522"/>
      <c r="BZ121" s="523"/>
      <c r="CA121" s="250"/>
      <c r="CB121" s="521" t="s">
        <v>356</v>
      </c>
      <c r="CC121" s="522"/>
      <c r="CD121" s="522"/>
      <c r="CE121" s="522"/>
      <c r="CF121" s="522"/>
      <c r="CG121" s="522"/>
      <c r="CH121" s="523"/>
      <c r="CI121" s="250"/>
      <c r="CJ121" s="521" t="s">
        <v>370</v>
      </c>
      <c r="CK121" s="522"/>
      <c r="CL121" s="522"/>
      <c r="CM121" s="522"/>
      <c r="CN121" s="522"/>
      <c r="CO121" s="522"/>
      <c r="CP121" s="523"/>
      <c r="CQ121" s="250"/>
      <c r="CR121" s="521" t="s">
        <v>371</v>
      </c>
      <c r="CS121" s="522"/>
      <c r="CT121" s="522"/>
      <c r="CU121" s="522"/>
      <c r="CV121" s="522"/>
      <c r="CW121" s="522"/>
      <c r="CX121" s="523"/>
      <c r="CY121" s="250"/>
      <c r="CZ121" s="521" t="s">
        <v>383</v>
      </c>
      <c r="DA121" s="522"/>
      <c r="DB121" s="522"/>
      <c r="DC121" s="522"/>
      <c r="DD121" s="522"/>
      <c r="DE121" s="522"/>
      <c r="DF121" s="523"/>
      <c r="DG121" s="250"/>
      <c r="DH121" s="521" t="s">
        <v>386</v>
      </c>
      <c r="DI121" s="522"/>
      <c r="DJ121" s="522"/>
      <c r="DK121" s="522"/>
      <c r="DL121" s="522"/>
      <c r="DM121" s="522"/>
      <c r="DN121" s="523"/>
      <c r="DO121" s="250"/>
      <c r="DP121" s="521" t="s">
        <v>399</v>
      </c>
      <c r="DQ121" s="522"/>
      <c r="DR121" s="522"/>
      <c r="DS121" s="522"/>
      <c r="DT121" s="522"/>
      <c r="DU121" s="522"/>
      <c r="DV121" s="523"/>
      <c r="DW121" s="250"/>
      <c r="DX121" s="521" t="s">
        <v>400</v>
      </c>
      <c r="DY121" s="522"/>
      <c r="DZ121" s="522"/>
      <c r="EA121" s="522"/>
      <c r="EB121" s="522"/>
      <c r="EC121" s="522"/>
      <c r="ED121" s="523"/>
      <c r="EE121" s="250"/>
    </row>
    <row r="122" spans="1:135" ht="15.75" thickBot="1" x14ac:dyDescent="0.3">
      <c r="A122" s="234" t="s">
        <v>195</v>
      </c>
      <c r="B122" s="238" t="s">
        <v>246</v>
      </c>
      <c r="C122" s="580" t="s">
        <v>133</v>
      </c>
      <c r="D122" s="276" t="s">
        <v>225</v>
      </c>
      <c r="P122" s="571"/>
      <c r="Q122" s="261"/>
      <c r="R122" s="6"/>
      <c r="S122" s="6"/>
      <c r="T122" s="225"/>
      <c r="U122" s="225"/>
      <c r="V122" s="225"/>
      <c r="W122" s="250"/>
      <c r="X122" s="524">
        <f>+(X8-P8)/P8</f>
        <v>-2.8478966216062343E-2</v>
      </c>
      <c r="Y122" s="145">
        <f>+(Y8-Q8)/Q8</f>
        <v>-4.1980854238001216E-3</v>
      </c>
      <c r="Z122" s="146">
        <f>+(Z8-R8)/R8</f>
        <v>-5.8414744779711203E-3</v>
      </c>
      <c r="AA122" s="147">
        <f>+(AA8-S8)/S8</f>
        <v>-1.1118675941856707E-2</v>
      </c>
      <c r="AB122" s="265">
        <f t="shared" ref="AB122:AD128" si="0">+(AB8-T8)/T8</f>
        <v>-3.9989897267499628E-3</v>
      </c>
      <c r="AC122" s="265">
        <f t="shared" si="0"/>
        <v>-5.518492220511444E-3</v>
      </c>
      <c r="AD122" s="266">
        <f t="shared" si="0"/>
        <v>-1.2513177076479733E-2</v>
      </c>
      <c r="AE122" s="250"/>
      <c r="AF122" s="524">
        <f t="shared" ref="AF122:AL122" si="1">+(AF8-X8)/X8</f>
        <v>-4.848949775851167E-2</v>
      </c>
      <c r="AG122" s="145">
        <f t="shared" si="1"/>
        <v>4.4013450033274018E-3</v>
      </c>
      <c r="AH122" s="146">
        <f t="shared" si="1"/>
        <v>-2.571767066071142E-3</v>
      </c>
      <c r="AI122" s="147">
        <f t="shared" si="1"/>
        <v>-0.13439422430081449</v>
      </c>
      <c r="AJ122" s="265">
        <f t="shared" si="1"/>
        <v>7.6028988346504862E-3</v>
      </c>
      <c r="AK122" s="265">
        <f t="shared" si="1"/>
        <v>-3.1730798177635487E-2</v>
      </c>
      <c r="AL122" s="266">
        <f t="shared" si="1"/>
        <v>0.10760076375460419</v>
      </c>
      <c r="AM122" s="250"/>
      <c r="AN122" s="524">
        <f>+(AN8-AF8)/AF8</f>
        <v>1.2587411242959057E-2</v>
      </c>
      <c r="AO122" s="145">
        <f t="shared" ref="AO122:AO128" si="2">+(AO8-AG8)/AG8</f>
        <v>1.6683631403433843E-2</v>
      </c>
      <c r="AP122" s="146">
        <f t="shared" ref="AP122:AP128" si="3">+(AP8-AH8)/AH8</f>
        <v>1.6147178426575027E-2</v>
      </c>
      <c r="AQ122" s="147">
        <f t="shared" ref="AQ122:AQ128" si="4">+(AQ8-AI8)/AI8</f>
        <v>0.12695908650429288</v>
      </c>
      <c r="AR122" s="265">
        <f t="shared" ref="AR122:AR128" si="5">+(AR8-AJ8)/AJ8</f>
        <v>7.5343465227662313E-3</v>
      </c>
      <c r="AS122" s="265">
        <f t="shared" ref="AS122:AS128" si="6">+(AS8-AK8)/AK8</f>
        <v>-3.1823107938144727E-3</v>
      </c>
      <c r="AT122" s="266">
        <f t="shared" ref="AT122:AT128" si="7">+(AT8-AL8)/AL8</f>
        <v>-9.2869433497760737E-2</v>
      </c>
      <c r="AU122" s="250"/>
      <c r="AV122" s="524">
        <f>+(AV8-AN8)/AN8</f>
        <v>-2.100356417293445E-2</v>
      </c>
      <c r="AW122" s="145">
        <f t="shared" ref="AW122:AW128" si="8">+(AW8-AO8)/AO8</f>
        <v>-8.5964659300625541E-3</v>
      </c>
      <c r="AX122" s="146">
        <f t="shared" ref="AX122:AX128" si="9">+(AX8-AP8)/AP8</f>
        <v>-9.3627537600818496E-3</v>
      </c>
      <c r="AY122" s="147">
        <f t="shared" ref="AY122:AY128" si="10">+(AY8-AQ8)/AQ8</f>
        <v>-1.1628985839360242E-2</v>
      </c>
      <c r="AZ122" s="265">
        <f t="shared" ref="AZ122:AZ128" si="11">+(AZ8-AR8)/AR8</f>
        <v>-5.9593486195099625E-2</v>
      </c>
      <c r="BA122" s="265">
        <f t="shared" ref="BA122:BA128" si="12">+(BA8-AS8)/AS8</f>
        <v>-4.1571187236407327E-2</v>
      </c>
      <c r="BB122" s="266">
        <f t="shared" ref="BB122:BB128" si="13">+(BB8-AT8)/AT8</f>
        <v>-4.3942045604568998E-2</v>
      </c>
      <c r="BC122" s="250"/>
      <c r="BD122" s="524">
        <f>+(BD8-AV8)/AV8</f>
        <v>4.7932600942443601E-2</v>
      </c>
      <c r="BE122" s="145">
        <f t="shared" ref="BE122:BE128" si="14">+(BE8-AW8)/AW8</f>
        <v>1.8591818483755417E-2</v>
      </c>
      <c r="BF122" s="146">
        <f t="shared" ref="BF122:BF128" si="15">+(BF8-AX8)/AX8</f>
        <v>1.9966205273961049E-2</v>
      </c>
      <c r="BG122" s="147">
        <f t="shared" ref="BG122:BG128" si="16">+(BG8-AY8)/AY8</f>
        <v>2.5227242806545976E-2</v>
      </c>
      <c r="BH122" s="265">
        <f t="shared" ref="BH122:BH128" si="17">+(BH8-AZ8)/AZ8</f>
        <v>1.9772760512682758E-2</v>
      </c>
      <c r="BI122" s="265">
        <f t="shared" ref="BI122:BI128" si="18">+(BI8-BA8)/BA8</f>
        <v>3.1168361995433019E-2</v>
      </c>
      <c r="BJ122" s="266">
        <f t="shared" ref="BJ122:BJ128" si="19">+(BJ8-BB8)/BB8</f>
        <v>2.79647785377794E-2</v>
      </c>
      <c r="BK122" s="250"/>
      <c r="BL122" s="524">
        <f>+(BL8-BD8)/BD8</f>
        <v>3.8775948070926658E-2</v>
      </c>
      <c r="BM122" s="145">
        <f t="shared" ref="BM122:BM128" si="20">+(BM8-BE8)/BE8</f>
        <v>1.9429109889260998E-2</v>
      </c>
      <c r="BN122" s="146">
        <f t="shared" ref="BN122:BN128" si="21">+(BN8-BF8)/BF8</f>
        <v>2.0582859442786979E-2</v>
      </c>
      <c r="BO122" s="147">
        <f t="shared" ref="BO122:BO128" si="22">+(BO8-BG8)/BG8</f>
        <v>2.4853818028223194E-2</v>
      </c>
      <c r="BP122" s="265">
        <f t="shared" ref="BP122:BP128" si="23">+(BP8-BH8)/BH8</f>
        <v>6.8956396467339531E-2</v>
      </c>
      <c r="BQ122" s="265">
        <f t="shared" ref="BQ122:BQ128" si="24">+(BQ8-BI8)/BI8</f>
        <v>5.7856985890840408E-2</v>
      </c>
      <c r="BR122" s="266">
        <f t="shared" ref="BR122:BR128" si="25">+(BR8-BJ8)/BJ8</f>
        <v>5.5923456786889265E-2</v>
      </c>
      <c r="BS122" s="250"/>
      <c r="BT122" s="524">
        <f>+(BT8-BL8)/BL8</f>
        <v>-6.8077461430629788E-2</v>
      </c>
      <c r="BU122" s="145">
        <f t="shared" ref="BU122:BU128" si="26">+(BU8-BM8)/BM8</f>
        <v>-1.2813860034135111E-2</v>
      </c>
      <c r="BV122" s="146">
        <f t="shared" ref="BV122:BV128" si="27">+(BV8-BN8)/BN8</f>
        <v>-7.6742318906458853E-3</v>
      </c>
      <c r="BW122" s="147">
        <f t="shared" ref="BW122:BW128" si="28">+(BW8-BO8)/BO8</f>
        <v>-3.7262631680464978E-5</v>
      </c>
      <c r="BX122" s="265">
        <f t="shared" ref="BX122:BX128" si="29">+(BX8-BP8)/BP8</f>
        <v>-2.5751464099511536E-4</v>
      </c>
      <c r="BY122" s="265">
        <f t="shared" ref="BY122:BY128" si="30">+(BY8-BQ8)/BQ8</f>
        <v>-3.1016752509260273E-3</v>
      </c>
      <c r="BZ122" s="266">
        <f t="shared" ref="BZ122:BZ128" si="31">+(BZ8-BR8)/BR8</f>
        <v>-8.5560242945224019E-3</v>
      </c>
      <c r="CA122" s="250"/>
      <c r="CB122" s="524">
        <f>+(CB8-BT8)/BT8</f>
        <v>6.2508440642275787E-2</v>
      </c>
      <c r="CC122" s="145">
        <f t="shared" ref="CC122:CC128" si="32">+(CC8-BU8)/BU8</f>
        <v>-4.6817107447471558E-3</v>
      </c>
      <c r="CD122" s="146">
        <f t="shared" ref="CD122:CD128" si="33">+(CD8-BV8)/BV8</f>
        <v>-6.9432746928262503E-4</v>
      </c>
      <c r="CE122" s="147">
        <f t="shared" ref="CE122:CE128" si="34">+(CE8-BW8)/BW8</f>
        <v>1.1585182881280095E-2</v>
      </c>
      <c r="CF122" s="265">
        <f t="shared" ref="CF122:CF128" si="35">+(CF8-BX8)/BX8</f>
        <v>-4.6505856080431077E-2</v>
      </c>
      <c r="CG122" s="265">
        <f t="shared" ref="CG122:CG128" si="36">+(CG8-BY8)/BY8</f>
        <v>-4.7233767073130671E-2</v>
      </c>
      <c r="CH122" s="266">
        <f t="shared" ref="CH122:CH128" si="37">+(CH8-BZ8)/BZ8</f>
        <v>-5.060132940182001E-3</v>
      </c>
      <c r="CI122" s="250"/>
      <c r="CJ122" s="524">
        <f>+(CJ8-CB8)/CB8</f>
        <v>-8.4271870804492027E-2</v>
      </c>
      <c r="CK122" s="145">
        <f t="shared" ref="CK122:CK128" si="38">+(CK8-CC8)/CC8</f>
        <v>-2.0241182608465864E-2</v>
      </c>
      <c r="CL122" s="146">
        <f t="shared" ref="CL122:CL128" si="39">+(CL8-CD8)/CD8</f>
        <v>-2.4410981971902463E-2</v>
      </c>
      <c r="CM122" s="147">
        <f t="shared" ref="CM122:CM128" si="40">+(CM8-CE8)/CE8</f>
        <v>-4.5360414994634717E-2</v>
      </c>
      <c r="CN122" s="265">
        <f t="shared" ref="CN122:CN128" si="41">+(CN8-CF8)/CF8</f>
        <v>-3.4742764782619028E-2</v>
      </c>
      <c r="CO122" s="265">
        <f t="shared" ref="CO122:CO128" si="42">+(CO8-CG8)/CG8</f>
        <v>-2.7234330825237438E-2</v>
      </c>
      <c r="CP122" s="266">
        <f t="shared" ref="CP122:CP128" si="43">+(CP8-CH8)/CH8</f>
        <v>-6.9625888586831566E-2</v>
      </c>
      <c r="CQ122" s="250"/>
      <c r="CR122" s="524">
        <f>+(CR8-CJ8)/CJ8</f>
        <v>3.7391522532201314E-2</v>
      </c>
      <c r="CS122" s="145">
        <f t="shared" ref="CS122:CS128" si="44">+(CS8-CK8)/CK8</f>
        <v>-1.0116336981277292E-2</v>
      </c>
      <c r="CT122" s="146">
        <f t="shared" ref="CT122:CT128" si="45">+(CT8-CL8)/CL8</f>
        <v>-7.1019267386086705E-3</v>
      </c>
      <c r="CU122" s="147">
        <f t="shared" ref="CU122:CU128" si="46">+(CU8-CM8)/CM8</f>
        <v>5.0656558451418858E-3</v>
      </c>
      <c r="CV122" s="265">
        <f t="shared" ref="CV122:CV128" si="47">+(CV8-CN8)/CN8</f>
        <v>3.4078590378174983E-2</v>
      </c>
      <c r="CW122" s="265">
        <f t="shared" ref="CW122:CW128" si="48">+(CW8-CO8)/CO8</f>
        <v>3.7216263420708863E-2</v>
      </c>
      <c r="CX122" s="266">
        <f t="shared" ref="CX122:CX128" si="49">+(CX8-CP8)/CP8</f>
        <v>6.8551158372971649E-3</v>
      </c>
      <c r="CY122" s="250"/>
      <c r="CZ122" s="524">
        <f>+(CZ8-CR8)/CR8</f>
        <v>-3.7571833142181155E-2</v>
      </c>
      <c r="DA122" s="145">
        <f t="shared" ref="DA122:DA128" si="50">+(DA8-CS8)/CS8</f>
        <v>-1.7877969542378844E-2</v>
      </c>
      <c r="DB122" s="146">
        <f t="shared" ref="DB122:DB128" si="51">+(DB8-CT8)/CT8</f>
        <v>-1.8861822385414131E-2</v>
      </c>
      <c r="DC122" s="147">
        <f t="shared" ref="DC122:DC128" si="52">+(DC8-CU8)/CU8</f>
        <v>-2.0345614285812583E-2</v>
      </c>
      <c r="DD122" s="265">
        <f t="shared" ref="DD122:DD128" si="53">+(DD8-CV8)/CV8</f>
        <v>-3.3867629103269412E-3</v>
      </c>
      <c r="DE122" s="265">
        <f t="shared" ref="DE122:DE128" si="54">+(DE8-CW8)/CW8</f>
        <v>-8.9990079776237578E-3</v>
      </c>
      <c r="DF122" s="266">
        <f t="shared" ref="DF122:DF128" si="55">+(DF8-CX8)/CX8</f>
        <v>1.2280823366719332E-2</v>
      </c>
      <c r="DG122" s="250"/>
      <c r="DH122" s="524">
        <f>+(DH8-CZ8)/CZ8</f>
        <v>-2.0599982027027668E-2</v>
      </c>
      <c r="DI122" s="145">
        <f t="shared" ref="DI122:DI128" si="56">+(DI8-DA8)/DA8</f>
        <v>1.5808569331435931E-3</v>
      </c>
      <c r="DJ122" s="146">
        <f t="shared" ref="DJ122:DJ128" si="57">+(DJ8-DB8)/DB8</f>
        <v>6.2655767249593331E-4</v>
      </c>
      <c r="DK122" s="147">
        <f t="shared" ref="DK122:DK128" si="58">+(DK8-DC8)/DC8</f>
        <v>6.1702590178756112E-5</v>
      </c>
      <c r="DL122" s="265">
        <f t="shared" ref="DL122:DL128" si="59">+(DL8-DD8)/DD8</f>
        <v>-3.819836048656533E-2</v>
      </c>
      <c r="DM122" s="265">
        <f t="shared" ref="DM122:DM128" si="60">+(DM8-DE8)/DE8</f>
        <v>-3.7673337677174831E-2</v>
      </c>
      <c r="DN122" s="266">
        <f t="shared" ref="DN122:DN128" si="61">+(DN8-DF8)/DF8</f>
        <v>-1.4244614283808654E-3</v>
      </c>
      <c r="DO122" s="250"/>
      <c r="DP122" s="524">
        <f>+(DP8-DH8)/DH8</f>
        <v>4.8369810177715987E-2</v>
      </c>
      <c r="DQ122" s="440">
        <f t="shared" ref="DQ122:DQ128" si="62">+(DQ8-DI8)/DI8</f>
        <v>-1.366359876589519E-2</v>
      </c>
      <c r="DR122" s="441">
        <f t="shared" ref="DR122:DR128" si="63">+(DR8-DJ8)/DJ8</f>
        <v>-2.8136988585472891E-3</v>
      </c>
      <c r="DS122" s="442">
        <f t="shared" ref="DS122:DS128" si="64">+(DS8-DK8)/DK8</f>
        <v>1.7749395352119116E-2</v>
      </c>
      <c r="DT122" s="265">
        <f t="shared" ref="DT122:DT128" si="65">+(DT8-DL8)/DL8</f>
        <v>-2.8175334295067731E-3</v>
      </c>
      <c r="DU122" s="265">
        <f t="shared" ref="DU122:DU128" si="66">+(DU8-DM8)/DM8</f>
        <v>3.6677043062520627E-3</v>
      </c>
      <c r="DV122" s="266">
        <f t="shared" ref="DV122:DV128" si="67">+(DV8-DN8)/DN8</f>
        <v>-8.6093717593874429E-3</v>
      </c>
      <c r="DW122" s="250"/>
      <c r="DX122" s="524">
        <f>+(DX8-DP8)/DP8</f>
        <v>-1.7826852225024916E-2</v>
      </c>
      <c r="DY122" s="440">
        <f t="shared" ref="DY122:DY128" si="68">+(DY8-DQ8)/DQ8</f>
        <v>-7.0799075667513783E-3</v>
      </c>
      <c r="DZ122" s="441">
        <f t="shared" ref="DZ122:DZ128" si="69">+(DZ8-DR8)/DR8</f>
        <v>-7.647541186988311E-3</v>
      </c>
      <c r="EA122" s="442">
        <f t="shared" ref="EA122:EA128" si="70">+(EA8-DS8)/DS8</f>
        <v>-6.9897284012768388E-3</v>
      </c>
      <c r="EB122" s="265">
        <f t="shared" ref="EB122:EB128" si="71">+(EB8-DT8)/DT8</f>
        <v>3.9380327225462398E-2</v>
      </c>
      <c r="EC122" s="265">
        <f t="shared" ref="EC122:EC128" si="72">+(EC8-DU8)/DU8</f>
        <v>3.768988855361035E-2</v>
      </c>
      <c r="ED122" s="266">
        <f t="shared" ref="ED122:ED128" si="73">+(ED8-DV8)/DV8</f>
        <v>-5.9326832177834486E-3</v>
      </c>
      <c r="EE122" s="250"/>
    </row>
    <row r="123" spans="1:135" ht="15.75" thickBot="1" x14ac:dyDescent="0.3">
      <c r="A123" s="154" t="s">
        <v>197</v>
      </c>
      <c r="B123" s="239" t="s">
        <v>247</v>
      </c>
      <c r="C123" s="578"/>
      <c r="D123" s="277" t="s">
        <v>225</v>
      </c>
      <c r="P123" s="571"/>
      <c r="Q123" s="6"/>
      <c r="R123" s="6"/>
      <c r="S123" s="6"/>
      <c r="T123" s="225"/>
      <c r="U123" s="225"/>
      <c r="V123" s="225"/>
      <c r="W123" s="250"/>
      <c r="X123" s="525"/>
      <c r="Y123" s="151">
        <f t="shared" ref="Y123:AA126" si="74">+(Y9-Q9)/Q9</f>
        <v>-2.9788322620582226E-3</v>
      </c>
      <c r="Z123" s="152">
        <f t="shared" si="74"/>
        <v>-4.2890940382802195E-3</v>
      </c>
      <c r="AA123" s="153">
        <f t="shared" si="74"/>
        <v>-1.1130374043271772E-2</v>
      </c>
      <c r="AB123" s="267">
        <f t="shared" si="0"/>
        <v>-3.9989897267499628E-3</v>
      </c>
      <c r="AC123" s="267">
        <f t="shared" si="0"/>
        <v>-5.518492220511444E-3</v>
      </c>
      <c r="AD123" s="268">
        <f t="shared" si="0"/>
        <v>-1.2513177076479733E-2</v>
      </c>
      <c r="AE123" s="250"/>
      <c r="AF123" s="525"/>
      <c r="AG123" s="151">
        <f t="shared" ref="AG123:AL128" si="75">+(AG9-Y9)/Y9</f>
        <v>9.4739142144554846E-3</v>
      </c>
      <c r="AH123" s="152">
        <f t="shared" si="75"/>
        <v>6.1858675713805204E-3</v>
      </c>
      <c r="AI123" s="153">
        <f t="shared" si="75"/>
        <v>-0.11758837638516198</v>
      </c>
      <c r="AJ123" s="267">
        <f t="shared" si="75"/>
        <v>7.6028988346504862E-3</v>
      </c>
      <c r="AK123" s="267">
        <f t="shared" si="75"/>
        <v>-3.1730798177635487E-2</v>
      </c>
      <c r="AL123" s="268">
        <f t="shared" si="75"/>
        <v>0.11566326093381248</v>
      </c>
      <c r="AM123" s="250"/>
      <c r="AN123" s="525"/>
      <c r="AO123" s="151">
        <f t="shared" si="2"/>
        <v>-6.7515357001172033E-2</v>
      </c>
      <c r="AP123" s="152">
        <f t="shared" si="3"/>
        <v>-2.0565283098614082E-2</v>
      </c>
      <c r="AQ123" s="153">
        <f t="shared" si="4"/>
        <v>8.3084926812333842E-2</v>
      </c>
      <c r="AR123" s="267">
        <f t="shared" si="5"/>
        <v>7.5343465227662313E-3</v>
      </c>
      <c r="AS123" s="267">
        <f t="shared" si="6"/>
        <v>-3.1823107938144727E-3</v>
      </c>
      <c r="AT123" s="268">
        <f t="shared" si="7"/>
        <v>-9.942493988548233E-2</v>
      </c>
      <c r="AU123" s="250"/>
      <c r="AV123" s="525"/>
      <c r="AW123" s="151">
        <f t="shared" si="8"/>
        <v>-4.8477369741510932E-3</v>
      </c>
      <c r="AX123" s="152">
        <f t="shared" si="9"/>
        <v>-4.6420255675964812E-3</v>
      </c>
      <c r="AY123" s="153">
        <f t="shared" si="10"/>
        <v>-8.3558503215387433E-3</v>
      </c>
      <c r="AZ123" s="267">
        <f t="shared" si="11"/>
        <v>-5.9593486195099625E-2</v>
      </c>
      <c r="BA123" s="267">
        <f t="shared" si="12"/>
        <v>-4.1571187236407327E-2</v>
      </c>
      <c r="BB123" s="268">
        <f t="shared" si="13"/>
        <v>-4.3942045604568998E-2</v>
      </c>
      <c r="BC123" s="250"/>
      <c r="BD123" s="525"/>
      <c r="BE123" s="151">
        <f t="shared" si="14"/>
        <v>1.6227766157423204E-2</v>
      </c>
      <c r="BF123" s="152">
        <f t="shared" si="15"/>
        <v>1.7377850427483944E-2</v>
      </c>
      <c r="BG123" s="153">
        <f t="shared" si="16"/>
        <v>2.4780844817752144E-2</v>
      </c>
      <c r="BH123" s="267">
        <f t="shared" si="17"/>
        <v>1.9772760512682758E-2</v>
      </c>
      <c r="BI123" s="267">
        <f t="shared" si="18"/>
        <v>3.1168361995433019E-2</v>
      </c>
      <c r="BJ123" s="268">
        <f t="shared" si="19"/>
        <v>2.79647785377794E-2</v>
      </c>
      <c r="BK123" s="250"/>
      <c r="BL123" s="525"/>
      <c r="BM123" s="151">
        <f t="shared" si="20"/>
        <v>1.7375055017962358E-2</v>
      </c>
      <c r="BN123" s="152">
        <f t="shared" si="21"/>
        <v>1.8415475294626681E-2</v>
      </c>
      <c r="BO123" s="153">
        <f t="shared" si="22"/>
        <v>2.5069721282548866E-2</v>
      </c>
      <c r="BP123" s="267">
        <f t="shared" si="23"/>
        <v>6.8956396467339531E-2</v>
      </c>
      <c r="BQ123" s="267">
        <f t="shared" si="24"/>
        <v>5.7856985890840408E-2</v>
      </c>
      <c r="BR123" s="268">
        <f t="shared" si="25"/>
        <v>5.5923456786889265E-2</v>
      </c>
      <c r="BS123" s="250"/>
      <c r="BT123" s="525"/>
      <c r="BU123" s="151">
        <f t="shared" si="26"/>
        <v>-1.4106933662633041E-2</v>
      </c>
      <c r="BV123" s="152">
        <f t="shared" si="27"/>
        <v>-1.7833208862116683E-2</v>
      </c>
      <c r="BW123" s="153">
        <f t="shared" si="28"/>
        <v>-2.8124071420317708E-2</v>
      </c>
      <c r="BX123" s="267">
        <f t="shared" si="29"/>
        <v>-2.5751464099511536E-4</v>
      </c>
      <c r="BY123" s="267">
        <f t="shared" si="30"/>
        <v>-3.1016752509260273E-3</v>
      </c>
      <c r="BZ123" s="268">
        <f t="shared" si="31"/>
        <v>-8.5560242945224019E-3</v>
      </c>
      <c r="CA123" s="250"/>
      <c r="CB123" s="525"/>
      <c r="CC123" s="151">
        <f t="shared" si="32"/>
        <v>-5.718433521672249E-3</v>
      </c>
      <c r="CD123" s="152">
        <f t="shared" si="33"/>
        <v>-2.9512022445077699E-3</v>
      </c>
      <c r="CE123" s="153">
        <f t="shared" si="34"/>
        <v>1.5540422918007961E-2</v>
      </c>
      <c r="CF123" s="267">
        <f t="shared" si="35"/>
        <v>-4.6505856080431077E-2</v>
      </c>
      <c r="CG123" s="267">
        <f t="shared" si="36"/>
        <v>-4.7233767073130671E-2</v>
      </c>
      <c r="CH123" s="268">
        <f t="shared" si="37"/>
        <v>-5.060132940182001E-3</v>
      </c>
      <c r="CI123" s="250"/>
      <c r="CJ123" s="525"/>
      <c r="CK123" s="151">
        <f t="shared" si="38"/>
        <v>-4.4260791681389099E-2</v>
      </c>
      <c r="CL123" s="152">
        <f t="shared" si="39"/>
        <v>-5.0755536621662746E-2</v>
      </c>
      <c r="CM123" s="153">
        <f t="shared" si="40"/>
        <v>-7.2477779012247556E-2</v>
      </c>
      <c r="CN123" s="267">
        <f t="shared" si="41"/>
        <v>-3.4742764782619028E-2</v>
      </c>
      <c r="CO123" s="267">
        <f t="shared" si="42"/>
        <v>-2.7234330825237438E-2</v>
      </c>
      <c r="CP123" s="268">
        <f t="shared" si="43"/>
        <v>-6.9625888586831566E-2</v>
      </c>
      <c r="CQ123" s="250"/>
      <c r="CR123" s="525"/>
      <c r="CS123" s="151">
        <f t="shared" si="44"/>
        <v>-1.0050872550879006E-2</v>
      </c>
      <c r="CT123" s="152">
        <f t="shared" si="45"/>
        <v>-7.6694378604294042E-3</v>
      </c>
      <c r="CU123" s="153">
        <f t="shared" si="46"/>
        <v>6.4590604846109087E-3</v>
      </c>
      <c r="CV123" s="267">
        <f t="shared" si="47"/>
        <v>3.4078590378174983E-2</v>
      </c>
      <c r="CW123" s="267">
        <f t="shared" si="48"/>
        <v>3.7216263420708863E-2</v>
      </c>
      <c r="CX123" s="268">
        <f t="shared" si="49"/>
        <v>6.8551158372971649E-3</v>
      </c>
      <c r="CY123" s="250"/>
      <c r="CZ123" s="525"/>
      <c r="DA123" s="151">
        <f t="shared" si="50"/>
        <v>-1.2793005619283412E-2</v>
      </c>
      <c r="DB123" s="152">
        <f t="shared" si="51"/>
        <v>-1.3870637240526364E-2</v>
      </c>
      <c r="DC123" s="153">
        <f t="shared" si="52"/>
        <v>-2.0318051399027062E-2</v>
      </c>
      <c r="DD123" s="267">
        <f t="shared" si="53"/>
        <v>-3.3867629103269412E-3</v>
      </c>
      <c r="DE123" s="267">
        <f t="shared" si="54"/>
        <v>-8.9990079776237578E-3</v>
      </c>
      <c r="DF123" s="268">
        <f t="shared" si="55"/>
        <v>1.2280823366719332E-2</v>
      </c>
      <c r="DG123" s="250"/>
      <c r="DH123" s="525"/>
      <c r="DI123" s="151">
        <f t="shared" si="56"/>
        <v>6.3081299571928441E-3</v>
      </c>
      <c r="DJ123" s="152">
        <f t="shared" si="57"/>
        <v>4.950970883343609E-3</v>
      </c>
      <c r="DK123" s="153">
        <f t="shared" si="58"/>
        <v>-2.4675374469060661E-3</v>
      </c>
      <c r="DL123" s="267">
        <f t="shared" si="59"/>
        <v>-3.819836048656533E-2</v>
      </c>
      <c r="DM123" s="267">
        <f t="shared" si="60"/>
        <v>-3.7673337677174831E-2</v>
      </c>
      <c r="DN123" s="268">
        <f t="shared" si="61"/>
        <v>-1.4244614283808654E-3</v>
      </c>
      <c r="DO123" s="250"/>
      <c r="DP123" s="525"/>
      <c r="DQ123" s="443">
        <f t="shared" si="62"/>
        <v>1.0400309030515149E-2</v>
      </c>
      <c r="DR123" s="444">
        <f t="shared" si="63"/>
        <v>1.215611148307019E-2</v>
      </c>
      <c r="DS123" s="445">
        <f t="shared" si="64"/>
        <v>2.2087754116485985E-2</v>
      </c>
      <c r="DT123" s="267">
        <f t="shared" si="65"/>
        <v>-2.8175334295067731E-3</v>
      </c>
      <c r="DU123" s="267">
        <f t="shared" si="66"/>
        <v>3.6677043062520627E-3</v>
      </c>
      <c r="DV123" s="268">
        <f t="shared" si="67"/>
        <v>-8.6093717593874429E-3</v>
      </c>
      <c r="DW123" s="250"/>
      <c r="DX123" s="525"/>
      <c r="DY123" s="443">
        <f t="shared" si="68"/>
        <v>-3.9143949545542549E-3</v>
      </c>
      <c r="DZ123" s="444">
        <f t="shared" si="69"/>
        <v>-4.4963845328680769E-3</v>
      </c>
      <c r="EA123" s="445">
        <f t="shared" si="70"/>
        <v>-1.009944090440079E-2</v>
      </c>
      <c r="EB123" s="267">
        <f t="shared" si="71"/>
        <v>3.9380327225462398E-2</v>
      </c>
      <c r="EC123" s="267">
        <f t="shared" si="72"/>
        <v>3.768988855361035E-2</v>
      </c>
      <c r="ED123" s="268">
        <f t="shared" si="73"/>
        <v>-5.9326832177834486E-3</v>
      </c>
      <c r="EE123" s="250"/>
    </row>
    <row r="124" spans="1:135" ht="15.75" thickBot="1" x14ac:dyDescent="0.3">
      <c r="A124" s="154" t="s">
        <v>198</v>
      </c>
      <c r="B124" s="239" t="s">
        <v>248</v>
      </c>
      <c r="C124" s="578"/>
      <c r="D124" s="277" t="s">
        <v>225</v>
      </c>
      <c r="P124" s="571"/>
      <c r="Q124" s="6"/>
      <c r="R124" s="6"/>
      <c r="S124" s="6"/>
      <c r="T124" s="225"/>
      <c r="U124" s="225"/>
      <c r="V124" s="225"/>
      <c r="W124" s="250"/>
      <c r="X124" s="525"/>
      <c r="Y124" s="151">
        <f t="shared" si="74"/>
        <v>-3.4133959469341995E-3</v>
      </c>
      <c r="Z124" s="152">
        <f t="shared" si="74"/>
        <v>-4.1249783579126757E-3</v>
      </c>
      <c r="AA124" s="153">
        <f t="shared" si="74"/>
        <v>-1.0241712821461902E-2</v>
      </c>
      <c r="AB124" s="267">
        <f t="shared" si="0"/>
        <v>-3.9989897267499628E-3</v>
      </c>
      <c r="AC124" s="267">
        <f t="shared" si="0"/>
        <v>-5.518492220511444E-3</v>
      </c>
      <c r="AD124" s="268">
        <f t="shared" si="0"/>
        <v>-1.2513177076479733E-2</v>
      </c>
      <c r="AE124" s="250"/>
      <c r="AF124" s="525"/>
      <c r="AG124" s="151">
        <f t="shared" si="75"/>
        <v>6.1892831738642609E-3</v>
      </c>
      <c r="AH124" s="152">
        <f t="shared" si="75"/>
        <v>4.7520424445810991E-3</v>
      </c>
      <c r="AI124" s="153">
        <f t="shared" si="75"/>
        <v>-0.19033269497828567</v>
      </c>
      <c r="AJ124" s="267">
        <f t="shared" si="75"/>
        <v>7.6028988346504862E-3</v>
      </c>
      <c r="AK124" s="267">
        <f t="shared" si="75"/>
        <v>-3.1730798177635487E-2</v>
      </c>
      <c r="AL124" s="268">
        <f t="shared" si="75"/>
        <v>0.21687556415501422</v>
      </c>
      <c r="AM124" s="250"/>
      <c r="AN124" s="525"/>
      <c r="AO124" s="151">
        <f t="shared" si="2"/>
        <v>1.6515521782335233E-2</v>
      </c>
      <c r="AP124" s="152">
        <f t="shared" si="3"/>
        <v>1.6307204196097068E-2</v>
      </c>
      <c r="AQ124" s="153">
        <f t="shared" si="4"/>
        <v>0.24427540209052892</v>
      </c>
      <c r="AR124" s="267">
        <f t="shared" si="5"/>
        <v>7.5343465227662313E-3</v>
      </c>
      <c r="AS124" s="267">
        <f t="shared" si="6"/>
        <v>-3.1823107938144727E-3</v>
      </c>
      <c r="AT124" s="268">
        <f t="shared" si="7"/>
        <v>-0.17432929226357916</v>
      </c>
      <c r="AU124" s="250"/>
      <c r="AV124" s="525"/>
      <c r="AW124" s="151">
        <f t="shared" si="8"/>
        <v>-8.9328399102913576E-3</v>
      </c>
      <c r="AX124" s="152">
        <f t="shared" si="9"/>
        <v>-9.105468743197391E-3</v>
      </c>
      <c r="AY124" s="153">
        <f t="shared" si="10"/>
        <v>-1.1359661689552646E-2</v>
      </c>
      <c r="AZ124" s="267">
        <f t="shared" si="11"/>
        <v>-5.9593486195099625E-2</v>
      </c>
      <c r="BA124" s="267">
        <f t="shared" si="12"/>
        <v>-4.1571187236407327E-2</v>
      </c>
      <c r="BB124" s="268">
        <f t="shared" si="13"/>
        <v>-4.3942045604568998E-2</v>
      </c>
      <c r="BC124" s="250"/>
      <c r="BD124" s="525"/>
      <c r="BE124" s="151">
        <f t="shared" si="14"/>
        <v>1.640425293465762E-2</v>
      </c>
      <c r="BF124" s="152">
        <f t="shared" si="15"/>
        <v>1.7249784440046923E-2</v>
      </c>
      <c r="BG124" s="153">
        <f t="shared" si="16"/>
        <v>2.3589724280913323E-2</v>
      </c>
      <c r="BH124" s="267">
        <f t="shared" si="17"/>
        <v>1.9772760512682758E-2</v>
      </c>
      <c r="BI124" s="267">
        <f t="shared" si="18"/>
        <v>3.1168361995433019E-2</v>
      </c>
      <c r="BJ124" s="268">
        <f t="shared" si="19"/>
        <v>2.79647785377794E-2</v>
      </c>
      <c r="BK124" s="250"/>
      <c r="BL124" s="525"/>
      <c r="BM124" s="151">
        <f t="shared" si="20"/>
        <v>1.7534580596298099E-2</v>
      </c>
      <c r="BN124" s="152">
        <f t="shared" si="21"/>
        <v>1.8080965834527011E-2</v>
      </c>
      <c r="BO124" s="153">
        <f t="shared" si="22"/>
        <v>2.2378156051902753E-2</v>
      </c>
      <c r="BP124" s="267">
        <f t="shared" si="23"/>
        <v>6.8956396467339531E-2</v>
      </c>
      <c r="BQ124" s="267">
        <f t="shared" si="24"/>
        <v>5.7856985890840408E-2</v>
      </c>
      <c r="BR124" s="268">
        <f t="shared" si="25"/>
        <v>5.5923456786889265E-2</v>
      </c>
      <c r="BS124" s="250"/>
      <c r="BT124" s="525"/>
      <c r="BU124" s="151">
        <f t="shared" si="26"/>
        <v>-6.9859194904239447E-3</v>
      </c>
      <c r="BV124" s="152">
        <f t="shared" si="27"/>
        <v>-1.3192770642473801E-2</v>
      </c>
      <c r="BW124" s="153">
        <f t="shared" si="28"/>
        <v>-1.2171888699553966E-2</v>
      </c>
      <c r="BX124" s="267">
        <f t="shared" si="29"/>
        <v>-2.5751464099511536E-4</v>
      </c>
      <c r="BY124" s="267">
        <f t="shared" si="30"/>
        <v>-3.1016752509260273E-3</v>
      </c>
      <c r="BZ124" s="268">
        <f t="shared" si="31"/>
        <v>-8.5560242945224019E-3</v>
      </c>
      <c r="CA124" s="250"/>
      <c r="CB124" s="525"/>
      <c r="CC124" s="151">
        <f t="shared" si="32"/>
        <v>-5.8113770431614878E-3</v>
      </c>
      <c r="CD124" s="152">
        <f t="shared" si="33"/>
        <v>-4.029009562134719E-3</v>
      </c>
      <c r="CE124" s="153">
        <f t="shared" si="34"/>
        <v>1.0864264513399028E-2</v>
      </c>
      <c r="CF124" s="267">
        <f t="shared" si="35"/>
        <v>-4.6505856080431077E-2</v>
      </c>
      <c r="CG124" s="267">
        <f t="shared" si="36"/>
        <v>-4.7233767073130671E-2</v>
      </c>
      <c r="CH124" s="268">
        <f t="shared" si="37"/>
        <v>-5.060132940182001E-3</v>
      </c>
      <c r="CI124" s="250"/>
      <c r="CJ124" s="525"/>
      <c r="CK124" s="151">
        <f t="shared" si="38"/>
        <v>-1.7413503706242409E-2</v>
      </c>
      <c r="CL124" s="152">
        <f t="shared" si="39"/>
        <v>-1.9244279130237813E-2</v>
      </c>
      <c r="CM124" s="153">
        <f t="shared" si="40"/>
        <v>-3.4744094431373947E-2</v>
      </c>
      <c r="CN124" s="267">
        <f t="shared" si="41"/>
        <v>-3.4742764782619028E-2</v>
      </c>
      <c r="CO124" s="267">
        <f t="shared" si="42"/>
        <v>-2.7234330825237438E-2</v>
      </c>
      <c r="CP124" s="268">
        <f t="shared" si="43"/>
        <v>-6.9625888586831566E-2</v>
      </c>
      <c r="CQ124" s="250"/>
      <c r="CR124" s="525"/>
      <c r="CS124" s="151">
        <f t="shared" si="44"/>
        <v>-1.0527196502041564E-2</v>
      </c>
      <c r="CT124" s="152">
        <f t="shared" si="45"/>
        <v>-9.204412567512971E-3</v>
      </c>
      <c r="CU124" s="153">
        <f t="shared" si="46"/>
        <v>1.3664628006352566E-3</v>
      </c>
      <c r="CV124" s="267">
        <f t="shared" si="47"/>
        <v>3.4078590378174983E-2</v>
      </c>
      <c r="CW124" s="267">
        <f t="shared" si="48"/>
        <v>3.7216263420708863E-2</v>
      </c>
      <c r="CX124" s="268">
        <f t="shared" si="49"/>
        <v>6.8551158372971649E-3</v>
      </c>
      <c r="CY124" s="250"/>
      <c r="CZ124" s="525"/>
      <c r="DA124" s="151">
        <f t="shared" si="50"/>
        <v>2.6718827588631568E-3</v>
      </c>
      <c r="DB124" s="152">
        <f t="shared" si="51"/>
        <v>-1.5058770857140219E-2</v>
      </c>
      <c r="DC124" s="153">
        <f t="shared" si="52"/>
        <v>-1.8910747335330193E-2</v>
      </c>
      <c r="DD124" s="267">
        <f t="shared" si="53"/>
        <v>-3.3867629103269412E-3</v>
      </c>
      <c r="DE124" s="267">
        <f t="shared" si="54"/>
        <v>-8.9990079776237578E-3</v>
      </c>
      <c r="DF124" s="268">
        <f t="shared" si="55"/>
        <v>1.2280823366719332E-2</v>
      </c>
      <c r="DG124" s="250"/>
      <c r="DH124" s="525"/>
      <c r="DI124" s="151">
        <f t="shared" si="56"/>
        <v>2.3852235693346928E-2</v>
      </c>
      <c r="DJ124" s="152">
        <f t="shared" si="57"/>
        <v>3.5639201773020697E-3</v>
      </c>
      <c r="DK124" s="153">
        <f t="shared" si="58"/>
        <v>-3.813854084723751E-4</v>
      </c>
      <c r="DL124" s="267">
        <f t="shared" si="59"/>
        <v>-3.819836048656533E-2</v>
      </c>
      <c r="DM124" s="267">
        <f t="shared" si="60"/>
        <v>-3.7673337677174831E-2</v>
      </c>
      <c r="DN124" s="268">
        <f t="shared" si="61"/>
        <v>-1.4244614283808654E-3</v>
      </c>
      <c r="DO124" s="250"/>
      <c r="DP124" s="525"/>
      <c r="DQ124" s="443">
        <f t="shared" si="62"/>
        <v>9.924868188050686E-3</v>
      </c>
      <c r="DR124" s="444">
        <f t="shared" si="63"/>
        <v>1.1328250013059671E-2</v>
      </c>
      <c r="DS124" s="445">
        <f t="shared" si="64"/>
        <v>2.0596581679564855E-2</v>
      </c>
      <c r="DT124" s="267">
        <f t="shared" si="65"/>
        <v>-2.8175334295067731E-3</v>
      </c>
      <c r="DU124" s="267">
        <f t="shared" si="66"/>
        <v>3.6677043062520627E-3</v>
      </c>
      <c r="DV124" s="268">
        <f t="shared" si="67"/>
        <v>-8.6093717593874429E-3</v>
      </c>
      <c r="DW124" s="250"/>
      <c r="DX124" s="525"/>
      <c r="DY124" s="443">
        <f t="shared" si="68"/>
        <v>2.2385984308524422E-2</v>
      </c>
      <c r="DZ124" s="444">
        <f t="shared" si="69"/>
        <v>-2.3443214968617526E-3</v>
      </c>
      <c r="EA124" s="445">
        <f t="shared" si="70"/>
        <v>-6.6819433850227204E-3</v>
      </c>
      <c r="EB124" s="267">
        <f t="shared" si="71"/>
        <v>3.9380327225462398E-2</v>
      </c>
      <c r="EC124" s="267">
        <f t="shared" si="72"/>
        <v>3.768988855361035E-2</v>
      </c>
      <c r="ED124" s="268">
        <f t="shared" si="73"/>
        <v>-5.9326832177834486E-3</v>
      </c>
      <c r="EE124" s="250"/>
    </row>
    <row r="125" spans="1:135" ht="15.75" thickBot="1" x14ac:dyDescent="0.3">
      <c r="A125" s="154" t="s">
        <v>199</v>
      </c>
      <c r="B125" s="239" t="s">
        <v>249</v>
      </c>
      <c r="C125" s="578"/>
      <c r="D125" s="277" t="s">
        <v>225</v>
      </c>
      <c r="P125" s="571"/>
      <c r="Q125" s="6"/>
      <c r="R125" s="6"/>
      <c r="S125" s="6"/>
      <c r="T125" s="221"/>
      <c r="U125" s="221"/>
      <c r="V125" s="221"/>
      <c r="W125" s="250"/>
      <c r="X125" s="525"/>
      <c r="Y125" s="151">
        <f t="shared" si="74"/>
        <v>-5.3564493904835727E-3</v>
      </c>
      <c r="Z125" s="152">
        <f t="shared" si="74"/>
        <v>-7.2899486533576927E-3</v>
      </c>
      <c r="AA125" s="153">
        <f t="shared" si="74"/>
        <v>-1.455121670499205E-2</v>
      </c>
      <c r="AB125" s="97">
        <f t="shared" si="0"/>
        <v>-3.9989897267499628E-3</v>
      </c>
      <c r="AC125" s="97">
        <f t="shared" si="0"/>
        <v>-5.518492220511444E-3</v>
      </c>
      <c r="AD125" s="181">
        <f t="shared" si="0"/>
        <v>-1.2513177076479733E-2</v>
      </c>
      <c r="AE125" s="250"/>
      <c r="AF125" s="525"/>
      <c r="AG125" s="151">
        <f t="shared" si="75"/>
        <v>2.1618120400396764E-3</v>
      </c>
      <c r="AH125" s="152">
        <f t="shared" si="75"/>
        <v>-1.7559129016290181E-3</v>
      </c>
      <c r="AI125" s="153">
        <f t="shared" si="75"/>
        <v>0.15644569300120736</v>
      </c>
      <c r="AJ125" s="97">
        <f t="shared" si="75"/>
        <v>7.6028988346504862E-3</v>
      </c>
      <c r="AK125" s="97">
        <f t="shared" si="75"/>
        <v>-3.1730798177635487E-2</v>
      </c>
      <c r="AL125" s="181">
        <f t="shared" si="75"/>
        <v>-0.1560769100198503</v>
      </c>
      <c r="AM125" s="250"/>
      <c r="AN125" s="525"/>
      <c r="AO125" s="151">
        <f t="shared" si="2"/>
        <v>1.6239146508637677E-2</v>
      </c>
      <c r="AP125" s="152">
        <f t="shared" si="3"/>
        <v>1.6084629142350738E-2</v>
      </c>
      <c r="AQ125" s="153">
        <f t="shared" si="4"/>
        <v>-0.13814926736262981</v>
      </c>
      <c r="AR125" s="97">
        <f t="shared" si="5"/>
        <v>7.5343465227662313E-3</v>
      </c>
      <c r="AS125" s="97">
        <f t="shared" si="6"/>
        <v>-3.1823107938144727E-3</v>
      </c>
      <c r="AT125" s="181">
        <f t="shared" si="7"/>
        <v>0.19055695976591883</v>
      </c>
      <c r="AU125" s="250"/>
      <c r="AV125" s="525"/>
      <c r="AW125" s="151">
        <f t="shared" si="8"/>
        <v>-1.04866608732582E-2</v>
      </c>
      <c r="AX125" s="152">
        <f t="shared" si="9"/>
        <v>-1.0905252577986279E-2</v>
      </c>
      <c r="AY125" s="153">
        <f t="shared" si="10"/>
        <v>-1.3459449730413178E-2</v>
      </c>
      <c r="AZ125" s="97">
        <f t="shared" si="11"/>
        <v>-5.9593486195099625E-2</v>
      </c>
      <c r="BA125" s="97">
        <f t="shared" si="12"/>
        <v>-4.1571187236407327E-2</v>
      </c>
      <c r="BB125" s="181">
        <f t="shared" si="13"/>
        <v>-4.3942045604568998E-2</v>
      </c>
      <c r="BC125" s="250"/>
      <c r="BD125" s="525"/>
      <c r="BE125" s="151">
        <f t="shared" si="14"/>
        <v>1.8053086313005787E-2</v>
      </c>
      <c r="BF125" s="152">
        <f t="shared" si="15"/>
        <v>2.0019087321186613E-2</v>
      </c>
      <c r="BG125" s="153">
        <f t="shared" si="16"/>
        <v>2.8937372034579426E-2</v>
      </c>
      <c r="BH125" s="97">
        <f t="shared" si="17"/>
        <v>1.9772760512682758E-2</v>
      </c>
      <c r="BI125" s="97">
        <f t="shared" si="18"/>
        <v>3.1168361995433019E-2</v>
      </c>
      <c r="BJ125" s="181">
        <f t="shared" si="19"/>
        <v>2.79647785377794E-2</v>
      </c>
      <c r="BK125" s="250"/>
      <c r="BL125" s="525"/>
      <c r="BM125" s="151">
        <f t="shared" si="20"/>
        <v>1.834336328015998E-2</v>
      </c>
      <c r="BN125" s="152">
        <f t="shared" si="21"/>
        <v>2.012014894846996E-2</v>
      </c>
      <c r="BO125" s="153">
        <f t="shared" si="22"/>
        <v>2.5555843057826516E-2</v>
      </c>
      <c r="BP125" s="97">
        <f t="shared" si="23"/>
        <v>6.8956396467339531E-2</v>
      </c>
      <c r="BQ125" s="97">
        <f t="shared" si="24"/>
        <v>5.7856985890840408E-2</v>
      </c>
      <c r="BR125" s="181">
        <f t="shared" si="25"/>
        <v>5.5923456786889265E-2</v>
      </c>
      <c r="BS125" s="250"/>
      <c r="BT125" s="525"/>
      <c r="BU125" s="151">
        <f t="shared" si="26"/>
        <v>-2.5483287567686724E-2</v>
      </c>
      <c r="BV125" s="152">
        <f t="shared" si="27"/>
        <v>-2.3777652069401672E-2</v>
      </c>
      <c r="BW125" s="153">
        <f t="shared" si="28"/>
        <v>-6.6912110067700883E-2</v>
      </c>
      <c r="BX125" s="97">
        <f t="shared" si="29"/>
        <v>-2.5751464099511536E-4</v>
      </c>
      <c r="BY125" s="97">
        <f t="shared" si="30"/>
        <v>-3.1016752509260273E-3</v>
      </c>
      <c r="BZ125" s="181">
        <f t="shared" si="31"/>
        <v>-8.5560242945224019E-3</v>
      </c>
      <c r="CA125" s="250"/>
      <c r="CB125" s="525"/>
      <c r="CC125" s="151">
        <f t="shared" si="32"/>
        <v>-6.6529628095526286E-4</v>
      </c>
      <c r="CD125" s="152">
        <f t="shared" si="33"/>
        <v>4.0623152607856816E-3</v>
      </c>
      <c r="CE125" s="153">
        <f t="shared" si="34"/>
        <v>2.3000029219236873E-2</v>
      </c>
      <c r="CF125" s="97">
        <f t="shared" si="35"/>
        <v>-4.6505856080431077E-2</v>
      </c>
      <c r="CG125" s="97">
        <f t="shared" si="36"/>
        <v>-4.7233767073130671E-2</v>
      </c>
      <c r="CH125" s="181">
        <f t="shared" si="37"/>
        <v>-5.060132940182001E-3</v>
      </c>
      <c r="CI125" s="250"/>
      <c r="CJ125" s="525"/>
      <c r="CK125" s="151">
        <f t="shared" si="38"/>
        <v>-2.3536761301349317E-2</v>
      </c>
      <c r="CL125" s="152">
        <f t="shared" si="39"/>
        <v>-2.824881717650336E-2</v>
      </c>
      <c r="CM125" s="153">
        <f t="shared" si="40"/>
        <v>-4.9637870637185125E-2</v>
      </c>
      <c r="CN125" s="97">
        <f t="shared" si="41"/>
        <v>-3.4742764782619028E-2</v>
      </c>
      <c r="CO125" s="97">
        <f t="shared" si="42"/>
        <v>-2.7234330825237438E-2</v>
      </c>
      <c r="CP125" s="181">
        <f t="shared" si="43"/>
        <v>-6.9625888586831566E-2</v>
      </c>
      <c r="CQ125" s="250"/>
      <c r="CR125" s="525"/>
      <c r="CS125" s="151">
        <f t="shared" si="44"/>
        <v>-8.2932268319047212E-3</v>
      </c>
      <c r="CT125" s="152">
        <f t="shared" si="45"/>
        <v>-4.6647955348407787E-3</v>
      </c>
      <c r="CU125" s="153">
        <f t="shared" si="46"/>
        <v>1.1030605447843836E-2</v>
      </c>
      <c r="CV125" s="97">
        <f t="shared" si="47"/>
        <v>3.4078590378174983E-2</v>
      </c>
      <c r="CW125" s="97">
        <f t="shared" si="48"/>
        <v>3.7216263420708863E-2</v>
      </c>
      <c r="CX125" s="181">
        <f t="shared" si="49"/>
        <v>6.8551158372971649E-3</v>
      </c>
      <c r="CY125" s="250"/>
      <c r="CZ125" s="525"/>
      <c r="DA125" s="151">
        <f t="shared" si="50"/>
        <v>-1.7003897724831161E-2</v>
      </c>
      <c r="DB125" s="152">
        <f t="shared" si="51"/>
        <v>-1.8268415343684924E-2</v>
      </c>
      <c r="DC125" s="153">
        <f t="shared" si="52"/>
        <v>-2.4002559611814862E-2</v>
      </c>
      <c r="DD125" s="97">
        <f t="shared" si="53"/>
        <v>-3.3867629103269412E-3</v>
      </c>
      <c r="DE125" s="97">
        <f t="shared" si="54"/>
        <v>-8.9990079776237578E-3</v>
      </c>
      <c r="DF125" s="181">
        <f t="shared" si="55"/>
        <v>1.2280823366719332E-2</v>
      </c>
      <c r="DG125" s="250"/>
      <c r="DH125" s="525"/>
      <c r="DI125" s="151">
        <f t="shared" si="56"/>
        <v>1.9404632787731412E-3</v>
      </c>
      <c r="DJ125" s="152">
        <f t="shared" si="57"/>
        <v>5.9835511827719811E-4</v>
      </c>
      <c r="DK125" s="153">
        <f t="shared" si="58"/>
        <v>-6.1490693756478948E-3</v>
      </c>
      <c r="DL125" s="97">
        <f t="shared" si="59"/>
        <v>-3.819836048656533E-2</v>
      </c>
      <c r="DM125" s="97">
        <f t="shared" si="60"/>
        <v>-3.7673337677174831E-2</v>
      </c>
      <c r="DN125" s="181">
        <f t="shared" si="61"/>
        <v>-1.4244614283808654E-3</v>
      </c>
      <c r="DO125" s="250"/>
      <c r="DP125" s="525"/>
      <c r="DQ125" s="443">
        <f t="shared" si="62"/>
        <v>1.2049223618153053E-2</v>
      </c>
      <c r="DR125" s="444">
        <f t="shared" si="63"/>
        <v>1.5049519462534498E-2</v>
      </c>
      <c r="DS125" s="445">
        <f t="shared" si="64"/>
        <v>2.5865579178250105E-2</v>
      </c>
      <c r="DT125" s="97">
        <f t="shared" si="65"/>
        <v>-2.8175334295067731E-3</v>
      </c>
      <c r="DU125" s="97">
        <f t="shared" si="66"/>
        <v>3.6677043062520627E-3</v>
      </c>
      <c r="DV125" s="181">
        <f t="shared" si="67"/>
        <v>-8.6093717593874429E-3</v>
      </c>
      <c r="DW125" s="250"/>
      <c r="DX125" s="525"/>
      <c r="DY125" s="443">
        <f t="shared" si="68"/>
        <v>-5.8132541944683341E-3</v>
      </c>
      <c r="DZ125" s="444">
        <f t="shared" si="69"/>
        <v>-6.4403304901985451E-3</v>
      </c>
      <c r="EA125" s="445">
        <f t="shared" si="70"/>
        <v>-1.164269066500959E-2</v>
      </c>
      <c r="EB125" s="97">
        <f t="shared" si="71"/>
        <v>3.9380327225462398E-2</v>
      </c>
      <c r="EC125" s="97">
        <f t="shared" si="72"/>
        <v>3.768988855361035E-2</v>
      </c>
      <c r="ED125" s="181">
        <f t="shared" si="73"/>
        <v>-5.9326832177834486E-3</v>
      </c>
      <c r="EE125" s="250"/>
    </row>
    <row r="126" spans="1:135" ht="15.75" thickBot="1" x14ac:dyDescent="0.3">
      <c r="A126" s="154" t="s">
        <v>200</v>
      </c>
      <c r="B126" s="239" t="s">
        <v>250</v>
      </c>
      <c r="C126" s="578"/>
      <c r="D126" s="277" t="s">
        <v>225</v>
      </c>
      <c r="P126" s="571"/>
      <c r="Q126" s="6"/>
      <c r="R126" s="6"/>
      <c r="S126" s="6"/>
      <c r="T126" s="225"/>
      <c r="U126" s="225"/>
      <c r="V126" s="225"/>
      <c r="W126" s="250"/>
      <c r="X126" s="525"/>
      <c r="Y126" s="151">
        <f t="shared" si="74"/>
        <v>-4.0056063205497769E-3</v>
      </c>
      <c r="Z126" s="152">
        <f t="shared" si="74"/>
        <v>-5.5481502940313157E-3</v>
      </c>
      <c r="AA126" s="153">
        <f t="shared" si="74"/>
        <v>-1.2481730878072134E-2</v>
      </c>
      <c r="AB126" s="267">
        <f t="shared" si="0"/>
        <v>-3.9989897267499628E-3</v>
      </c>
      <c r="AC126" s="267">
        <f t="shared" si="0"/>
        <v>-5.518492220511444E-3</v>
      </c>
      <c r="AD126" s="268">
        <f t="shared" si="0"/>
        <v>-1.2513177076479733E-2</v>
      </c>
      <c r="AE126" s="250"/>
      <c r="AF126" s="525"/>
      <c r="AG126" s="151">
        <f t="shared" si="75"/>
        <v>-9.7667565735932077E-2</v>
      </c>
      <c r="AH126" s="152">
        <f t="shared" si="75"/>
        <v>-9.4598632232037669E-2</v>
      </c>
      <c r="AI126" s="153">
        <f t="shared" si="75"/>
        <v>-5.0317750109750928E-3</v>
      </c>
      <c r="AJ126" s="267">
        <f t="shared" si="75"/>
        <v>7.6028988346504862E-3</v>
      </c>
      <c r="AK126" s="267">
        <f t="shared" si="75"/>
        <v>-3.1730798177635487E-2</v>
      </c>
      <c r="AL126" s="268">
        <f t="shared" si="75"/>
        <v>-6.6341938372925929E-2</v>
      </c>
      <c r="AM126" s="250"/>
      <c r="AN126" s="525"/>
      <c r="AO126" s="151">
        <f t="shared" si="2"/>
        <v>1.7265308518880713E-2</v>
      </c>
      <c r="AP126" s="152">
        <f t="shared" si="3"/>
        <v>1.6970082287998772E-2</v>
      </c>
      <c r="AQ126" s="153">
        <f t="shared" si="4"/>
        <v>-4.4780013037211214E-2</v>
      </c>
      <c r="AR126" s="267">
        <f t="shared" si="5"/>
        <v>7.5343465227662313E-3</v>
      </c>
      <c r="AS126" s="267">
        <f t="shared" si="6"/>
        <v>-3.1823107938144727E-3</v>
      </c>
      <c r="AT126" s="268">
        <f t="shared" si="7"/>
        <v>7.6131133631601594E-2</v>
      </c>
      <c r="AU126" s="250"/>
      <c r="AV126" s="525"/>
      <c r="AW126" s="151">
        <f t="shared" si="8"/>
        <v>-8.7811601853180193E-3</v>
      </c>
      <c r="AX126" s="152">
        <f t="shared" si="9"/>
        <v>-9.4905167887312913E-3</v>
      </c>
      <c r="AY126" s="153">
        <f t="shared" si="10"/>
        <v>-1.0696485851072501E-2</v>
      </c>
      <c r="AZ126" s="267">
        <f t="shared" si="11"/>
        <v>-5.9593486195099625E-2</v>
      </c>
      <c r="BA126" s="267">
        <f t="shared" si="12"/>
        <v>-4.1571187236407327E-2</v>
      </c>
      <c r="BB126" s="268">
        <f t="shared" si="13"/>
        <v>-4.3942045604568998E-2</v>
      </c>
      <c r="BC126" s="250"/>
      <c r="BD126" s="525"/>
      <c r="BE126" s="151">
        <f t="shared" si="14"/>
        <v>1.8035827960154186E-2</v>
      </c>
      <c r="BF126" s="152">
        <f t="shared" si="15"/>
        <v>1.9801369326047872E-2</v>
      </c>
      <c r="BG126" s="153">
        <f t="shared" si="16"/>
        <v>2.9019307558847657E-2</v>
      </c>
      <c r="BH126" s="267">
        <f t="shared" si="17"/>
        <v>1.9772760512682758E-2</v>
      </c>
      <c r="BI126" s="267">
        <f t="shared" si="18"/>
        <v>3.1168361995433019E-2</v>
      </c>
      <c r="BJ126" s="268">
        <f t="shared" si="19"/>
        <v>2.79647785377794E-2</v>
      </c>
      <c r="BK126" s="250"/>
      <c r="BL126" s="525"/>
      <c r="BM126" s="151">
        <f t="shared" si="20"/>
        <v>1.8386979372993533E-2</v>
      </c>
      <c r="BN126" s="152">
        <f t="shared" si="21"/>
        <v>1.9775915423178057E-2</v>
      </c>
      <c r="BO126" s="153">
        <f t="shared" si="22"/>
        <v>2.7574047769089335E-2</v>
      </c>
      <c r="BP126" s="267">
        <f t="shared" si="23"/>
        <v>6.8956396467339531E-2</v>
      </c>
      <c r="BQ126" s="267">
        <f t="shared" si="24"/>
        <v>5.7856985890840408E-2</v>
      </c>
      <c r="BR126" s="268">
        <f t="shared" si="25"/>
        <v>5.5923456786889265E-2</v>
      </c>
      <c r="BS126" s="250"/>
      <c r="BT126" s="525"/>
      <c r="BU126" s="151">
        <f t="shared" si="26"/>
        <v>3.7266467858331986E-3</v>
      </c>
      <c r="BV126" s="152">
        <f t="shared" si="27"/>
        <v>2.9254900855058643E-3</v>
      </c>
      <c r="BW126" s="153">
        <f t="shared" si="28"/>
        <v>-3.1513255905428416E-3</v>
      </c>
      <c r="BX126" s="267">
        <f t="shared" si="29"/>
        <v>-2.5751464099511536E-4</v>
      </c>
      <c r="BY126" s="267">
        <f t="shared" si="30"/>
        <v>-3.1016752509260273E-3</v>
      </c>
      <c r="BZ126" s="268">
        <f t="shared" si="31"/>
        <v>-8.5560242945224019E-3</v>
      </c>
      <c r="CA126" s="250"/>
      <c r="CB126" s="525"/>
      <c r="CC126" s="151">
        <f t="shared" si="32"/>
        <v>-1.4922294413554379E-2</v>
      </c>
      <c r="CD126" s="152">
        <f t="shared" si="33"/>
        <v>-7.9058811641309866E-3</v>
      </c>
      <c r="CE126" s="153">
        <f t="shared" si="34"/>
        <v>-7.6237465183883781E-3</v>
      </c>
      <c r="CF126" s="267">
        <f t="shared" si="35"/>
        <v>-4.6505856080431077E-2</v>
      </c>
      <c r="CG126" s="267">
        <f t="shared" si="36"/>
        <v>-4.7233767073130671E-2</v>
      </c>
      <c r="CH126" s="268">
        <f t="shared" si="37"/>
        <v>-5.060132940182001E-3</v>
      </c>
      <c r="CI126" s="250"/>
      <c r="CJ126" s="525"/>
      <c r="CK126" s="151">
        <f t="shared" si="38"/>
        <v>-1.9679629523034554E-2</v>
      </c>
      <c r="CL126" s="152">
        <f t="shared" si="39"/>
        <v>-2.3869313517123812E-2</v>
      </c>
      <c r="CM126" s="153">
        <f t="shared" si="40"/>
        <v>-4.0799135233244438E-2</v>
      </c>
      <c r="CN126" s="267">
        <f t="shared" si="41"/>
        <v>-3.4742764782619028E-2</v>
      </c>
      <c r="CO126" s="267">
        <f t="shared" si="42"/>
        <v>-2.7234330825237438E-2</v>
      </c>
      <c r="CP126" s="268">
        <f t="shared" si="43"/>
        <v>-6.9625888586831566E-2</v>
      </c>
      <c r="CQ126" s="250"/>
      <c r="CR126" s="525"/>
      <c r="CS126" s="151">
        <f t="shared" si="44"/>
        <v>-8.3546663544368065E-3</v>
      </c>
      <c r="CT126" s="152">
        <f t="shared" si="45"/>
        <v>-5.3486741858010979E-3</v>
      </c>
      <c r="CU126" s="153">
        <f t="shared" si="46"/>
        <v>8.6614836169298121E-3</v>
      </c>
      <c r="CV126" s="267">
        <f t="shared" si="47"/>
        <v>3.4078590378174983E-2</v>
      </c>
      <c r="CW126" s="267">
        <f t="shared" si="48"/>
        <v>3.7216263420708863E-2</v>
      </c>
      <c r="CX126" s="268">
        <f t="shared" si="49"/>
        <v>6.8551158372971649E-3</v>
      </c>
      <c r="CY126" s="250"/>
      <c r="CZ126" s="525"/>
      <c r="DA126" s="151">
        <f t="shared" si="50"/>
        <v>-1.413760228700848E-2</v>
      </c>
      <c r="DB126" s="152">
        <f t="shared" si="51"/>
        <v>-1.5309359069619858E-2</v>
      </c>
      <c r="DC126" s="153">
        <f t="shared" si="52"/>
        <v>-2.0951602925093592E-2</v>
      </c>
      <c r="DD126" s="267">
        <f t="shared" si="53"/>
        <v>-3.3867629103269412E-3</v>
      </c>
      <c r="DE126" s="267">
        <f t="shared" si="54"/>
        <v>-8.9990079776237578E-3</v>
      </c>
      <c r="DF126" s="268">
        <f t="shared" si="55"/>
        <v>1.2280823366719332E-2</v>
      </c>
      <c r="DG126" s="250"/>
      <c r="DH126" s="525"/>
      <c r="DI126" s="151">
        <f t="shared" si="56"/>
        <v>4.5788564722006823E-3</v>
      </c>
      <c r="DJ126" s="152">
        <f t="shared" si="57"/>
        <v>3.2749356922032432E-3</v>
      </c>
      <c r="DK126" s="153">
        <f t="shared" si="58"/>
        <v>9.3253388260821886E-4</v>
      </c>
      <c r="DL126" s="267">
        <f t="shared" si="59"/>
        <v>-3.819836048656533E-2</v>
      </c>
      <c r="DM126" s="267">
        <f t="shared" si="60"/>
        <v>-3.7673337677174831E-2</v>
      </c>
      <c r="DN126" s="268">
        <f t="shared" si="61"/>
        <v>-1.4244614283808654E-3</v>
      </c>
      <c r="DO126" s="250"/>
      <c r="DP126" s="525"/>
      <c r="DQ126" s="443">
        <f t="shared" si="62"/>
        <v>1.2325470176735321E-2</v>
      </c>
      <c r="DR126" s="444">
        <f t="shared" si="63"/>
        <v>1.4652242170873641E-2</v>
      </c>
      <c r="DS126" s="445">
        <f t="shared" si="64"/>
        <v>2.9997273558534446E-2</v>
      </c>
      <c r="DT126" s="267">
        <f t="shared" si="65"/>
        <v>-2.8175334295067731E-3</v>
      </c>
      <c r="DU126" s="267">
        <f t="shared" si="66"/>
        <v>3.6677043062520627E-3</v>
      </c>
      <c r="DV126" s="268">
        <f t="shared" si="67"/>
        <v>-8.6093717593874429E-3</v>
      </c>
      <c r="DW126" s="250"/>
      <c r="DX126" s="525"/>
      <c r="DY126" s="443">
        <f t="shared" si="68"/>
        <v>-3.4600061094555148E-3</v>
      </c>
      <c r="DZ126" s="444">
        <f t="shared" si="69"/>
        <v>-4.2989954451606149E-3</v>
      </c>
      <c r="EA126" s="445">
        <f t="shared" si="70"/>
        <v>-3.496509011003672E-3</v>
      </c>
      <c r="EB126" s="267">
        <f t="shared" si="71"/>
        <v>3.9380327225462398E-2</v>
      </c>
      <c r="EC126" s="267">
        <f t="shared" si="72"/>
        <v>3.768988855361035E-2</v>
      </c>
      <c r="ED126" s="268">
        <f t="shared" si="73"/>
        <v>-5.9326832177834486E-3</v>
      </c>
      <c r="EE126" s="250"/>
    </row>
    <row r="127" spans="1:135" ht="15.75" thickBot="1" x14ac:dyDescent="0.3">
      <c r="A127" s="154" t="s">
        <v>201</v>
      </c>
      <c r="B127" s="239" t="s">
        <v>251</v>
      </c>
      <c r="C127" s="578"/>
      <c r="D127" s="277" t="s">
        <v>225</v>
      </c>
      <c r="P127" s="571"/>
      <c r="Q127" s="6"/>
      <c r="R127" s="6"/>
      <c r="S127" s="6"/>
      <c r="T127" s="225"/>
      <c r="U127" s="225"/>
      <c r="V127" s="225"/>
      <c r="W127" s="250"/>
      <c r="X127" s="525"/>
      <c r="Y127" s="151">
        <f t="shared" ref="Y127:AA128" si="76">+(Y13-Q13)/Q13</f>
        <v>-3.4784549904894797E-3</v>
      </c>
      <c r="Z127" s="152">
        <f t="shared" si="76"/>
        <v>-5.1363150229436104E-3</v>
      </c>
      <c r="AA127" s="153">
        <f t="shared" si="76"/>
        <v>-1.2705932808672342E-2</v>
      </c>
      <c r="AB127" s="267">
        <f t="shared" si="0"/>
        <v>-3.9989897267499628E-3</v>
      </c>
      <c r="AC127" s="267">
        <f t="shared" si="0"/>
        <v>-5.518492220511444E-3</v>
      </c>
      <c r="AD127" s="268">
        <f t="shared" si="0"/>
        <v>-1.2513177076479733E-2</v>
      </c>
      <c r="AE127" s="250"/>
      <c r="AF127" s="525"/>
      <c r="AG127" s="151">
        <f t="shared" si="75"/>
        <v>8.8668847087036637E-3</v>
      </c>
      <c r="AH127" s="152">
        <f t="shared" si="75"/>
        <v>4.1667219787565168E-3</v>
      </c>
      <c r="AI127" s="153">
        <f t="shared" si="75"/>
        <v>3.9169005451510268E-3</v>
      </c>
      <c r="AJ127" s="267">
        <f t="shared" si="75"/>
        <v>7.6028988346504862E-3</v>
      </c>
      <c r="AK127" s="267">
        <f t="shared" si="75"/>
        <v>-3.1730798177635487E-2</v>
      </c>
      <c r="AL127" s="268">
        <f t="shared" si="75"/>
        <v>-2.480634245584936E-2</v>
      </c>
      <c r="AM127" s="250"/>
      <c r="AN127" s="525"/>
      <c r="AO127" s="151">
        <f t="shared" si="2"/>
        <v>2.3680077986364796E-2</v>
      </c>
      <c r="AP127" s="152">
        <f t="shared" si="3"/>
        <v>2.2948703768247099E-2</v>
      </c>
      <c r="AQ127" s="153">
        <f t="shared" si="4"/>
        <v>3.0073951777564107E-3</v>
      </c>
      <c r="AR127" s="267">
        <f t="shared" si="5"/>
        <v>7.5343465227662313E-3</v>
      </c>
      <c r="AS127" s="267">
        <f t="shared" si="6"/>
        <v>-3.1823107938144727E-3</v>
      </c>
      <c r="AT127" s="268">
        <f t="shared" si="7"/>
        <v>3.0296393449973529E-2</v>
      </c>
      <c r="AU127" s="250"/>
      <c r="AV127" s="525"/>
      <c r="AW127" s="151">
        <f t="shared" si="8"/>
        <v>-2.2284966683393218E-3</v>
      </c>
      <c r="AX127" s="152">
        <f t="shared" si="9"/>
        <v>-3.8654750449349431E-3</v>
      </c>
      <c r="AY127" s="153">
        <f t="shared" si="10"/>
        <v>-8.9062032593864634E-3</v>
      </c>
      <c r="AZ127" s="267">
        <f t="shared" si="11"/>
        <v>-5.9593486195099625E-2</v>
      </c>
      <c r="BA127" s="267">
        <f t="shared" si="12"/>
        <v>-4.1571187236407327E-2</v>
      </c>
      <c r="BB127" s="268">
        <f t="shared" si="13"/>
        <v>-4.3942045604568998E-2</v>
      </c>
      <c r="BC127" s="250"/>
      <c r="BD127" s="525"/>
      <c r="BE127" s="151">
        <f t="shared" si="14"/>
        <v>2.3637858192669163E-2</v>
      </c>
      <c r="BF127" s="152">
        <f t="shared" si="15"/>
        <v>2.4204347040077106E-2</v>
      </c>
      <c r="BG127" s="153">
        <f t="shared" si="16"/>
        <v>2.9206791360453861E-2</v>
      </c>
      <c r="BH127" s="267">
        <f t="shared" si="17"/>
        <v>1.9772760512682758E-2</v>
      </c>
      <c r="BI127" s="267">
        <f t="shared" si="18"/>
        <v>3.1168361995433019E-2</v>
      </c>
      <c r="BJ127" s="268">
        <f t="shared" si="19"/>
        <v>2.79647785377794E-2</v>
      </c>
      <c r="BK127" s="250"/>
      <c r="BL127" s="525"/>
      <c r="BM127" s="151">
        <f t="shared" si="20"/>
        <v>2.1690078434171138E-2</v>
      </c>
      <c r="BN127" s="152">
        <f t="shared" si="21"/>
        <v>2.2351529601201032E-2</v>
      </c>
      <c r="BO127" s="153">
        <f t="shared" si="22"/>
        <v>2.6417611904574013E-2</v>
      </c>
      <c r="BP127" s="267">
        <f t="shared" si="23"/>
        <v>6.8956396467339531E-2</v>
      </c>
      <c r="BQ127" s="267">
        <f t="shared" si="24"/>
        <v>5.7856985890840408E-2</v>
      </c>
      <c r="BR127" s="268">
        <f t="shared" si="25"/>
        <v>5.5923456786889265E-2</v>
      </c>
      <c r="BS127" s="250"/>
      <c r="BT127" s="525"/>
      <c r="BU127" s="151">
        <f t="shared" si="26"/>
        <v>-3.6597447822141892E-3</v>
      </c>
      <c r="BV127" s="152">
        <f t="shared" si="27"/>
        <v>4.9603181634480182E-3</v>
      </c>
      <c r="BW127" s="153">
        <f t="shared" si="28"/>
        <v>-1.6199746036812943E-2</v>
      </c>
      <c r="BX127" s="267">
        <f t="shared" si="29"/>
        <v>-2.5751464099511536E-4</v>
      </c>
      <c r="BY127" s="267">
        <f t="shared" si="30"/>
        <v>-3.1016752509260273E-3</v>
      </c>
      <c r="BZ127" s="268">
        <f t="shared" si="31"/>
        <v>-8.5560242945224019E-3</v>
      </c>
      <c r="CA127" s="250"/>
      <c r="CB127" s="525"/>
      <c r="CC127" s="151">
        <f t="shared" si="32"/>
        <v>-6.0397630464736366E-3</v>
      </c>
      <c r="CD127" s="152">
        <f t="shared" si="33"/>
        <v>-2.0314434464847684E-3</v>
      </c>
      <c r="CE127" s="153">
        <f t="shared" si="34"/>
        <v>1.5246298192258943E-2</v>
      </c>
      <c r="CF127" s="267">
        <f t="shared" si="35"/>
        <v>-4.6505856080431077E-2</v>
      </c>
      <c r="CG127" s="267">
        <f t="shared" si="36"/>
        <v>-4.7233767073130671E-2</v>
      </c>
      <c r="CH127" s="268">
        <f t="shared" si="37"/>
        <v>-5.060132940182001E-3</v>
      </c>
      <c r="CI127" s="250"/>
      <c r="CJ127" s="525"/>
      <c r="CK127" s="151">
        <f t="shared" si="38"/>
        <v>-1.6553887298891724E-2</v>
      </c>
      <c r="CL127" s="152">
        <f t="shared" si="39"/>
        <v>-2.0757601149430285E-2</v>
      </c>
      <c r="CM127" s="153">
        <f t="shared" si="40"/>
        <v>-4.2599352091497081E-2</v>
      </c>
      <c r="CN127" s="267">
        <f t="shared" si="41"/>
        <v>-3.4742764782619028E-2</v>
      </c>
      <c r="CO127" s="267">
        <f t="shared" si="42"/>
        <v>-2.7234330825237438E-2</v>
      </c>
      <c r="CP127" s="268">
        <f t="shared" si="43"/>
        <v>-6.9625888586831566E-2</v>
      </c>
      <c r="CQ127" s="250"/>
      <c r="CR127" s="525"/>
      <c r="CS127" s="151">
        <f t="shared" si="44"/>
        <v>-1.1721420860044292E-2</v>
      </c>
      <c r="CT127" s="152">
        <f t="shared" si="45"/>
        <v>-8.4910290752214582E-3</v>
      </c>
      <c r="CU127" s="153">
        <f t="shared" si="46"/>
        <v>3.2441465371898536E-3</v>
      </c>
      <c r="CV127" s="267">
        <f t="shared" si="47"/>
        <v>3.4078590378174983E-2</v>
      </c>
      <c r="CW127" s="267">
        <f t="shared" si="48"/>
        <v>3.7216263420708863E-2</v>
      </c>
      <c r="CX127" s="268">
        <f t="shared" si="49"/>
        <v>6.8551158372971649E-3</v>
      </c>
      <c r="CY127" s="250"/>
      <c r="CZ127" s="525"/>
      <c r="DA127" s="151">
        <f t="shared" si="50"/>
        <v>-1.471616210535537E-2</v>
      </c>
      <c r="DB127" s="152">
        <f t="shared" si="51"/>
        <v>-1.5468496826675436E-2</v>
      </c>
      <c r="DC127" s="153">
        <f t="shared" si="52"/>
        <v>-2.4329841171434319E-2</v>
      </c>
      <c r="DD127" s="267">
        <f t="shared" si="53"/>
        <v>-3.3867629103269412E-3</v>
      </c>
      <c r="DE127" s="267">
        <f t="shared" si="54"/>
        <v>-8.9990079776237578E-3</v>
      </c>
      <c r="DF127" s="268">
        <f t="shared" si="55"/>
        <v>1.2280823366719332E-2</v>
      </c>
      <c r="DG127" s="250"/>
      <c r="DH127" s="525"/>
      <c r="DI127" s="151">
        <f t="shared" si="56"/>
        <v>4.0498511038793037E-3</v>
      </c>
      <c r="DJ127" s="152">
        <f t="shared" si="57"/>
        <v>3.0932449606232287E-3</v>
      </c>
      <c r="DK127" s="153">
        <f t="shared" si="58"/>
        <v>-5.6448852658327773E-3</v>
      </c>
      <c r="DL127" s="267">
        <f t="shared" si="59"/>
        <v>-3.819836048656533E-2</v>
      </c>
      <c r="DM127" s="267">
        <f t="shared" si="60"/>
        <v>-3.7673337677174831E-2</v>
      </c>
      <c r="DN127" s="268">
        <f t="shared" si="61"/>
        <v>-1.4244614283808654E-3</v>
      </c>
      <c r="DO127" s="250"/>
      <c r="DP127" s="525"/>
      <c r="DQ127" s="443">
        <f t="shared" si="62"/>
        <v>6.5746828347970979E-3</v>
      </c>
      <c r="DR127" s="444">
        <f t="shared" si="63"/>
        <v>9.0695740139527994E-3</v>
      </c>
      <c r="DS127" s="445">
        <f t="shared" si="64"/>
        <v>1.8605102505535459E-2</v>
      </c>
      <c r="DT127" s="267">
        <f t="shared" si="65"/>
        <v>-2.8175334295067731E-3</v>
      </c>
      <c r="DU127" s="267">
        <f t="shared" si="66"/>
        <v>3.6677043062520627E-3</v>
      </c>
      <c r="DV127" s="268">
        <f t="shared" si="67"/>
        <v>-8.6093717593874429E-3</v>
      </c>
      <c r="DW127" s="250"/>
      <c r="DX127" s="525"/>
      <c r="DY127" s="443">
        <f t="shared" si="68"/>
        <v>-8.1968547662502091E-3</v>
      </c>
      <c r="DZ127" s="444">
        <f t="shared" si="69"/>
        <v>-7.9131021559078404E-3</v>
      </c>
      <c r="EA127" s="445">
        <f t="shared" si="70"/>
        <v>-9.1515442264960747E-3</v>
      </c>
      <c r="EB127" s="267">
        <f t="shared" si="71"/>
        <v>3.9380327225462398E-2</v>
      </c>
      <c r="EC127" s="267">
        <f t="shared" si="72"/>
        <v>3.768988855361035E-2</v>
      </c>
      <c r="ED127" s="268">
        <f t="shared" si="73"/>
        <v>-5.9326832177834486E-3</v>
      </c>
      <c r="EE127" s="250"/>
    </row>
    <row r="128" spans="1:135" ht="15.75" thickBot="1" x14ac:dyDescent="0.3">
      <c r="A128" s="235" t="s">
        <v>202</v>
      </c>
      <c r="B128" s="240" t="s">
        <v>24</v>
      </c>
      <c r="C128" s="579"/>
      <c r="D128" s="278" t="s">
        <v>226</v>
      </c>
      <c r="P128" s="571"/>
      <c r="Q128" s="182"/>
      <c r="R128" s="182"/>
      <c r="S128" s="182"/>
      <c r="T128" s="225"/>
      <c r="U128" s="225"/>
      <c r="V128" s="225"/>
      <c r="W128" s="250"/>
      <c r="X128" s="525"/>
      <c r="Y128" s="119">
        <f t="shared" si="76"/>
        <v>-4.0871566899597568E-2</v>
      </c>
      <c r="Z128" s="120">
        <f t="shared" si="76"/>
        <v>-3.846220022526689E-2</v>
      </c>
      <c r="AA128" s="121">
        <f t="shared" si="76"/>
        <v>-7.475351665393485E-3</v>
      </c>
      <c r="AB128" s="269">
        <f t="shared" si="0"/>
        <v>-3.9989897267499628E-3</v>
      </c>
      <c r="AC128" s="269">
        <f t="shared" si="0"/>
        <v>-5.518492220511444E-3</v>
      </c>
      <c r="AD128" s="270">
        <f t="shared" si="0"/>
        <v>-1.2513177076479733E-2</v>
      </c>
      <c r="AE128" s="250"/>
      <c r="AF128" s="525"/>
      <c r="AG128" s="119">
        <f t="shared" si="75"/>
        <v>0.31503153264083794</v>
      </c>
      <c r="AH128" s="120">
        <f t="shared" si="75"/>
        <v>0.42458495315215067</v>
      </c>
      <c r="AI128" s="121">
        <f t="shared" si="75"/>
        <v>0.37690025462791554</v>
      </c>
      <c r="AJ128" s="269">
        <f t="shared" si="75"/>
        <v>7.6028988346504862E-3</v>
      </c>
      <c r="AK128" s="269">
        <f t="shared" si="75"/>
        <v>-3.1730798177635487E-2</v>
      </c>
      <c r="AL128" s="270">
        <f t="shared" si="75"/>
        <v>1.0620704439660467</v>
      </c>
      <c r="AM128" s="250"/>
      <c r="AN128" s="525"/>
      <c r="AO128" s="119">
        <f t="shared" si="2"/>
        <v>3.5153710642806493E-2</v>
      </c>
      <c r="AP128" s="120">
        <f t="shared" si="3"/>
        <v>3.9080330777114237E-2</v>
      </c>
      <c r="AQ128" s="121">
        <f t="shared" si="4"/>
        <v>1.1339459167182764</v>
      </c>
      <c r="AR128" s="269">
        <f t="shared" si="5"/>
        <v>7.5343465227662313E-3</v>
      </c>
      <c r="AS128" s="269">
        <f t="shared" si="6"/>
        <v>-3.1823107938144727E-3</v>
      </c>
      <c r="AT128" s="270">
        <f t="shared" si="7"/>
        <v>-0.51275257776810912</v>
      </c>
      <c r="AU128" s="250"/>
      <c r="AV128" s="525"/>
      <c r="AW128" s="119">
        <f t="shared" si="8"/>
        <v>3.2714462809498426E-2</v>
      </c>
      <c r="AX128" s="120">
        <f t="shared" si="9"/>
        <v>3.6029834029301114E-2</v>
      </c>
      <c r="AY128" s="121">
        <f t="shared" si="10"/>
        <v>2.0475948722548671E-2</v>
      </c>
      <c r="AZ128" s="269">
        <f t="shared" si="11"/>
        <v>-5.9593486195099625E-2</v>
      </c>
      <c r="BA128" s="269">
        <f t="shared" si="12"/>
        <v>-4.1571187236407327E-2</v>
      </c>
      <c r="BB128" s="270">
        <f t="shared" si="13"/>
        <v>-4.3942045604568998E-2</v>
      </c>
      <c r="BC128" s="250"/>
      <c r="BD128" s="525"/>
      <c r="BE128" s="119">
        <f t="shared" si="14"/>
        <v>4.057456098743549E-2</v>
      </c>
      <c r="BF128" s="120">
        <f t="shared" si="15"/>
        <v>4.4928001661244228E-2</v>
      </c>
      <c r="BG128" s="121">
        <f t="shared" si="16"/>
        <v>3.5643980719526076E-2</v>
      </c>
      <c r="BH128" s="269">
        <f t="shared" si="17"/>
        <v>1.9772760512682758E-2</v>
      </c>
      <c r="BI128" s="269">
        <f t="shared" si="18"/>
        <v>3.1168361995433019E-2</v>
      </c>
      <c r="BJ128" s="270">
        <f t="shared" si="19"/>
        <v>2.79647785377794E-2</v>
      </c>
      <c r="BK128" s="250"/>
      <c r="BL128" s="525"/>
      <c r="BM128" s="119">
        <f t="shared" si="20"/>
        <v>4.0844499643884445E-2</v>
      </c>
      <c r="BN128" s="120">
        <f t="shared" si="21"/>
        <v>4.4988523172710231E-2</v>
      </c>
      <c r="BO128" s="121">
        <f t="shared" si="22"/>
        <v>3.5868030397156241E-2</v>
      </c>
      <c r="BP128" s="269">
        <f t="shared" si="23"/>
        <v>6.8956396467339531E-2</v>
      </c>
      <c r="BQ128" s="269">
        <f t="shared" si="24"/>
        <v>5.7856985890840408E-2</v>
      </c>
      <c r="BR128" s="270">
        <f t="shared" si="25"/>
        <v>5.5923456786889265E-2</v>
      </c>
      <c r="BS128" s="250"/>
      <c r="BT128" s="525"/>
      <c r="BU128" s="119">
        <f t="shared" si="26"/>
        <v>-8.0049043314933149E-2</v>
      </c>
      <c r="BV128" s="120">
        <f t="shared" si="27"/>
        <v>-9.656848490186519E-2</v>
      </c>
      <c r="BW128" s="121">
        <f t="shared" si="28"/>
        <v>-0.25949590316326099</v>
      </c>
      <c r="BX128" s="269">
        <f t="shared" si="29"/>
        <v>-2.5751464099511536E-4</v>
      </c>
      <c r="BY128" s="269">
        <f t="shared" si="30"/>
        <v>-3.1016752509260273E-3</v>
      </c>
      <c r="BZ128" s="270">
        <f t="shared" si="31"/>
        <v>-8.5560242945224019E-3</v>
      </c>
      <c r="CA128" s="250"/>
      <c r="CB128" s="525"/>
      <c r="CC128" s="119">
        <f t="shared" si="32"/>
        <v>1.8689063381220616E-2</v>
      </c>
      <c r="CD128" s="120">
        <f t="shared" si="33"/>
        <v>2.5575388335152986E-2</v>
      </c>
      <c r="CE128" s="121">
        <f t="shared" si="34"/>
        <v>2.9427018176367607E-2</v>
      </c>
      <c r="CF128" s="269">
        <f t="shared" si="35"/>
        <v>-4.6505856080431077E-2</v>
      </c>
      <c r="CG128" s="269">
        <f t="shared" si="36"/>
        <v>-4.7233767073130671E-2</v>
      </c>
      <c r="CH128" s="270">
        <f t="shared" si="37"/>
        <v>-5.060132940182001E-3</v>
      </c>
      <c r="CI128" s="250"/>
      <c r="CJ128" s="525"/>
      <c r="CK128" s="119">
        <f t="shared" si="38"/>
        <v>-1.3990698192273438E-2</v>
      </c>
      <c r="CL128" s="120">
        <f t="shared" si="39"/>
        <v>-1.4593798455443122E-2</v>
      </c>
      <c r="CM128" s="121">
        <f t="shared" si="40"/>
        <v>-2.5935055847425476E-2</v>
      </c>
      <c r="CN128" s="269">
        <f t="shared" si="41"/>
        <v>-3.4742764782619028E-2</v>
      </c>
      <c r="CO128" s="269">
        <f t="shared" si="42"/>
        <v>-2.7234330825237438E-2</v>
      </c>
      <c r="CP128" s="270">
        <f t="shared" si="43"/>
        <v>-6.9625888586831566E-2</v>
      </c>
      <c r="CQ128" s="250"/>
      <c r="CR128" s="525"/>
      <c r="CS128" s="119">
        <f t="shared" si="44"/>
        <v>-1.2888395196042226E-2</v>
      </c>
      <c r="CT128" s="120">
        <f t="shared" si="45"/>
        <v>-1.2149464253908964E-2</v>
      </c>
      <c r="CU128" s="121">
        <f t="shared" si="46"/>
        <v>-2.5651809690424008E-3</v>
      </c>
      <c r="CV128" s="269">
        <f t="shared" si="47"/>
        <v>3.4078590378174983E-2</v>
      </c>
      <c r="CW128" s="269">
        <f t="shared" si="48"/>
        <v>3.7216263420708863E-2</v>
      </c>
      <c r="CX128" s="270">
        <f t="shared" si="49"/>
        <v>6.8551158372971649E-3</v>
      </c>
      <c r="CY128" s="250"/>
      <c r="CZ128" s="525"/>
      <c r="DA128" s="119">
        <f t="shared" si="50"/>
        <v>-1.9236188579319885E-2</v>
      </c>
      <c r="DB128" s="120">
        <f t="shared" si="51"/>
        <v>-1.9208826832241621E-2</v>
      </c>
      <c r="DC128" s="121">
        <f t="shared" si="52"/>
        <v>-2.0311965637697414E-2</v>
      </c>
      <c r="DD128" s="269">
        <f t="shared" si="53"/>
        <v>-3.3867629103269412E-3</v>
      </c>
      <c r="DE128" s="269">
        <f t="shared" si="54"/>
        <v>-8.9990079776237578E-3</v>
      </c>
      <c r="DF128" s="270">
        <f t="shared" si="55"/>
        <v>1.2280823366719332E-2</v>
      </c>
      <c r="DG128" s="250"/>
      <c r="DH128" s="525"/>
      <c r="DI128" s="119">
        <f t="shared" si="56"/>
        <v>-9.1050623874099519E-3</v>
      </c>
      <c r="DJ128" s="120">
        <f t="shared" si="57"/>
        <v>-9.0995594380408485E-3</v>
      </c>
      <c r="DK128" s="121">
        <f t="shared" si="58"/>
        <v>-1.0071792399510848E-2</v>
      </c>
      <c r="DL128" s="269">
        <f t="shared" si="59"/>
        <v>-3.819836048656533E-2</v>
      </c>
      <c r="DM128" s="269">
        <f t="shared" si="60"/>
        <v>-3.7673337677174831E-2</v>
      </c>
      <c r="DN128" s="270">
        <f t="shared" si="61"/>
        <v>-1.4244614283808654E-3</v>
      </c>
      <c r="DO128" s="250"/>
      <c r="DP128" s="525"/>
      <c r="DQ128" s="446">
        <f t="shared" si="62"/>
        <v>3.1092104466347751E-2</v>
      </c>
      <c r="DR128" s="447">
        <f t="shared" si="63"/>
        <v>3.0475087632035415E-2</v>
      </c>
      <c r="DS128" s="448">
        <f t="shared" si="64"/>
        <v>2.7092140479496842E-2</v>
      </c>
      <c r="DT128" s="269">
        <f t="shared" si="65"/>
        <v>-2.8175334295067731E-3</v>
      </c>
      <c r="DU128" s="269">
        <f t="shared" si="66"/>
        <v>3.6677043062520627E-3</v>
      </c>
      <c r="DV128" s="270">
        <f t="shared" si="67"/>
        <v>-8.6093717593874429E-3</v>
      </c>
      <c r="DW128" s="250"/>
      <c r="DX128" s="525"/>
      <c r="DY128" s="446">
        <f t="shared" si="68"/>
        <v>-1.1800964222038152E-2</v>
      </c>
      <c r="DZ128" s="447">
        <f t="shared" si="69"/>
        <v>-1.3680135235196372E-2</v>
      </c>
      <c r="EA128" s="448">
        <f t="shared" si="70"/>
        <v>-1.3359337123288436E-2</v>
      </c>
      <c r="EB128" s="269">
        <f t="shared" si="71"/>
        <v>3.9380327225462398E-2</v>
      </c>
      <c r="EC128" s="269">
        <f t="shared" si="72"/>
        <v>3.768988855361035E-2</v>
      </c>
      <c r="ED128" s="270">
        <f t="shared" si="73"/>
        <v>-5.9326832177834486E-3</v>
      </c>
      <c r="EE128" s="250"/>
    </row>
    <row r="129" spans="1:135" ht="3" customHeight="1" thickBot="1" x14ac:dyDescent="0.3">
      <c r="A129" s="183"/>
      <c r="B129" s="241"/>
      <c r="C129" s="237"/>
      <c r="D129" s="257"/>
      <c r="P129" s="571"/>
      <c r="Q129" s="182"/>
      <c r="R129" s="182"/>
      <c r="S129" s="182"/>
      <c r="T129" s="180"/>
      <c r="U129" s="180"/>
      <c r="V129" s="180"/>
      <c r="W129" s="250"/>
      <c r="X129" s="525"/>
      <c r="Y129" s="192"/>
      <c r="Z129" s="193"/>
      <c r="AA129" s="194"/>
      <c r="AB129" s="193"/>
      <c r="AC129" s="193"/>
      <c r="AD129" s="195"/>
      <c r="AE129" s="250"/>
      <c r="AF129" s="525"/>
      <c r="AG129" s="192"/>
      <c r="AH129" s="193"/>
      <c r="AI129" s="194"/>
      <c r="AJ129" s="193"/>
      <c r="AK129" s="193"/>
      <c r="AL129" s="195"/>
      <c r="AM129" s="250"/>
      <c r="AN129" s="525"/>
      <c r="AO129" s="192"/>
      <c r="AP129" s="193"/>
      <c r="AQ129" s="194"/>
      <c r="AR129" s="193"/>
      <c r="AS129" s="193"/>
      <c r="AT129" s="195"/>
      <c r="AU129" s="250"/>
      <c r="AV129" s="525"/>
      <c r="AW129" s="192"/>
      <c r="AX129" s="193"/>
      <c r="AY129" s="194"/>
      <c r="AZ129" s="193"/>
      <c r="BA129" s="193"/>
      <c r="BB129" s="195"/>
      <c r="BC129" s="250"/>
      <c r="BD129" s="525"/>
      <c r="BE129" s="192"/>
      <c r="BF129" s="193"/>
      <c r="BG129" s="194"/>
      <c r="BH129" s="193"/>
      <c r="BI129" s="193"/>
      <c r="BJ129" s="195"/>
      <c r="BK129" s="250"/>
      <c r="BL129" s="525"/>
      <c r="BM129" s="192"/>
      <c r="BN129" s="193"/>
      <c r="BO129" s="194"/>
      <c r="BP129" s="193"/>
      <c r="BQ129" s="193"/>
      <c r="BR129" s="195"/>
      <c r="BS129" s="250"/>
      <c r="BT129" s="525"/>
      <c r="BU129" s="192"/>
      <c r="BV129" s="193"/>
      <c r="BW129" s="194"/>
      <c r="BX129" s="193"/>
      <c r="BY129" s="193"/>
      <c r="BZ129" s="195"/>
      <c r="CA129" s="250"/>
      <c r="CB129" s="525"/>
      <c r="CC129" s="192"/>
      <c r="CD129" s="193"/>
      <c r="CE129" s="194"/>
      <c r="CF129" s="193"/>
      <c r="CG129" s="193"/>
      <c r="CH129" s="195"/>
      <c r="CI129" s="250"/>
      <c r="CJ129" s="525"/>
      <c r="CK129" s="192"/>
      <c r="CL129" s="193"/>
      <c r="CM129" s="194"/>
      <c r="CN129" s="193"/>
      <c r="CO129" s="193"/>
      <c r="CP129" s="195"/>
      <c r="CQ129" s="250"/>
      <c r="CR129" s="525"/>
      <c r="CS129" s="192"/>
      <c r="CT129" s="193"/>
      <c r="CU129" s="194"/>
      <c r="CV129" s="193"/>
      <c r="CW129" s="193"/>
      <c r="CX129" s="195"/>
      <c r="CY129" s="250"/>
      <c r="CZ129" s="525"/>
      <c r="DA129" s="192"/>
      <c r="DB129" s="193"/>
      <c r="DC129" s="194"/>
      <c r="DD129" s="193"/>
      <c r="DE129" s="193"/>
      <c r="DF129" s="195"/>
      <c r="DG129" s="250"/>
      <c r="DH129" s="525"/>
      <c r="DI129" s="192"/>
      <c r="DJ129" s="193"/>
      <c r="DK129" s="194"/>
      <c r="DL129" s="193"/>
      <c r="DM129" s="193"/>
      <c r="DN129" s="195"/>
      <c r="DO129" s="250"/>
      <c r="DP129" s="525"/>
      <c r="DQ129" s="192"/>
      <c r="DR129" s="193"/>
      <c r="DS129" s="194"/>
      <c r="DT129" s="193"/>
      <c r="DU129" s="193"/>
      <c r="DV129" s="195"/>
      <c r="DW129" s="250"/>
      <c r="DX129" s="525"/>
      <c r="DY129" s="192"/>
      <c r="DZ129" s="193"/>
      <c r="EA129" s="194"/>
      <c r="EB129" s="193"/>
      <c r="EC129" s="193"/>
      <c r="ED129" s="195"/>
      <c r="EE129" s="250"/>
    </row>
    <row r="130" spans="1:135" ht="15.75" thickBot="1" x14ac:dyDescent="0.3">
      <c r="A130" s="100" t="s">
        <v>203</v>
      </c>
      <c r="B130" s="242" t="s">
        <v>252</v>
      </c>
      <c r="C130" s="577" t="s">
        <v>131</v>
      </c>
      <c r="D130" s="279" t="s">
        <v>226</v>
      </c>
      <c r="P130" s="571"/>
      <c r="Q130" s="182"/>
      <c r="R130" s="182"/>
      <c r="S130" s="182"/>
      <c r="T130" s="225"/>
      <c r="U130" s="225"/>
      <c r="V130" s="225"/>
      <c r="W130" s="250"/>
      <c r="X130" s="525"/>
      <c r="Y130" s="125">
        <f t="shared" ref="Y130:AD135" si="77">+(Y16-Q16)/Q16</f>
        <v>-8.0790540850115167E-2</v>
      </c>
      <c r="Z130" s="126">
        <f t="shared" si="77"/>
        <v>-7.7145095630843125E-2</v>
      </c>
      <c r="AA130" s="127">
        <f t="shared" si="77"/>
        <v>-6.8886084716329038E-2</v>
      </c>
      <c r="AB130" s="271">
        <f t="shared" si="77"/>
        <v>-5.6951849564511485E-2</v>
      </c>
      <c r="AC130" s="272">
        <f t="shared" si="77"/>
        <v>-5.3449763678163044E-2</v>
      </c>
      <c r="AD130" s="273">
        <f t="shared" si="77"/>
        <v>-4.6977353258917109E-2</v>
      </c>
      <c r="AE130" s="250"/>
      <c r="AF130" s="525"/>
      <c r="AG130" s="125">
        <f t="shared" ref="AG130:AL135" si="78">+(AG16-Y16)/Y16</f>
        <v>-7.585119849670423E-4</v>
      </c>
      <c r="AH130" s="126">
        <f t="shared" si="78"/>
        <v>-4.3240314655357149E-3</v>
      </c>
      <c r="AI130" s="127">
        <f t="shared" si="78"/>
        <v>-1.2987134140348348E-2</v>
      </c>
      <c r="AJ130" s="271">
        <f t="shared" si="78"/>
        <v>2.712149018139921E-2</v>
      </c>
      <c r="AK130" s="272">
        <f t="shared" si="78"/>
        <v>4.0722810648452526E-2</v>
      </c>
      <c r="AL130" s="273">
        <f t="shared" si="78"/>
        <v>2.3393688223755172E-3</v>
      </c>
      <c r="AM130" s="250"/>
      <c r="AN130" s="525"/>
      <c r="AO130" s="125">
        <f t="shared" ref="AO130:AO135" si="79">+(AO16-AG16)/AG16</f>
        <v>8.4318915334379713E-3</v>
      </c>
      <c r="AP130" s="126">
        <f t="shared" ref="AP130:AP135" si="80">+(AP16-AH16)/AH16</f>
        <v>8.3833341391330047E-3</v>
      </c>
      <c r="AQ130" s="127">
        <f t="shared" ref="AQ130:AQ135" si="81">+(AQ16-AI16)/AI16</f>
        <v>7.9520835546692623E-3</v>
      </c>
      <c r="AR130" s="271">
        <f t="shared" ref="AR130:AR135" si="82">+(AR16-AJ16)/AJ16</f>
        <v>4.9030419502582405E-3</v>
      </c>
      <c r="AS130" s="272">
        <f t="shared" ref="AS130:AS135" si="83">+(AS16-AK16)/AK16</f>
        <v>9.5181826628097516E-3</v>
      </c>
      <c r="AT130" s="273">
        <f t="shared" ref="AT130:AT135" si="84">+(AT16-AL16)/AL16</f>
        <v>3.530433561066644E-2</v>
      </c>
      <c r="AU130" s="250"/>
      <c r="AV130" s="525"/>
      <c r="AW130" s="125">
        <f t="shared" ref="AW130:AW135" si="85">+(AW16-AO16)/AO16</f>
        <v>6.4434991618441684E-3</v>
      </c>
      <c r="AX130" s="126">
        <f t="shared" ref="AX130:AX135" si="86">+(AX16-AP16)/AP16</f>
        <v>4.6079093096238703E-3</v>
      </c>
      <c r="AY130" s="127">
        <f t="shared" ref="AY130:AY135" si="87">+(AY16-AQ16)/AQ16</f>
        <v>1.8971870243913052E-3</v>
      </c>
      <c r="AZ130" s="271">
        <f t="shared" ref="AZ130:AZ135" si="88">+(AZ16-AR16)/AR16</f>
        <v>-1.1685195432191106E-2</v>
      </c>
      <c r="BA130" s="272">
        <f t="shared" ref="BA130:BA135" si="89">+(BA16-AS16)/AS16</f>
        <v>3.7777421883145295E-3</v>
      </c>
      <c r="BB130" s="273">
        <f t="shared" ref="BB130:BB135" si="90">+(BB16-AT16)/AT16</f>
        <v>4.2279014861404553E-4</v>
      </c>
      <c r="BC130" s="250"/>
      <c r="BD130" s="525"/>
      <c r="BE130" s="125">
        <f t="shared" ref="BE130:BE135" si="91">+(BE16-AW16)/AW16</f>
        <v>1.5490584373590266E-2</v>
      </c>
      <c r="BF130" s="126">
        <f t="shared" ref="BF130:BF135" si="92">+(BF16-AX16)/AX16</f>
        <v>1.7091328706725247E-2</v>
      </c>
      <c r="BG130" s="127">
        <f t="shared" ref="BG130:BG135" si="93">+(BG16-AY16)/AY16</f>
        <v>1.6876415768229232E-2</v>
      </c>
      <c r="BH130" s="271">
        <f t="shared" ref="BH130:BH135" si="94">+(BH16-AZ16)/AZ16</f>
        <v>3.1232572052499054E-2</v>
      </c>
      <c r="BI130" s="272">
        <f t="shared" ref="BI130:BI135" si="95">+(BI16-BA16)/BA16</f>
        <v>5.9704467471365244E-3</v>
      </c>
      <c r="BJ130" s="273">
        <f t="shared" ref="BJ130:BJ135" si="96">+(BJ16-BB16)/BB16</f>
        <v>2.396753053289782E-2</v>
      </c>
      <c r="BK130" s="250"/>
      <c r="BL130" s="525"/>
      <c r="BM130" s="125">
        <f t="shared" ref="BM130:BM135" si="97">+(BM16-BE16)/BE16</f>
        <v>-0.1275689217693628</v>
      </c>
      <c r="BN130" s="126">
        <f t="shared" ref="BN130:BN135" si="98">+(BN16-BF16)/BF16</f>
        <v>-0.17859945263678939</v>
      </c>
      <c r="BO130" s="127">
        <f t="shared" ref="BO130:BO135" si="99">+(BO16-BG16)/BG16</f>
        <v>-0.45714246287589771</v>
      </c>
      <c r="BP130" s="271">
        <f t="shared" ref="BP130:BP135" si="100">+(BP16-BH16)/BH16</f>
        <v>9.44467097037212E-3</v>
      </c>
      <c r="BQ130" s="272">
        <f t="shared" ref="BQ130:BQ135" si="101">+(BQ16-BI16)/BI16</f>
        <v>3.06886260960964E-3</v>
      </c>
      <c r="BR130" s="273">
        <f t="shared" ref="BR130:BR135" si="102">+(BR16-BJ16)/BJ16</f>
        <v>1.8691106498294183E-2</v>
      </c>
      <c r="BS130" s="250"/>
      <c r="BT130" s="525"/>
      <c r="BU130" s="125">
        <f t="shared" ref="BU130:BU135" si="103">+(BU16-BM16)/BM16</f>
        <v>-6.0748921099241592E-2</v>
      </c>
      <c r="BV130" s="126">
        <f t="shared" ref="BV130:BV135" si="104">+(BV16-BN16)/BN16</f>
        <v>-4.9596912599048248E-2</v>
      </c>
      <c r="BW130" s="127">
        <f t="shared" ref="BW130:BW135" si="105">+(BW16-BO16)/BO16</f>
        <v>-0.10871227857667334</v>
      </c>
      <c r="BX130" s="271">
        <f t="shared" ref="BX130:BX135" si="106">+(BX16-BP16)/BP16</f>
        <v>-4.5941757799135875E-2</v>
      </c>
      <c r="BY130" s="272">
        <f t="shared" ref="BY130:BY135" si="107">+(BY16-BQ16)/BQ16</f>
        <v>-1.8918920708639E-2</v>
      </c>
      <c r="BZ130" s="273">
        <f t="shared" ref="BZ130:BZ135" si="108">+(BZ16-BR16)/BR16</f>
        <v>-1.0008227121080687E-2</v>
      </c>
      <c r="CA130" s="250"/>
      <c r="CB130" s="525"/>
      <c r="CC130" s="125">
        <f t="shared" ref="CC130:CC135" si="109">+(CC16-BU16)/BU16</f>
        <v>5.6972324151358285E-3</v>
      </c>
      <c r="CD130" s="126">
        <f t="shared" ref="CD130:CD135" si="110">+(CD16-BV16)/BV16</f>
        <v>1.0586243099514921E-2</v>
      </c>
      <c r="CE130" s="127">
        <f t="shared" ref="CE130:CE135" si="111">+(CE16-BW16)/BW16</f>
        <v>3.7303994524762144E-2</v>
      </c>
      <c r="CF130" s="271">
        <f t="shared" ref="CF130:CF135" si="112">+(CF16-BX16)/BX16</f>
        <v>-1.6381985798060685E-2</v>
      </c>
      <c r="CG130" s="272">
        <f t="shared" ref="CG130:CG135" si="113">+(CG16-BY16)/BY16</f>
        <v>-4.6295572656344349E-3</v>
      </c>
      <c r="CH130" s="273">
        <f t="shared" ref="CH130:CH135" si="114">+(CH16-BZ16)/BZ16</f>
        <v>1.6878464974055925E-2</v>
      </c>
      <c r="CI130" s="250"/>
      <c r="CJ130" s="525"/>
      <c r="CK130" s="125">
        <f t="shared" ref="CK130:CK135" si="115">+(CK16-CC16)/CC16</f>
        <v>-1.6225728226647741E-2</v>
      </c>
      <c r="CL130" s="126">
        <f t="shared" ref="CL130:CL135" si="116">+(CL16-CD16)/CD16</f>
        <v>-2.307431623657033E-2</v>
      </c>
      <c r="CM130" s="127">
        <f t="shared" ref="CM130:CM135" si="117">+(CM16-CE16)/CE16</f>
        <v>-6.0296182317577426E-2</v>
      </c>
      <c r="CN130" s="271">
        <f t="shared" ref="CN130:CN135" si="118">+(CN16-CF16)/CF16</f>
        <v>6.7455599702067742E-3</v>
      </c>
      <c r="CO130" s="272">
        <f t="shared" ref="CO130:CO135" si="119">+(CO16-CG16)/CG16</f>
        <v>-3.9860339479699039E-2</v>
      </c>
      <c r="CP130" s="273">
        <f t="shared" ref="CP130:CP135" si="120">+(CP16-CH16)/CH16</f>
        <v>-2.4821945282489315E-2</v>
      </c>
      <c r="CQ130" s="250"/>
      <c r="CR130" s="525"/>
      <c r="CS130" s="125">
        <f t="shared" ref="CS130:CS135" si="121">+(CS16-CK16)/CK16</f>
        <v>-2.8398832469331415E-3</v>
      </c>
      <c r="CT130" s="126">
        <f t="shared" ref="CT130:CT135" si="122">+(CT16-CL16)/CL16</f>
        <v>9.1029620030025186E-4</v>
      </c>
      <c r="CU130" s="127">
        <f t="shared" ref="CU130:CU135" si="123">+(CU16-CM16)/CM16</f>
        <v>2.2565006160408865E-2</v>
      </c>
      <c r="CV130" s="271">
        <f t="shared" ref="CV130:CV135" si="124">+(CV16-CN16)/CN16</f>
        <v>1.4297230003548619E-2</v>
      </c>
      <c r="CW130" s="272">
        <f t="shared" ref="CW130:CW135" si="125">+(CW16-CO16)/CO16</f>
        <v>-1.0052705140016261E-3</v>
      </c>
      <c r="CX130" s="273">
        <f t="shared" ref="CX130:CX135" si="126">+(CX16-CP16)/CP16</f>
        <v>8.3166873494161216E-4</v>
      </c>
      <c r="CY130" s="250"/>
      <c r="CZ130" s="525"/>
      <c r="DA130" s="125">
        <f t="shared" ref="DA130:DA135" si="127">+(DA16-CS16)/CS16</f>
        <v>-1.2888301788356859E-2</v>
      </c>
      <c r="DB130" s="126">
        <f t="shared" ref="DB130:DB135" si="128">+(DB16-CT16)/CT16</f>
        <v>-1.5273758914156551E-2</v>
      </c>
      <c r="DC130" s="127">
        <f t="shared" ref="DC130:DC135" si="129">+(DC16-CU16)/CU16</f>
        <v>-3.0064341711395576E-2</v>
      </c>
      <c r="DD130" s="271">
        <f t="shared" ref="DD130:DD135" si="130">+(DD16-CV16)/CV16</f>
        <v>-2.955599001090985E-2</v>
      </c>
      <c r="DE130" s="272">
        <f t="shared" ref="DE130:DE135" si="131">+(DE16-CW16)/CW16</f>
        <v>7.1136087827258603E-3</v>
      </c>
      <c r="DF130" s="273">
        <f t="shared" ref="DF130:DF135" si="132">+(DF16-CX16)/CX16</f>
        <v>-4.4844412297027916E-2</v>
      </c>
      <c r="DG130" s="250"/>
      <c r="DH130" s="525"/>
      <c r="DI130" s="125">
        <f t="shared" ref="DI130:DI135" si="133">+(DI16-DA16)/DA16</f>
        <v>-1.5937293292588206E-3</v>
      </c>
      <c r="DJ130" s="126">
        <f t="shared" ref="DJ130:DJ135" si="134">+(DJ16-DB16)/DB16</f>
        <v>-3.354296569953244E-3</v>
      </c>
      <c r="DK130" s="127">
        <f t="shared" ref="DK130:DK135" si="135">+(DK16-DC16)/DC16</f>
        <v>-1.1494142516875572E-2</v>
      </c>
      <c r="DL130" s="271">
        <f t="shared" ref="DL130:DL135" si="136">+(DL16-DD16)/DD16</f>
        <v>-6.2207582049876075E-3</v>
      </c>
      <c r="DM130" s="272">
        <f t="shared" ref="DM130:DM135" si="137">+(DM16-DE16)/DE16</f>
        <v>1.9798763255002128E-2</v>
      </c>
      <c r="DN130" s="273">
        <f t="shared" ref="DN130:DN135" si="138">+(DN16-DF16)/DF16</f>
        <v>-1.3415696975653322E-3</v>
      </c>
      <c r="DO130" s="250"/>
      <c r="DP130" s="525"/>
      <c r="DQ130" s="449">
        <f t="shared" ref="DQ130:DQ135" si="139">+(DQ16-DI16)/DI16</f>
        <v>0.10214425669061447</v>
      </c>
      <c r="DR130" s="450">
        <f t="shared" ref="DR130:DR135" si="140">+(DR16-DJ16)/DJ16</f>
        <v>0.11411603798212978</v>
      </c>
      <c r="DS130" s="420">
        <f t="shared" ref="DS130:DS135" si="141">+(DS16-DK16)/DK16</f>
        <v>0.27025586416826208</v>
      </c>
      <c r="DT130" s="271">
        <f t="shared" ref="DT130:DT135" si="142">+(DT16-DL16)/DL16</f>
        <v>7.4431289923989091E-2</v>
      </c>
      <c r="DU130" s="272">
        <f t="shared" ref="DU130:DU135" si="143">+(DU16-DM16)/DM16</f>
        <v>4.3308917825779898E-2</v>
      </c>
      <c r="DV130" s="273">
        <f t="shared" ref="DV130:DV135" si="144">+(DV16-DN16)/DN16</f>
        <v>8.0393168880322954E-2</v>
      </c>
      <c r="DW130" s="250"/>
      <c r="DX130" s="525"/>
      <c r="DY130" s="449">
        <f t="shared" ref="DY130:DY135" si="145">+(DY16-DQ16)/DQ16</f>
        <v>-2.92122151713024E-3</v>
      </c>
      <c r="DZ130" s="450">
        <f t="shared" ref="DZ130:DZ135" si="146">+(DZ16-DR16)/DR16</f>
        <v>-4.4523508903203989E-3</v>
      </c>
      <c r="EA130" s="420">
        <f t="shared" ref="EA130:EA135" si="147">+(EA16-DS16)/DS16</f>
        <v>-1.067163832722425E-2</v>
      </c>
      <c r="EB130" s="271">
        <f t="shared" ref="EB130:EB135" si="148">+(EB16-DT16)/DT16</f>
        <v>-2.1490236326394217E-3</v>
      </c>
      <c r="EC130" s="272">
        <f t="shared" ref="EC130:EC135" si="149">+(EC16-DU16)/DU16</f>
        <v>-2.995815332900242E-2</v>
      </c>
      <c r="ED130" s="273">
        <f t="shared" ref="ED130:ED135" si="150">+(ED16-DV16)/DV16</f>
        <v>-1.989127644238789E-2</v>
      </c>
      <c r="EE130" s="250"/>
    </row>
    <row r="131" spans="1:135" ht="15.75" thickBot="1" x14ac:dyDescent="0.3">
      <c r="A131" s="100" t="s">
        <v>204</v>
      </c>
      <c r="B131" s="242" t="s">
        <v>253</v>
      </c>
      <c r="C131" s="578"/>
      <c r="D131" s="280" t="s">
        <v>226</v>
      </c>
      <c r="P131" s="571"/>
      <c r="Q131" s="182"/>
      <c r="R131" s="182"/>
      <c r="S131" s="182"/>
      <c r="T131" s="225"/>
      <c r="U131" s="225"/>
      <c r="V131" s="225"/>
      <c r="W131" s="250"/>
      <c r="X131" s="525"/>
      <c r="Y131" s="131">
        <f t="shared" si="77"/>
        <v>-6.4988031319752781E-2</v>
      </c>
      <c r="Z131" s="132">
        <f t="shared" si="77"/>
        <v>-6.308868639896574E-2</v>
      </c>
      <c r="AA131" s="133">
        <f t="shared" si="77"/>
        <v>-5.6518743606883519E-2</v>
      </c>
      <c r="AB131" s="274">
        <f t="shared" si="77"/>
        <v>-5.6951849564511485E-2</v>
      </c>
      <c r="AC131" s="267">
        <f t="shared" si="77"/>
        <v>-5.3449763678163044E-2</v>
      </c>
      <c r="AD131" s="268">
        <f t="shared" si="77"/>
        <v>-4.6977353258917109E-2</v>
      </c>
      <c r="AE131" s="250"/>
      <c r="AF131" s="525"/>
      <c r="AG131" s="131">
        <f t="shared" si="78"/>
        <v>5.24575787080526E-2</v>
      </c>
      <c r="AH131" s="132">
        <f t="shared" si="78"/>
        <v>7.0946810897707588E-2</v>
      </c>
      <c r="AI131" s="133">
        <f t="shared" si="78"/>
        <v>5.5540929421088417E-2</v>
      </c>
      <c r="AJ131" s="274">
        <f t="shared" si="78"/>
        <v>2.712149018139921E-2</v>
      </c>
      <c r="AK131" s="267">
        <f t="shared" si="78"/>
        <v>4.0722810648452526E-2</v>
      </c>
      <c r="AL131" s="268">
        <f t="shared" si="78"/>
        <v>2.3393688223755172E-3</v>
      </c>
      <c r="AM131" s="250"/>
      <c r="AN131" s="525"/>
      <c r="AO131" s="131">
        <f t="shared" si="79"/>
        <v>1.1446643608269717E-2</v>
      </c>
      <c r="AP131" s="132">
        <f t="shared" si="80"/>
        <v>1.3492730258260534E-2</v>
      </c>
      <c r="AQ131" s="133">
        <f t="shared" si="81"/>
        <v>1.0984564622404571E-2</v>
      </c>
      <c r="AR131" s="274">
        <f t="shared" si="82"/>
        <v>4.9030419502582405E-3</v>
      </c>
      <c r="AS131" s="267">
        <f t="shared" si="83"/>
        <v>9.5181826628097516E-3</v>
      </c>
      <c r="AT131" s="268">
        <f t="shared" si="84"/>
        <v>3.530433561066644E-2</v>
      </c>
      <c r="AU131" s="250"/>
      <c r="AV131" s="525"/>
      <c r="AW131" s="131">
        <f t="shared" si="85"/>
        <v>5.1743945256525819E-3</v>
      </c>
      <c r="AX131" s="132">
        <f t="shared" si="86"/>
        <v>3.9909869087502801E-3</v>
      </c>
      <c r="AY131" s="133">
        <f t="shared" si="87"/>
        <v>-6.186786172928233E-4</v>
      </c>
      <c r="AZ131" s="274">
        <f t="shared" si="88"/>
        <v>-1.1685195432191106E-2</v>
      </c>
      <c r="BA131" s="267">
        <f t="shared" si="89"/>
        <v>3.7777421883145295E-3</v>
      </c>
      <c r="BB131" s="268">
        <f t="shared" si="90"/>
        <v>4.2279014861404553E-4</v>
      </c>
      <c r="BC131" s="250"/>
      <c r="BD131" s="525"/>
      <c r="BE131" s="131">
        <f t="shared" si="91"/>
        <v>1.5423179879298428E-2</v>
      </c>
      <c r="BF131" s="132">
        <f t="shared" si="92"/>
        <v>1.6794791488145337E-2</v>
      </c>
      <c r="BG131" s="133">
        <f t="shared" si="93"/>
        <v>2.0286541312099667E-2</v>
      </c>
      <c r="BH131" s="274">
        <f t="shared" si="94"/>
        <v>3.1232572052499054E-2</v>
      </c>
      <c r="BI131" s="267">
        <f t="shared" si="95"/>
        <v>5.9704467471365244E-3</v>
      </c>
      <c r="BJ131" s="268">
        <f t="shared" si="96"/>
        <v>2.396753053289782E-2</v>
      </c>
      <c r="BK131" s="250"/>
      <c r="BL131" s="525"/>
      <c r="BM131" s="131">
        <f t="shared" si="97"/>
        <v>1.5811596190962847E-2</v>
      </c>
      <c r="BN131" s="132">
        <f t="shared" si="98"/>
        <v>1.6698664071172986E-2</v>
      </c>
      <c r="BO131" s="133">
        <f t="shared" si="99"/>
        <v>2.0060963705536124E-2</v>
      </c>
      <c r="BP131" s="274">
        <f t="shared" si="100"/>
        <v>9.44467097037212E-3</v>
      </c>
      <c r="BQ131" s="267">
        <f t="shared" si="101"/>
        <v>3.06886260960964E-3</v>
      </c>
      <c r="BR131" s="268">
        <f t="shared" si="102"/>
        <v>1.8691106498294183E-2</v>
      </c>
      <c r="BS131" s="250"/>
      <c r="BT131" s="525"/>
      <c r="BU131" s="131">
        <f t="shared" si="103"/>
        <v>-9.4816647012256026E-3</v>
      </c>
      <c r="BV131" s="132">
        <f t="shared" si="104"/>
        <v>-8.5375572999777816E-3</v>
      </c>
      <c r="BW131" s="133">
        <f t="shared" si="105"/>
        <v>-8.5222659320158059E-3</v>
      </c>
      <c r="BX131" s="274">
        <f t="shared" si="106"/>
        <v>-4.5941757799135875E-2</v>
      </c>
      <c r="BY131" s="267">
        <f t="shared" si="107"/>
        <v>-1.8918920708639E-2</v>
      </c>
      <c r="BZ131" s="268">
        <f t="shared" si="108"/>
        <v>-1.0008227121080687E-2</v>
      </c>
      <c r="CA131" s="250"/>
      <c r="CB131" s="525"/>
      <c r="CC131" s="131">
        <f t="shared" si="109"/>
        <v>-1.6467920545878263E-2</v>
      </c>
      <c r="CD131" s="132">
        <f t="shared" si="110"/>
        <v>-1.9840711903488361E-2</v>
      </c>
      <c r="CE131" s="133">
        <f t="shared" si="111"/>
        <v>3.9101329310306443E-3</v>
      </c>
      <c r="CF131" s="274">
        <f t="shared" si="112"/>
        <v>-1.6381985798060685E-2</v>
      </c>
      <c r="CG131" s="267">
        <f t="shared" si="113"/>
        <v>-4.6295572656344349E-3</v>
      </c>
      <c r="CH131" s="268">
        <f t="shared" si="114"/>
        <v>1.6878464974055925E-2</v>
      </c>
      <c r="CI131" s="250"/>
      <c r="CJ131" s="525"/>
      <c r="CK131" s="131">
        <f t="shared" si="115"/>
        <v>-9.0248896810335728E-3</v>
      </c>
      <c r="CL131" s="132">
        <f t="shared" si="116"/>
        <v>-1.1902282418412482E-2</v>
      </c>
      <c r="CM131" s="133">
        <f t="shared" si="117"/>
        <v>-2.5466832313166217E-2</v>
      </c>
      <c r="CN131" s="274">
        <f t="shared" si="118"/>
        <v>6.7455599702067742E-3</v>
      </c>
      <c r="CO131" s="267">
        <f t="shared" si="119"/>
        <v>-3.9860339479699039E-2</v>
      </c>
      <c r="CP131" s="268">
        <f t="shared" si="120"/>
        <v>-2.4821945282489315E-2</v>
      </c>
      <c r="CQ131" s="250"/>
      <c r="CR131" s="525"/>
      <c r="CS131" s="131">
        <f t="shared" si="121"/>
        <v>-8.2610804713400751E-3</v>
      </c>
      <c r="CT131" s="132">
        <f t="shared" si="122"/>
        <v>-5.0626159804026084E-3</v>
      </c>
      <c r="CU131" s="133">
        <f t="shared" si="123"/>
        <v>8.3675432150471152E-4</v>
      </c>
      <c r="CV131" s="274">
        <f t="shared" si="124"/>
        <v>1.4297230003548619E-2</v>
      </c>
      <c r="CW131" s="267">
        <f t="shared" si="125"/>
        <v>-1.0052705140016261E-3</v>
      </c>
      <c r="CX131" s="268">
        <f t="shared" si="126"/>
        <v>8.3166873494161216E-4</v>
      </c>
      <c r="CY131" s="250"/>
      <c r="CZ131" s="525"/>
      <c r="DA131" s="131">
        <f t="shared" si="127"/>
        <v>-1.5073526481762169E-2</v>
      </c>
      <c r="DB131" s="132">
        <f t="shared" si="128"/>
        <v>-1.4788418822446031E-2</v>
      </c>
      <c r="DC131" s="133">
        <f t="shared" si="129"/>
        <v>-1.7673995929753755E-2</v>
      </c>
      <c r="DD131" s="274">
        <f t="shared" si="130"/>
        <v>-2.955599001090985E-2</v>
      </c>
      <c r="DE131" s="267">
        <f t="shared" si="131"/>
        <v>7.1136087827258603E-3</v>
      </c>
      <c r="DF131" s="268">
        <f t="shared" si="132"/>
        <v>-4.4844412297027916E-2</v>
      </c>
      <c r="DG131" s="250"/>
      <c r="DH131" s="525"/>
      <c r="DI131" s="131">
        <f t="shared" si="133"/>
        <v>-4.4599030934834244E-3</v>
      </c>
      <c r="DJ131" s="132">
        <f t="shared" si="134"/>
        <v>-4.4392604379858156E-3</v>
      </c>
      <c r="DK131" s="133">
        <f t="shared" si="135"/>
        <v>-5.780780473044621E-3</v>
      </c>
      <c r="DL131" s="274">
        <f t="shared" si="136"/>
        <v>-6.2207582049876075E-3</v>
      </c>
      <c r="DM131" s="267">
        <f t="shared" si="137"/>
        <v>1.9798763255002128E-2</v>
      </c>
      <c r="DN131" s="268">
        <f t="shared" si="138"/>
        <v>-1.3415696975653322E-3</v>
      </c>
      <c r="DO131" s="250"/>
      <c r="DP131" s="525"/>
      <c r="DQ131" s="451">
        <f t="shared" si="139"/>
        <v>6.186895859988889E-2</v>
      </c>
      <c r="DR131" s="452">
        <f t="shared" si="140"/>
        <v>6.1769710699732423E-2</v>
      </c>
      <c r="DS131" s="453">
        <f t="shared" si="141"/>
        <v>6.0618374379785858E-2</v>
      </c>
      <c r="DT131" s="274">
        <f t="shared" si="142"/>
        <v>7.4431289923989091E-2</v>
      </c>
      <c r="DU131" s="267">
        <f t="shared" si="143"/>
        <v>4.3308917825779898E-2</v>
      </c>
      <c r="DV131" s="268">
        <f t="shared" si="144"/>
        <v>8.0393168880322954E-2</v>
      </c>
      <c r="DW131" s="250"/>
      <c r="DX131" s="525"/>
      <c r="DY131" s="451">
        <f t="shared" si="145"/>
        <v>-6.0221124714339904E-3</v>
      </c>
      <c r="DZ131" s="452">
        <f t="shared" si="146"/>
        <v>-6.2784886454072463E-3</v>
      </c>
      <c r="EA131" s="453">
        <f t="shared" si="147"/>
        <v>-8.9170254878616646E-3</v>
      </c>
      <c r="EB131" s="274">
        <f t="shared" si="148"/>
        <v>-2.1490236326394217E-3</v>
      </c>
      <c r="EC131" s="267">
        <f t="shared" si="149"/>
        <v>-2.995815332900242E-2</v>
      </c>
      <c r="ED131" s="268">
        <f t="shared" si="150"/>
        <v>-1.989127644238789E-2</v>
      </c>
      <c r="EE131" s="250"/>
    </row>
    <row r="132" spans="1:135" ht="15.75" thickBot="1" x14ac:dyDescent="0.3">
      <c r="A132" s="100" t="s">
        <v>205</v>
      </c>
      <c r="B132" s="242" t="s">
        <v>254</v>
      </c>
      <c r="C132" s="578"/>
      <c r="D132" s="280" t="s">
        <v>226</v>
      </c>
      <c r="P132" s="571"/>
      <c r="Q132" s="182"/>
      <c r="R132" s="182"/>
      <c r="S132" s="182"/>
      <c r="T132" s="225"/>
      <c r="U132" s="225"/>
      <c r="V132" s="225"/>
      <c r="W132" s="250"/>
      <c r="X132" s="525"/>
      <c r="Y132" s="131">
        <f t="shared" si="77"/>
        <v>-4.7887996433023446E-2</v>
      </c>
      <c r="Z132" s="132">
        <f t="shared" si="77"/>
        <v>-4.7296214460463767E-2</v>
      </c>
      <c r="AA132" s="133">
        <f t="shared" si="77"/>
        <v>-4.1668661616033394E-2</v>
      </c>
      <c r="AB132" s="274">
        <f t="shared" si="77"/>
        <v>-5.6951849564511485E-2</v>
      </c>
      <c r="AC132" s="267">
        <f t="shared" si="77"/>
        <v>-5.3449763678163044E-2</v>
      </c>
      <c r="AD132" s="268">
        <f t="shared" si="77"/>
        <v>-4.6977353258917109E-2</v>
      </c>
      <c r="AE132" s="250"/>
      <c r="AF132" s="525"/>
      <c r="AG132" s="131">
        <f t="shared" si="78"/>
        <v>7.003352528587325E-4</v>
      </c>
      <c r="AH132" s="132">
        <f t="shared" si="78"/>
        <v>-9.3212550453694587E-4</v>
      </c>
      <c r="AI132" s="133">
        <f t="shared" si="78"/>
        <v>-1.7830311673847909E-2</v>
      </c>
      <c r="AJ132" s="274">
        <f t="shared" si="78"/>
        <v>2.712149018139921E-2</v>
      </c>
      <c r="AK132" s="267">
        <f t="shared" si="78"/>
        <v>4.0722810648452526E-2</v>
      </c>
      <c r="AL132" s="268">
        <f t="shared" si="78"/>
        <v>2.3393688223755172E-3</v>
      </c>
      <c r="AM132" s="250"/>
      <c r="AN132" s="525"/>
      <c r="AO132" s="131">
        <f t="shared" si="79"/>
        <v>8.0083054012482988E-3</v>
      </c>
      <c r="AP132" s="132">
        <f t="shared" si="80"/>
        <v>8.3148597082804126E-3</v>
      </c>
      <c r="AQ132" s="133">
        <f t="shared" si="81"/>
        <v>5.4525712950069588E-3</v>
      </c>
      <c r="AR132" s="274">
        <f t="shared" si="82"/>
        <v>4.9030419502582405E-3</v>
      </c>
      <c r="AS132" s="267">
        <f t="shared" si="83"/>
        <v>9.5181826628097516E-3</v>
      </c>
      <c r="AT132" s="268">
        <f t="shared" si="84"/>
        <v>3.530433561066644E-2</v>
      </c>
      <c r="AU132" s="250"/>
      <c r="AV132" s="525"/>
      <c r="AW132" s="131">
        <f t="shared" si="85"/>
        <v>4.9959668249941608E-3</v>
      </c>
      <c r="AX132" s="132">
        <f t="shared" si="86"/>
        <v>4.4495616051702311E-3</v>
      </c>
      <c r="AY132" s="133">
        <f t="shared" si="87"/>
        <v>-1.058404573773808E-3</v>
      </c>
      <c r="AZ132" s="274">
        <f t="shared" si="88"/>
        <v>-1.1685195432191106E-2</v>
      </c>
      <c r="BA132" s="267">
        <f t="shared" si="89"/>
        <v>3.7777421883145295E-3</v>
      </c>
      <c r="BB132" s="268">
        <f t="shared" si="90"/>
        <v>4.2279014861404553E-4</v>
      </c>
      <c r="BC132" s="250"/>
      <c r="BD132" s="525"/>
      <c r="BE132" s="131">
        <f t="shared" si="91"/>
        <v>1.2525669744635511E-2</v>
      </c>
      <c r="BF132" s="132">
        <f t="shared" si="92"/>
        <v>1.3877723283332234E-2</v>
      </c>
      <c r="BG132" s="133">
        <f t="shared" si="93"/>
        <v>2.3186967981461196E-2</v>
      </c>
      <c r="BH132" s="274">
        <f t="shared" si="94"/>
        <v>3.1232572052499054E-2</v>
      </c>
      <c r="BI132" s="267">
        <f t="shared" si="95"/>
        <v>5.9704467471365244E-3</v>
      </c>
      <c r="BJ132" s="268">
        <f t="shared" si="96"/>
        <v>2.396753053289782E-2</v>
      </c>
      <c r="BK132" s="250"/>
      <c r="BL132" s="525"/>
      <c r="BM132" s="131">
        <f t="shared" si="97"/>
        <v>1.7405003693799024E-2</v>
      </c>
      <c r="BN132" s="132">
        <f t="shared" si="98"/>
        <v>1.8181612343666029E-2</v>
      </c>
      <c r="BO132" s="133">
        <f t="shared" si="99"/>
        <v>2.4368179811306737E-2</v>
      </c>
      <c r="BP132" s="274">
        <f t="shared" si="100"/>
        <v>9.44467097037212E-3</v>
      </c>
      <c r="BQ132" s="267">
        <f t="shared" si="101"/>
        <v>3.06886260960964E-3</v>
      </c>
      <c r="BR132" s="268">
        <f t="shared" si="102"/>
        <v>1.8691106498294183E-2</v>
      </c>
      <c r="BS132" s="250"/>
      <c r="BT132" s="525"/>
      <c r="BU132" s="131">
        <f t="shared" si="103"/>
        <v>1.8161228902368879E-2</v>
      </c>
      <c r="BV132" s="132">
        <f t="shared" si="104"/>
        <v>1.5957772657273963E-2</v>
      </c>
      <c r="BW132" s="133">
        <f t="shared" si="105"/>
        <v>6.4547724697439843E-2</v>
      </c>
      <c r="BX132" s="274">
        <f t="shared" si="106"/>
        <v>-4.5941757799135875E-2</v>
      </c>
      <c r="BY132" s="267">
        <f t="shared" si="107"/>
        <v>-1.8918920708639E-2</v>
      </c>
      <c r="BZ132" s="268">
        <f t="shared" si="108"/>
        <v>-1.0008227121080687E-2</v>
      </c>
      <c r="CA132" s="250"/>
      <c r="CB132" s="525"/>
      <c r="CC132" s="131">
        <f t="shared" si="109"/>
        <v>1.7097777646838826E-3</v>
      </c>
      <c r="CD132" s="132">
        <f t="shared" si="110"/>
        <v>3.5794787610511202E-3</v>
      </c>
      <c r="CE132" s="133">
        <f t="shared" si="111"/>
        <v>1.7771143373331369E-2</v>
      </c>
      <c r="CF132" s="274">
        <f t="shared" si="112"/>
        <v>-1.6381985798060685E-2</v>
      </c>
      <c r="CG132" s="267">
        <f t="shared" si="113"/>
        <v>-4.6295572656344349E-3</v>
      </c>
      <c r="CH132" s="268">
        <f t="shared" si="114"/>
        <v>1.6878464974055925E-2</v>
      </c>
      <c r="CI132" s="250"/>
      <c r="CJ132" s="525"/>
      <c r="CK132" s="131">
        <f t="shared" si="115"/>
        <v>-4.506248942893522E-3</v>
      </c>
      <c r="CL132" s="132">
        <f t="shared" si="116"/>
        <v>-7.6111946720369859E-3</v>
      </c>
      <c r="CM132" s="133">
        <f t="shared" si="117"/>
        <v>-2.7076891181302246E-2</v>
      </c>
      <c r="CN132" s="274">
        <f t="shared" si="118"/>
        <v>6.7455599702067742E-3</v>
      </c>
      <c r="CO132" s="267">
        <f t="shared" si="119"/>
        <v>-3.9860339479699039E-2</v>
      </c>
      <c r="CP132" s="268">
        <f t="shared" si="120"/>
        <v>-2.4821945282489315E-2</v>
      </c>
      <c r="CQ132" s="250"/>
      <c r="CR132" s="525"/>
      <c r="CS132" s="131">
        <f t="shared" si="121"/>
        <v>-6.3915653533002693E-3</v>
      </c>
      <c r="CT132" s="132">
        <f t="shared" si="122"/>
        <v>-4.7787208342089738E-3</v>
      </c>
      <c r="CU132" s="133">
        <f t="shared" si="123"/>
        <v>5.6866143893522774E-3</v>
      </c>
      <c r="CV132" s="274">
        <f t="shared" si="124"/>
        <v>1.4297230003548619E-2</v>
      </c>
      <c r="CW132" s="267">
        <f t="shared" si="125"/>
        <v>-1.0052705140016261E-3</v>
      </c>
      <c r="CX132" s="268">
        <f t="shared" si="126"/>
        <v>8.3166873494161216E-4</v>
      </c>
      <c r="CY132" s="250"/>
      <c r="CZ132" s="525"/>
      <c r="DA132" s="131">
        <f t="shared" si="127"/>
        <v>-9.8755808611789234E-3</v>
      </c>
      <c r="DB132" s="132">
        <f t="shared" si="128"/>
        <v>-1.0810093959014782E-2</v>
      </c>
      <c r="DC132" s="133">
        <f t="shared" si="129"/>
        <v>-1.7316493322037569E-2</v>
      </c>
      <c r="DD132" s="274">
        <f t="shared" si="130"/>
        <v>-2.955599001090985E-2</v>
      </c>
      <c r="DE132" s="267">
        <f t="shared" si="131"/>
        <v>7.1136087827258603E-3</v>
      </c>
      <c r="DF132" s="268">
        <f t="shared" si="132"/>
        <v>-4.4844412297027916E-2</v>
      </c>
      <c r="DG132" s="250"/>
      <c r="DH132" s="525"/>
      <c r="DI132" s="131">
        <f t="shared" si="133"/>
        <v>-1.8821689293435286E-3</v>
      </c>
      <c r="DJ132" s="132">
        <f t="shared" si="134"/>
        <v>-2.2070295257576311E-3</v>
      </c>
      <c r="DK132" s="133">
        <f t="shared" si="135"/>
        <v>-5.7202731488750483E-3</v>
      </c>
      <c r="DL132" s="274">
        <f t="shared" si="136"/>
        <v>-6.2207582049876075E-3</v>
      </c>
      <c r="DM132" s="267">
        <f t="shared" si="137"/>
        <v>1.9798763255002128E-2</v>
      </c>
      <c r="DN132" s="268">
        <f t="shared" si="138"/>
        <v>-1.3415696975653322E-3</v>
      </c>
      <c r="DO132" s="250"/>
      <c r="DP132" s="525"/>
      <c r="DQ132" s="451">
        <f t="shared" si="139"/>
        <v>4.3114583553270892E-2</v>
      </c>
      <c r="DR132" s="452">
        <f t="shared" si="140"/>
        <v>4.3840960614304279E-2</v>
      </c>
      <c r="DS132" s="453">
        <f t="shared" si="141"/>
        <v>4.5050458835205399E-2</v>
      </c>
      <c r="DT132" s="274">
        <f t="shared" si="142"/>
        <v>7.4431289923989091E-2</v>
      </c>
      <c r="DU132" s="267">
        <f t="shared" si="143"/>
        <v>4.3308917825779898E-2</v>
      </c>
      <c r="DV132" s="268">
        <f t="shared" si="144"/>
        <v>8.0393168880322954E-2</v>
      </c>
      <c r="DW132" s="250"/>
      <c r="DX132" s="525"/>
      <c r="DY132" s="451">
        <f t="shared" si="145"/>
        <v>-2.3417310896283075E-3</v>
      </c>
      <c r="DZ132" s="452">
        <f t="shared" si="146"/>
        <v>-2.9271349732411787E-3</v>
      </c>
      <c r="EA132" s="453">
        <f t="shared" si="147"/>
        <v>-6.3806863976656417E-3</v>
      </c>
      <c r="EB132" s="274">
        <f t="shared" si="148"/>
        <v>-2.1490236326394217E-3</v>
      </c>
      <c r="EC132" s="267">
        <f t="shared" si="149"/>
        <v>-2.995815332900242E-2</v>
      </c>
      <c r="ED132" s="268">
        <f t="shared" si="150"/>
        <v>-1.989127644238789E-2</v>
      </c>
      <c r="EE132" s="250"/>
    </row>
    <row r="133" spans="1:135" ht="15.75" thickBot="1" x14ac:dyDescent="0.3">
      <c r="A133" s="100" t="s">
        <v>256</v>
      </c>
      <c r="B133" s="242" t="s">
        <v>255</v>
      </c>
      <c r="C133" s="578"/>
      <c r="D133" s="280" t="s">
        <v>226</v>
      </c>
      <c r="P133" s="571"/>
      <c r="Q133" s="182"/>
      <c r="R133" s="182"/>
      <c r="S133" s="182"/>
      <c r="T133" s="221"/>
      <c r="U133" s="221"/>
      <c r="V133" s="221"/>
      <c r="W133" s="250"/>
      <c r="X133" s="525"/>
      <c r="Y133" s="131">
        <f t="shared" si="77"/>
        <v>-6.475388421906926E-2</v>
      </c>
      <c r="Z133" s="132">
        <f t="shared" si="77"/>
        <v>-6.2382847608893739E-2</v>
      </c>
      <c r="AA133" s="133">
        <f t="shared" si="77"/>
        <v>-5.599966437754049E-2</v>
      </c>
      <c r="AB133" s="96">
        <f t="shared" si="77"/>
        <v>-5.6951849564511485E-2</v>
      </c>
      <c r="AC133" s="97">
        <f t="shared" si="77"/>
        <v>-5.3449763678163044E-2</v>
      </c>
      <c r="AD133" s="181">
        <f t="shared" si="77"/>
        <v>-4.6977353258917109E-2</v>
      </c>
      <c r="AE133" s="250"/>
      <c r="AF133" s="525"/>
      <c r="AG133" s="131">
        <f t="shared" si="78"/>
        <v>-3.8071523240169295E-3</v>
      </c>
      <c r="AH133" s="132">
        <f t="shared" si="78"/>
        <v>-7.8356633674862963E-3</v>
      </c>
      <c r="AI133" s="133">
        <f t="shared" si="78"/>
        <v>-1.7901599422606981E-2</v>
      </c>
      <c r="AJ133" s="96">
        <f t="shared" si="78"/>
        <v>2.712149018139921E-2</v>
      </c>
      <c r="AK133" s="97">
        <f t="shared" si="78"/>
        <v>4.0722810648452526E-2</v>
      </c>
      <c r="AL133" s="181">
        <f t="shared" si="78"/>
        <v>2.3393688223755172E-3</v>
      </c>
      <c r="AM133" s="250"/>
      <c r="AN133" s="525"/>
      <c r="AO133" s="131">
        <f t="shared" si="79"/>
        <v>-1.4477901821035392E-2</v>
      </c>
      <c r="AP133" s="132">
        <f t="shared" si="80"/>
        <v>-2.3146000175990201E-2</v>
      </c>
      <c r="AQ133" s="133">
        <f t="shared" si="81"/>
        <v>3.348812969893593E-3</v>
      </c>
      <c r="AR133" s="96">
        <f t="shared" si="82"/>
        <v>4.9030419502582405E-3</v>
      </c>
      <c r="AS133" s="97">
        <f t="shared" si="83"/>
        <v>9.5181826628097516E-3</v>
      </c>
      <c r="AT133" s="181">
        <f t="shared" si="84"/>
        <v>3.530433561066644E-2</v>
      </c>
      <c r="AU133" s="250"/>
      <c r="AV133" s="525"/>
      <c r="AW133" s="131">
        <f t="shared" si="85"/>
        <v>4.3342880003105332E-3</v>
      </c>
      <c r="AX133" s="132">
        <f t="shared" si="86"/>
        <v>2.0382397468757885E-3</v>
      </c>
      <c r="AY133" s="133">
        <f t="shared" si="87"/>
        <v>-4.1197820768050595E-3</v>
      </c>
      <c r="AZ133" s="96">
        <f t="shared" si="88"/>
        <v>-1.1685195432191106E-2</v>
      </c>
      <c r="BA133" s="97">
        <f t="shared" si="89"/>
        <v>3.7777421883145295E-3</v>
      </c>
      <c r="BB133" s="181">
        <f t="shared" si="90"/>
        <v>4.2279014861404553E-4</v>
      </c>
      <c r="BC133" s="250"/>
      <c r="BD133" s="525"/>
      <c r="BE133" s="131">
        <f t="shared" si="91"/>
        <v>1.4428601432263741E-2</v>
      </c>
      <c r="BF133" s="132">
        <f t="shared" si="92"/>
        <v>1.6167354212476413E-2</v>
      </c>
      <c r="BG133" s="133">
        <f t="shared" si="93"/>
        <v>1.9980627086145706E-2</v>
      </c>
      <c r="BH133" s="96">
        <f t="shared" si="94"/>
        <v>3.1232572052499054E-2</v>
      </c>
      <c r="BI133" s="97">
        <f t="shared" si="95"/>
        <v>5.9704467471365244E-3</v>
      </c>
      <c r="BJ133" s="181">
        <f t="shared" si="96"/>
        <v>2.396753053289782E-2</v>
      </c>
      <c r="BK133" s="250"/>
      <c r="BL133" s="525"/>
      <c r="BM133" s="131">
        <f t="shared" si="97"/>
        <v>1.6292596726847779E-2</v>
      </c>
      <c r="BN133" s="132">
        <f t="shared" si="98"/>
        <v>1.7064319625568428E-2</v>
      </c>
      <c r="BO133" s="133">
        <f t="shared" si="99"/>
        <v>1.769399804730622E-2</v>
      </c>
      <c r="BP133" s="96">
        <f t="shared" si="100"/>
        <v>9.44467097037212E-3</v>
      </c>
      <c r="BQ133" s="97">
        <f t="shared" si="101"/>
        <v>3.06886260960964E-3</v>
      </c>
      <c r="BR133" s="181">
        <f t="shared" si="102"/>
        <v>1.8691106498294183E-2</v>
      </c>
      <c r="BS133" s="250"/>
      <c r="BT133" s="525"/>
      <c r="BU133" s="131">
        <f t="shared" si="103"/>
        <v>-7.9554496406901348E-2</v>
      </c>
      <c r="BV133" s="132">
        <f t="shared" si="104"/>
        <v>-0.10614616774788817</v>
      </c>
      <c r="BW133" s="133">
        <f t="shared" si="105"/>
        <v>-0.15265858623466791</v>
      </c>
      <c r="BX133" s="96">
        <f t="shared" si="106"/>
        <v>-4.5941757799135875E-2</v>
      </c>
      <c r="BY133" s="97">
        <f t="shared" si="107"/>
        <v>-1.8918920708639E-2</v>
      </c>
      <c r="BZ133" s="181">
        <f t="shared" si="108"/>
        <v>-1.0008227121080687E-2</v>
      </c>
      <c r="CA133" s="250"/>
      <c r="CB133" s="525"/>
      <c r="CC133" s="131">
        <f t="shared" si="109"/>
        <v>4.2997356895609368E-3</v>
      </c>
      <c r="CD133" s="132">
        <f t="shared" si="110"/>
        <v>8.6417748968737832E-3</v>
      </c>
      <c r="CE133" s="133">
        <f t="shared" si="111"/>
        <v>1.7893212123975856E-2</v>
      </c>
      <c r="CF133" s="96">
        <f t="shared" si="112"/>
        <v>-1.6381985798060685E-2</v>
      </c>
      <c r="CG133" s="97">
        <f t="shared" si="113"/>
        <v>-4.6295572656344349E-3</v>
      </c>
      <c r="CH133" s="181">
        <f t="shared" si="114"/>
        <v>1.6878464974055925E-2</v>
      </c>
      <c r="CI133" s="250"/>
      <c r="CJ133" s="525"/>
      <c r="CK133" s="131">
        <f t="shared" si="115"/>
        <v>-3.979321587443122E-3</v>
      </c>
      <c r="CL133" s="132">
        <f t="shared" si="116"/>
        <v>-1.3477380037771608E-2</v>
      </c>
      <c r="CM133" s="133">
        <f t="shared" si="117"/>
        <v>-3.1753592963181795E-2</v>
      </c>
      <c r="CN133" s="96">
        <f t="shared" si="118"/>
        <v>6.7455599702067742E-3</v>
      </c>
      <c r="CO133" s="97">
        <f t="shared" si="119"/>
        <v>-3.9860339479699039E-2</v>
      </c>
      <c r="CP133" s="181">
        <f t="shared" si="120"/>
        <v>-2.4821945282489315E-2</v>
      </c>
      <c r="CQ133" s="250"/>
      <c r="CR133" s="525"/>
      <c r="CS133" s="131">
        <f t="shared" si="121"/>
        <v>2.7238890896603167E-3</v>
      </c>
      <c r="CT133" s="132">
        <f t="shared" si="122"/>
        <v>5.5318222288949425E-3</v>
      </c>
      <c r="CU133" s="133">
        <f t="shared" si="123"/>
        <v>1.1929387995800605E-2</v>
      </c>
      <c r="CV133" s="96">
        <f t="shared" si="124"/>
        <v>1.4297230003548619E-2</v>
      </c>
      <c r="CW133" s="97">
        <f t="shared" si="125"/>
        <v>-1.0052705140016261E-3</v>
      </c>
      <c r="CX133" s="181">
        <f t="shared" si="126"/>
        <v>8.3166873494161216E-4</v>
      </c>
      <c r="CY133" s="250"/>
      <c r="CZ133" s="525"/>
      <c r="DA133" s="131">
        <f t="shared" si="127"/>
        <v>-6.8051589404193929E-3</v>
      </c>
      <c r="DB133" s="132">
        <f t="shared" si="128"/>
        <v>-9.9032859184924379E-3</v>
      </c>
      <c r="DC133" s="133">
        <f t="shared" si="129"/>
        <v>-1.5149060856330606E-2</v>
      </c>
      <c r="DD133" s="96">
        <f t="shared" si="130"/>
        <v>-2.955599001090985E-2</v>
      </c>
      <c r="DE133" s="97">
        <f t="shared" si="131"/>
        <v>7.1136087827258603E-3</v>
      </c>
      <c r="DF133" s="181">
        <f t="shared" si="132"/>
        <v>-4.4844412297027916E-2</v>
      </c>
      <c r="DG133" s="250"/>
      <c r="DH133" s="525"/>
      <c r="DI133" s="131">
        <f t="shared" si="133"/>
        <v>-8.1225506072182454E-3</v>
      </c>
      <c r="DJ133" s="132">
        <f t="shared" si="134"/>
        <v>-7.6983753565508422E-3</v>
      </c>
      <c r="DK133" s="133">
        <f t="shared" si="135"/>
        <v>-8.8127703434823911E-3</v>
      </c>
      <c r="DL133" s="96">
        <f t="shared" si="136"/>
        <v>-6.2207582049876075E-3</v>
      </c>
      <c r="DM133" s="97">
        <f t="shared" si="137"/>
        <v>1.9798763255002128E-2</v>
      </c>
      <c r="DN133" s="181">
        <f t="shared" si="138"/>
        <v>-1.3415696975653322E-3</v>
      </c>
      <c r="DO133" s="250"/>
      <c r="DP133" s="525"/>
      <c r="DQ133" s="451">
        <f t="shared" si="139"/>
        <v>5.9443478527721402E-2</v>
      </c>
      <c r="DR133" s="452">
        <f t="shared" si="140"/>
        <v>5.893221536976917E-2</v>
      </c>
      <c r="DS133" s="453">
        <f t="shared" si="141"/>
        <v>5.563392119854739E-2</v>
      </c>
      <c r="DT133" s="96">
        <f t="shared" si="142"/>
        <v>7.4431289923989091E-2</v>
      </c>
      <c r="DU133" s="97">
        <f t="shared" si="143"/>
        <v>4.3308917825779898E-2</v>
      </c>
      <c r="DV133" s="181">
        <f t="shared" si="144"/>
        <v>8.0393168880322954E-2</v>
      </c>
      <c r="DW133" s="250"/>
      <c r="DX133" s="525"/>
      <c r="DY133" s="451">
        <f t="shared" si="145"/>
        <v>-7.920220715047525E-3</v>
      </c>
      <c r="DZ133" s="452">
        <f t="shared" si="146"/>
        <v>-7.811898124656597E-3</v>
      </c>
      <c r="EA133" s="453">
        <f t="shared" si="147"/>
        <v>-1.1282983365063039E-2</v>
      </c>
      <c r="EB133" s="96">
        <f t="shared" si="148"/>
        <v>-2.1490236326394217E-3</v>
      </c>
      <c r="EC133" s="97">
        <f t="shared" si="149"/>
        <v>-2.995815332900242E-2</v>
      </c>
      <c r="ED133" s="181">
        <f t="shared" si="150"/>
        <v>-1.989127644238789E-2</v>
      </c>
      <c r="EE133" s="250"/>
    </row>
    <row r="134" spans="1:135" ht="15.75" thickBot="1" x14ac:dyDescent="0.3">
      <c r="A134" s="154" t="s">
        <v>206</v>
      </c>
      <c r="B134" s="239" t="s">
        <v>257</v>
      </c>
      <c r="C134" s="578"/>
      <c r="D134" s="281" t="s">
        <v>225</v>
      </c>
      <c r="P134" s="571"/>
      <c r="Q134" s="182"/>
      <c r="R134" s="182"/>
      <c r="S134" s="182"/>
      <c r="T134" s="225"/>
      <c r="U134" s="225"/>
      <c r="V134" s="225"/>
      <c r="W134" s="250"/>
      <c r="X134" s="525"/>
      <c r="Y134" s="159">
        <f t="shared" si="77"/>
        <v>-5.319439757868822E-3</v>
      </c>
      <c r="Z134" s="160">
        <f t="shared" si="77"/>
        <v>-7.5434024047005945E-3</v>
      </c>
      <c r="AA134" s="161">
        <f t="shared" si="77"/>
        <v>-1.1075266527913803E-2</v>
      </c>
      <c r="AB134" s="274">
        <f t="shared" si="77"/>
        <v>-5.6951849564511485E-2</v>
      </c>
      <c r="AC134" s="267">
        <f t="shared" si="77"/>
        <v>-5.3449763678163044E-2</v>
      </c>
      <c r="AD134" s="268">
        <f t="shared" si="77"/>
        <v>-4.6977353258917109E-2</v>
      </c>
      <c r="AE134" s="250"/>
      <c r="AF134" s="525"/>
      <c r="AG134" s="159">
        <f t="shared" si="78"/>
        <v>1.9873847535016834E-3</v>
      </c>
      <c r="AH134" s="160">
        <f t="shared" si="78"/>
        <v>-1.7125606908472021E-3</v>
      </c>
      <c r="AI134" s="161">
        <f t="shared" si="78"/>
        <v>-9.7991975947445756E-3</v>
      </c>
      <c r="AJ134" s="274">
        <f t="shared" si="78"/>
        <v>2.712149018139921E-2</v>
      </c>
      <c r="AK134" s="267">
        <f t="shared" si="78"/>
        <v>4.0722810648452526E-2</v>
      </c>
      <c r="AL134" s="268">
        <f t="shared" si="78"/>
        <v>2.3393688223755172E-3</v>
      </c>
      <c r="AM134" s="250"/>
      <c r="AN134" s="525"/>
      <c r="AO134" s="159">
        <f t="shared" si="79"/>
        <v>1.8933623711916883E-2</v>
      </c>
      <c r="AP134" s="160">
        <f t="shared" si="80"/>
        <v>1.7288817706189227E-2</v>
      </c>
      <c r="AQ134" s="161">
        <f t="shared" si="81"/>
        <v>1.5601746627532184E-2</v>
      </c>
      <c r="AR134" s="274">
        <f t="shared" si="82"/>
        <v>4.9030419502582405E-3</v>
      </c>
      <c r="AS134" s="267">
        <f t="shared" si="83"/>
        <v>9.5181826628097516E-3</v>
      </c>
      <c r="AT134" s="268">
        <f t="shared" si="84"/>
        <v>3.530433561066644E-2</v>
      </c>
      <c r="AU134" s="250"/>
      <c r="AV134" s="525"/>
      <c r="AW134" s="159">
        <f t="shared" si="85"/>
        <v>-8.8803820866008697E-3</v>
      </c>
      <c r="AX134" s="160">
        <f t="shared" si="86"/>
        <v>-9.624979845320368E-3</v>
      </c>
      <c r="AY134" s="161">
        <f t="shared" si="87"/>
        <v>-1.1962473777915292E-2</v>
      </c>
      <c r="AZ134" s="274">
        <f t="shared" si="88"/>
        <v>-1.1685195432191106E-2</v>
      </c>
      <c r="BA134" s="267">
        <f t="shared" si="89"/>
        <v>3.7777421883145295E-3</v>
      </c>
      <c r="BB134" s="268">
        <f t="shared" si="90"/>
        <v>4.2279014861404553E-4</v>
      </c>
      <c r="BC134" s="250"/>
      <c r="BD134" s="525"/>
      <c r="BE134" s="159">
        <f t="shared" si="91"/>
        <v>1.8511093213023598E-2</v>
      </c>
      <c r="BF134" s="160">
        <f t="shared" si="92"/>
        <v>2.1172937199520559E-2</v>
      </c>
      <c r="BG134" s="161">
        <f t="shared" si="93"/>
        <v>2.3975479134113957E-2</v>
      </c>
      <c r="BH134" s="274">
        <f t="shared" si="94"/>
        <v>3.1232572052499054E-2</v>
      </c>
      <c r="BI134" s="267">
        <f t="shared" si="95"/>
        <v>5.9704467471365244E-3</v>
      </c>
      <c r="BJ134" s="268">
        <f t="shared" si="96"/>
        <v>2.396753053289782E-2</v>
      </c>
      <c r="BK134" s="250"/>
      <c r="BL134" s="525"/>
      <c r="BM134" s="159">
        <f t="shared" si="97"/>
        <v>2.0595829895742494E-2</v>
      </c>
      <c r="BN134" s="160">
        <f t="shared" si="98"/>
        <v>2.1328495873211291E-2</v>
      </c>
      <c r="BO134" s="161">
        <f t="shared" si="99"/>
        <v>2.3286606970232247E-2</v>
      </c>
      <c r="BP134" s="274">
        <f t="shared" si="100"/>
        <v>9.44467097037212E-3</v>
      </c>
      <c r="BQ134" s="267">
        <f t="shared" si="101"/>
        <v>3.06886260960964E-3</v>
      </c>
      <c r="BR134" s="268">
        <f t="shared" si="102"/>
        <v>1.8691106498294183E-2</v>
      </c>
      <c r="BS134" s="250"/>
      <c r="BT134" s="525"/>
      <c r="BU134" s="159">
        <f t="shared" si="103"/>
        <v>-3.0796420148004714E-2</v>
      </c>
      <c r="BV134" s="160">
        <f t="shared" si="104"/>
        <v>-5.310933732191634E-2</v>
      </c>
      <c r="BW134" s="161">
        <f t="shared" si="105"/>
        <v>-6.8301054085902521E-2</v>
      </c>
      <c r="BX134" s="274">
        <f t="shared" si="106"/>
        <v>-4.5941757799135875E-2</v>
      </c>
      <c r="BY134" s="267">
        <f t="shared" si="107"/>
        <v>-1.8918920708639E-2</v>
      </c>
      <c r="BZ134" s="268">
        <f t="shared" si="108"/>
        <v>-1.0008227121080687E-2</v>
      </c>
      <c r="CA134" s="250"/>
      <c r="CB134" s="525"/>
      <c r="CC134" s="159">
        <f t="shared" si="109"/>
        <v>-1.2313381467466892E-2</v>
      </c>
      <c r="CD134" s="160">
        <f t="shared" si="110"/>
        <v>-1.8510707702738684E-2</v>
      </c>
      <c r="CE134" s="161">
        <f t="shared" si="111"/>
        <v>-1.8247750953981751E-2</v>
      </c>
      <c r="CF134" s="274">
        <f t="shared" si="112"/>
        <v>-1.6381985798060685E-2</v>
      </c>
      <c r="CG134" s="267">
        <f t="shared" si="113"/>
        <v>-4.6295572656344349E-3</v>
      </c>
      <c r="CH134" s="268">
        <f t="shared" si="114"/>
        <v>1.6878464974055925E-2</v>
      </c>
      <c r="CI134" s="250"/>
      <c r="CJ134" s="525"/>
      <c r="CK134" s="159">
        <f t="shared" si="115"/>
        <v>-2.0674974687513951E-2</v>
      </c>
      <c r="CL134" s="160">
        <f t="shared" si="116"/>
        <v>-2.7519590175895545E-2</v>
      </c>
      <c r="CM134" s="161">
        <f t="shared" si="117"/>
        <v>-3.9003102288238362E-2</v>
      </c>
      <c r="CN134" s="274">
        <f t="shared" si="118"/>
        <v>6.7455599702067742E-3</v>
      </c>
      <c r="CO134" s="267">
        <f t="shared" si="119"/>
        <v>-3.9860339479699039E-2</v>
      </c>
      <c r="CP134" s="268">
        <f t="shared" si="120"/>
        <v>-2.4821945282489315E-2</v>
      </c>
      <c r="CQ134" s="250"/>
      <c r="CR134" s="525"/>
      <c r="CS134" s="159">
        <f t="shared" si="121"/>
        <v>-5.3932025390822204E-3</v>
      </c>
      <c r="CT134" s="160">
        <f t="shared" si="122"/>
        <v>-5.0834736596427172E-4</v>
      </c>
      <c r="CU134" s="161">
        <f t="shared" si="123"/>
        <v>6.5124545078780885E-3</v>
      </c>
      <c r="CV134" s="274">
        <f t="shared" si="124"/>
        <v>1.4297230003548619E-2</v>
      </c>
      <c r="CW134" s="267">
        <f t="shared" si="125"/>
        <v>-1.0052705140016261E-3</v>
      </c>
      <c r="CX134" s="268">
        <f t="shared" si="126"/>
        <v>8.3166873494161216E-4</v>
      </c>
      <c r="CY134" s="250"/>
      <c r="CZ134" s="525"/>
      <c r="DA134" s="159">
        <f t="shared" si="127"/>
        <v>-1.5983576027950273E-2</v>
      </c>
      <c r="DB134" s="160">
        <f t="shared" si="128"/>
        <v>-1.7285954178732455E-2</v>
      </c>
      <c r="DC134" s="161">
        <f t="shared" si="129"/>
        <v>-2.1062821199437809E-2</v>
      </c>
      <c r="DD134" s="274">
        <f t="shared" si="130"/>
        <v>-2.955599001090985E-2</v>
      </c>
      <c r="DE134" s="267">
        <f t="shared" si="131"/>
        <v>7.1136087827258603E-3</v>
      </c>
      <c r="DF134" s="268">
        <f t="shared" si="132"/>
        <v>-4.4844412297027916E-2</v>
      </c>
      <c r="DG134" s="250"/>
      <c r="DH134" s="525"/>
      <c r="DI134" s="159">
        <f t="shared" si="133"/>
        <v>3.0784206639868826E-4</v>
      </c>
      <c r="DJ134" s="160">
        <f t="shared" si="134"/>
        <v>-5.5800162603007752E-4</v>
      </c>
      <c r="DK134" s="161">
        <f t="shared" si="135"/>
        <v>-3.7853276550650588E-3</v>
      </c>
      <c r="DL134" s="274">
        <f t="shared" si="136"/>
        <v>-6.2207582049876075E-3</v>
      </c>
      <c r="DM134" s="267">
        <f t="shared" si="137"/>
        <v>1.9798763255002128E-2</v>
      </c>
      <c r="DN134" s="268">
        <f t="shared" si="138"/>
        <v>-1.3415696975653322E-3</v>
      </c>
      <c r="DO134" s="250"/>
      <c r="DP134" s="525"/>
      <c r="DQ134" s="451">
        <f t="shared" si="139"/>
        <v>1.2361797755487736E-2</v>
      </c>
      <c r="DR134" s="452">
        <f t="shared" si="140"/>
        <v>1.6799118107606134E-2</v>
      </c>
      <c r="DS134" s="453">
        <f t="shared" si="141"/>
        <v>2.2833502202973397E-2</v>
      </c>
      <c r="DT134" s="274">
        <f t="shared" si="142"/>
        <v>7.4431289923989091E-2</v>
      </c>
      <c r="DU134" s="267">
        <f t="shared" si="143"/>
        <v>4.3308917825779898E-2</v>
      </c>
      <c r="DV134" s="268">
        <f t="shared" si="144"/>
        <v>8.0393168880322954E-2</v>
      </c>
      <c r="DW134" s="250"/>
      <c r="DX134" s="525"/>
      <c r="DY134" s="451">
        <f t="shared" si="145"/>
        <v>-5.0720355679340747E-3</v>
      </c>
      <c r="DZ134" s="452">
        <f t="shared" si="146"/>
        <v>-5.5267264437240679E-3</v>
      </c>
      <c r="EA134" s="453">
        <f t="shared" si="147"/>
        <v>-7.5581017813435084E-3</v>
      </c>
      <c r="EB134" s="274">
        <f t="shared" si="148"/>
        <v>-2.1490236326394217E-3</v>
      </c>
      <c r="EC134" s="267">
        <f t="shared" si="149"/>
        <v>-2.995815332900242E-2</v>
      </c>
      <c r="ED134" s="268">
        <f t="shared" si="150"/>
        <v>-1.989127644238789E-2</v>
      </c>
      <c r="EE134" s="250"/>
    </row>
    <row r="135" spans="1:135" ht="15.75" thickBot="1" x14ac:dyDescent="0.3">
      <c r="A135" s="100" t="s">
        <v>207</v>
      </c>
      <c r="B135" s="242" t="s">
        <v>258</v>
      </c>
      <c r="C135" s="578"/>
      <c r="D135" s="280" t="s">
        <v>226</v>
      </c>
      <c r="P135" s="571"/>
      <c r="Q135" s="182"/>
      <c r="R135" s="182"/>
      <c r="S135" s="182"/>
      <c r="T135" s="225"/>
      <c r="U135" s="225"/>
      <c r="V135" s="225"/>
      <c r="W135" s="250"/>
      <c r="X135" s="525"/>
      <c r="Y135" s="131">
        <f t="shared" si="77"/>
        <v>-4.5199572798794489E-2</v>
      </c>
      <c r="Z135" s="132">
        <f t="shared" si="77"/>
        <v>-4.2632614403028492E-2</v>
      </c>
      <c r="AA135" s="133">
        <f t="shared" si="77"/>
        <v>-3.8165687076053494E-2</v>
      </c>
      <c r="AB135" s="274">
        <f t="shared" si="77"/>
        <v>-5.6951849564511485E-2</v>
      </c>
      <c r="AC135" s="267">
        <f t="shared" si="77"/>
        <v>-5.3449763678163044E-2</v>
      </c>
      <c r="AD135" s="268">
        <f t="shared" si="77"/>
        <v>-4.6977353258917109E-2</v>
      </c>
      <c r="AE135" s="250"/>
      <c r="AF135" s="525"/>
      <c r="AG135" s="131">
        <f t="shared" si="78"/>
        <v>-5.3545540432890131E-3</v>
      </c>
      <c r="AH135" s="132">
        <f t="shared" si="78"/>
        <v>-1.1495815624676437E-2</v>
      </c>
      <c r="AI135" s="133">
        <f t="shared" si="78"/>
        <v>-2.3144633110992862E-2</v>
      </c>
      <c r="AJ135" s="274">
        <f t="shared" si="78"/>
        <v>2.712149018139921E-2</v>
      </c>
      <c r="AK135" s="267">
        <f t="shared" si="78"/>
        <v>4.0722810648452526E-2</v>
      </c>
      <c r="AL135" s="268">
        <f t="shared" si="78"/>
        <v>2.3393688223755172E-3</v>
      </c>
      <c r="AM135" s="250"/>
      <c r="AN135" s="525"/>
      <c r="AO135" s="131">
        <f t="shared" si="79"/>
        <v>9.6503882754615158E-3</v>
      </c>
      <c r="AP135" s="132">
        <f t="shared" si="80"/>
        <v>9.6911890811889993E-3</v>
      </c>
      <c r="AQ135" s="133">
        <f t="shared" si="81"/>
        <v>1.0415583337838432E-2</v>
      </c>
      <c r="AR135" s="274">
        <f t="shared" si="82"/>
        <v>4.9030419502582405E-3</v>
      </c>
      <c r="AS135" s="267">
        <f t="shared" si="83"/>
        <v>9.5181826628097516E-3</v>
      </c>
      <c r="AT135" s="268">
        <f t="shared" si="84"/>
        <v>3.530433561066644E-2</v>
      </c>
      <c r="AU135" s="250"/>
      <c r="AV135" s="525"/>
      <c r="AW135" s="131">
        <f t="shared" si="85"/>
        <v>5.292084846278822E-3</v>
      </c>
      <c r="AX135" s="132">
        <f t="shared" si="86"/>
        <v>1.3549967757257148E-3</v>
      </c>
      <c r="AY135" s="133">
        <f t="shared" si="87"/>
        <v>-4.8622469100739404E-3</v>
      </c>
      <c r="AZ135" s="274">
        <f t="shared" si="88"/>
        <v>-1.1685195432191106E-2</v>
      </c>
      <c r="BA135" s="267">
        <f t="shared" si="89"/>
        <v>3.7777421883145295E-3</v>
      </c>
      <c r="BB135" s="268">
        <f t="shared" si="90"/>
        <v>4.2279014861404553E-4</v>
      </c>
      <c r="BC135" s="250"/>
      <c r="BD135" s="525"/>
      <c r="BE135" s="131">
        <f t="shared" si="91"/>
        <v>2.0332073472650734E-2</v>
      </c>
      <c r="BF135" s="132">
        <f t="shared" si="92"/>
        <v>2.3047442838180821E-2</v>
      </c>
      <c r="BG135" s="133">
        <f t="shared" si="93"/>
        <v>2.963015289296116E-2</v>
      </c>
      <c r="BH135" s="274">
        <f t="shared" si="94"/>
        <v>3.1232572052499054E-2</v>
      </c>
      <c r="BI135" s="267">
        <f t="shared" si="95"/>
        <v>5.9704467471365244E-3</v>
      </c>
      <c r="BJ135" s="268">
        <f t="shared" si="96"/>
        <v>2.396753053289782E-2</v>
      </c>
      <c r="BK135" s="250"/>
      <c r="BL135" s="525"/>
      <c r="BM135" s="131">
        <f t="shared" si="97"/>
        <v>2.0313997173559535E-2</v>
      </c>
      <c r="BN135" s="132">
        <f t="shared" si="98"/>
        <v>2.2334749854483617E-2</v>
      </c>
      <c r="BO135" s="133">
        <f t="shared" si="99"/>
        <v>2.7562410305934166E-2</v>
      </c>
      <c r="BP135" s="274">
        <f t="shared" si="100"/>
        <v>9.44467097037212E-3</v>
      </c>
      <c r="BQ135" s="267">
        <f t="shared" si="101"/>
        <v>3.06886260960964E-3</v>
      </c>
      <c r="BR135" s="268">
        <f t="shared" si="102"/>
        <v>1.8691106498294183E-2</v>
      </c>
      <c r="BS135" s="250"/>
      <c r="BT135" s="525"/>
      <c r="BU135" s="131">
        <f t="shared" si="103"/>
        <v>-1.8834417873696521E-2</v>
      </c>
      <c r="BV135" s="132">
        <f t="shared" si="104"/>
        <v>-4.73499536802948E-2</v>
      </c>
      <c r="BW135" s="133">
        <f t="shared" si="105"/>
        <v>-3.9171361083893422E-2</v>
      </c>
      <c r="BX135" s="274">
        <f t="shared" si="106"/>
        <v>-4.5941757799135875E-2</v>
      </c>
      <c r="BY135" s="267">
        <f t="shared" si="107"/>
        <v>-1.8918920708639E-2</v>
      </c>
      <c r="BZ135" s="268">
        <f t="shared" si="108"/>
        <v>-1.0008227121080687E-2</v>
      </c>
      <c r="CA135" s="250"/>
      <c r="CB135" s="525"/>
      <c r="CC135" s="131">
        <f t="shared" si="109"/>
        <v>8.7427673292883624E-3</v>
      </c>
      <c r="CD135" s="132">
        <f t="shared" si="110"/>
        <v>1.6289032377014328E-2</v>
      </c>
      <c r="CE135" s="133">
        <f t="shared" si="111"/>
        <v>3.0470606979341532E-2</v>
      </c>
      <c r="CF135" s="274">
        <f t="shared" si="112"/>
        <v>-1.6381985798060685E-2</v>
      </c>
      <c r="CG135" s="267">
        <f t="shared" si="113"/>
        <v>-4.6295572656344349E-3</v>
      </c>
      <c r="CH135" s="268">
        <f t="shared" si="114"/>
        <v>1.6878464974055925E-2</v>
      </c>
      <c r="CI135" s="250"/>
      <c r="CJ135" s="525"/>
      <c r="CK135" s="131">
        <f t="shared" si="115"/>
        <v>-4.4978733504142318E-3</v>
      </c>
      <c r="CL135" s="132">
        <f t="shared" si="116"/>
        <v>-6.4196399575561901E-3</v>
      </c>
      <c r="CM135" s="133">
        <f t="shared" si="117"/>
        <v>-2.1205048676518245E-2</v>
      </c>
      <c r="CN135" s="274">
        <f t="shared" si="118"/>
        <v>6.7455599702067742E-3</v>
      </c>
      <c r="CO135" s="267">
        <f t="shared" si="119"/>
        <v>-3.9860339479699039E-2</v>
      </c>
      <c r="CP135" s="268">
        <f t="shared" si="120"/>
        <v>-2.4821945282489315E-2</v>
      </c>
      <c r="CQ135" s="250"/>
      <c r="CR135" s="525"/>
      <c r="CS135" s="131">
        <f t="shared" si="121"/>
        <v>1.7415149342025837E-4</v>
      </c>
      <c r="CT135" s="132">
        <f t="shared" si="122"/>
        <v>5.5682393264303584E-3</v>
      </c>
      <c r="CU135" s="133">
        <f t="shared" si="123"/>
        <v>1.6176058528463402E-2</v>
      </c>
      <c r="CV135" s="274">
        <f t="shared" si="124"/>
        <v>1.4297230003548619E-2</v>
      </c>
      <c r="CW135" s="267">
        <f t="shared" si="125"/>
        <v>-1.0052705140016261E-3</v>
      </c>
      <c r="CX135" s="268">
        <f t="shared" si="126"/>
        <v>8.3166873494161216E-4</v>
      </c>
      <c r="CY135" s="250"/>
      <c r="CZ135" s="525"/>
      <c r="DA135" s="131">
        <f t="shared" si="127"/>
        <v>-1.5585843223469061E-2</v>
      </c>
      <c r="DB135" s="132">
        <f t="shared" si="128"/>
        <v>-1.7945922883997819E-2</v>
      </c>
      <c r="DC135" s="133">
        <f t="shared" si="129"/>
        <v>-2.2835350682696574E-2</v>
      </c>
      <c r="DD135" s="274">
        <f t="shared" si="130"/>
        <v>-2.955599001090985E-2</v>
      </c>
      <c r="DE135" s="267">
        <f t="shared" si="131"/>
        <v>7.1136087827258603E-3</v>
      </c>
      <c r="DF135" s="268">
        <f t="shared" si="132"/>
        <v>-4.4844412297027916E-2</v>
      </c>
      <c r="DG135" s="250"/>
      <c r="DH135" s="525"/>
      <c r="DI135" s="131">
        <f t="shared" si="133"/>
        <v>-6.3301921477401249E-3</v>
      </c>
      <c r="DJ135" s="132">
        <f t="shared" si="134"/>
        <v>-7.6387302814664932E-3</v>
      </c>
      <c r="DK135" s="133">
        <f t="shared" si="135"/>
        <v>-1.0699854257976926E-2</v>
      </c>
      <c r="DL135" s="274">
        <f t="shared" si="136"/>
        <v>-6.2207582049876075E-3</v>
      </c>
      <c r="DM135" s="267">
        <f t="shared" si="137"/>
        <v>1.9798763255002128E-2</v>
      </c>
      <c r="DN135" s="268">
        <f t="shared" si="138"/>
        <v>-1.3415696975653322E-3</v>
      </c>
      <c r="DO135" s="250"/>
      <c r="DP135" s="525"/>
      <c r="DQ135" s="451">
        <f t="shared" si="139"/>
        <v>4.3344639439882246E-2</v>
      </c>
      <c r="DR135" s="452">
        <f t="shared" si="140"/>
        <v>4.4288024392009677E-2</v>
      </c>
      <c r="DS135" s="453">
        <f t="shared" si="141"/>
        <v>4.5494105713272587E-2</v>
      </c>
      <c r="DT135" s="274">
        <f t="shared" si="142"/>
        <v>7.4431289923989091E-2</v>
      </c>
      <c r="DU135" s="267">
        <f t="shared" si="143"/>
        <v>4.3308917825779898E-2</v>
      </c>
      <c r="DV135" s="268">
        <f t="shared" si="144"/>
        <v>8.0393168880322954E-2</v>
      </c>
      <c r="DW135" s="250"/>
      <c r="DX135" s="525"/>
      <c r="DY135" s="451">
        <f t="shared" si="145"/>
        <v>-7.2878379398077682E-3</v>
      </c>
      <c r="DZ135" s="452">
        <f t="shared" si="146"/>
        <v>-8.5646055000794617E-3</v>
      </c>
      <c r="EA135" s="453">
        <f t="shared" si="147"/>
        <v>-1.1280889004769912E-2</v>
      </c>
      <c r="EB135" s="274">
        <f t="shared" si="148"/>
        <v>-2.1490236326394217E-3</v>
      </c>
      <c r="EC135" s="267">
        <f t="shared" si="149"/>
        <v>-2.995815332900242E-2</v>
      </c>
      <c r="ED135" s="268">
        <f t="shared" si="150"/>
        <v>-1.989127644238789E-2</v>
      </c>
      <c r="EE135" s="250"/>
    </row>
    <row r="136" spans="1:135" ht="15.75" thickBot="1" x14ac:dyDescent="0.3">
      <c r="A136" s="162" t="s">
        <v>208</v>
      </c>
      <c r="B136" s="243" t="s">
        <v>259</v>
      </c>
      <c r="C136" s="579"/>
      <c r="D136" s="282" t="s">
        <v>225</v>
      </c>
      <c r="P136" s="571"/>
      <c r="Q136" s="182"/>
      <c r="R136" s="182"/>
      <c r="S136" s="182"/>
      <c r="T136" s="225"/>
      <c r="U136" s="225"/>
      <c r="V136" s="225"/>
      <c r="W136" s="250"/>
      <c r="X136" s="525"/>
      <c r="Y136" s="167">
        <f>+(Y22-Q22)/ABS(Q22)</f>
        <v>-4.7392477316744591E-3</v>
      </c>
      <c r="Z136" s="168">
        <f>+(Z22-R22)/ABS(R22)</f>
        <v>-3.3691169788562011E-3</v>
      </c>
      <c r="AA136" s="169">
        <f>+(AA22-S22)/S22</f>
        <v>-2.9949854122179136E-2</v>
      </c>
      <c r="AB136" s="275">
        <f>+(AB22-T22)/T22</f>
        <v>-5.6951849564511485E-2</v>
      </c>
      <c r="AC136" s="269">
        <f>+(AC22-U22)/U22</f>
        <v>-5.3449763678163044E-2</v>
      </c>
      <c r="AD136" s="270">
        <f>+(AD22-V22)/V22</f>
        <v>-4.6977353258917109E-2</v>
      </c>
      <c r="AE136" s="250"/>
      <c r="AF136" s="525"/>
      <c r="AG136" s="167">
        <f>+(AG22-Y22)/ABS(Y22)</f>
        <v>-2.382363336912843E-2</v>
      </c>
      <c r="AH136" s="168">
        <f>+(AH22-Z22)/ABS(Z22)</f>
        <v>-2.1039310367977345E-2</v>
      </c>
      <c r="AI136" s="169">
        <f>+(AI22-AA22)/AA22</f>
        <v>-5.0753001867453719E-2</v>
      </c>
      <c r="AJ136" s="275">
        <f>+(AJ22-AB22)/AB22</f>
        <v>2.712149018139921E-2</v>
      </c>
      <c r="AK136" s="269">
        <f>+(AK22-AC22)/AC22</f>
        <v>4.0722810648452526E-2</v>
      </c>
      <c r="AL136" s="270">
        <f>+(AL22-AD22)/AD22</f>
        <v>2.3393688223755172E-3</v>
      </c>
      <c r="AM136" s="250"/>
      <c r="AN136" s="525"/>
      <c r="AO136" s="167">
        <f>+(AO22-AG22)/ABS(AG22)</f>
        <v>-1.8987923980394304E-2</v>
      </c>
      <c r="AP136" s="168">
        <f>+(AP22-AH22)/ABS(AH22)</f>
        <v>-1.7704701962271682E-2</v>
      </c>
      <c r="AQ136" s="169">
        <f>+(AQ22-AI22)/AI22</f>
        <v>1.2028854977006401E-2</v>
      </c>
      <c r="AR136" s="275">
        <f>+(AR22-AJ22)/AJ22</f>
        <v>4.9030419502582405E-3</v>
      </c>
      <c r="AS136" s="269">
        <f>+(AS22-AK22)/AK22</f>
        <v>9.5181826628097516E-3</v>
      </c>
      <c r="AT136" s="270">
        <f>+(AT22-AL22)/AL22</f>
        <v>3.530433561066644E-2</v>
      </c>
      <c r="AU136" s="250"/>
      <c r="AV136" s="525"/>
      <c r="AW136" s="167">
        <f>+(AW22-AO22)/ABS(AO22)</f>
        <v>1.1385811639672741E-2</v>
      </c>
      <c r="AX136" s="168">
        <f>+(AX22-AP22)/ABS(AP22)</f>
        <v>1.6598851510378588E-2</v>
      </c>
      <c r="AY136" s="169">
        <f>+(AY22-AQ22)/AQ22</f>
        <v>-1.7544998499159959E-2</v>
      </c>
      <c r="AZ136" s="275">
        <f>+(AZ22-AR22)/AR22</f>
        <v>-1.1685195432191106E-2</v>
      </c>
      <c r="BA136" s="269">
        <f>+(BA22-AS22)/AS22</f>
        <v>3.7777421883145295E-3</v>
      </c>
      <c r="BB136" s="270">
        <f>+(BB22-AT22)/AT22</f>
        <v>4.2279014861404553E-4</v>
      </c>
      <c r="BC136" s="250"/>
      <c r="BD136" s="525"/>
      <c r="BE136" s="167">
        <f>+(BE22-AW22)/ABS(AW22)</f>
        <v>-9.1531637463469467E-3</v>
      </c>
      <c r="BF136" s="168">
        <f>+(BF22-AX22)/ABS(AX22)</f>
        <v>-1.08068219850639E-2</v>
      </c>
      <c r="BG136" s="169">
        <f>+(BG22-AY22)/AY22</f>
        <v>4.4741938799724469E-2</v>
      </c>
      <c r="BH136" s="275">
        <f>+(BH22-AZ22)/AZ22</f>
        <v>3.1232572052499054E-2</v>
      </c>
      <c r="BI136" s="269">
        <f>+(BI22-BA22)/BA22</f>
        <v>5.9704467471365244E-3</v>
      </c>
      <c r="BJ136" s="270">
        <f>+(BJ22-BB22)/BB22</f>
        <v>2.396753053289782E-2</v>
      </c>
      <c r="BK136" s="250"/>
      <c r="BL136" s="525"/>
      <c r="BM136" s="167">
        <f>+(BM22-BE22)/ABS(BE22)</f>
        <v>9.4700580262057771E-3</v>
      </c>
      <c r="BN136" s="168">
        <f>+(BN22-BF22)/ABS(BF22)</f>
        <v>1.2464476689959991E-2</v>
      </c>
      <c r="BO136" s="169">
        <f>+(BO22-BG22)/BG22</f>
        <v>3.9239754610021146E-2</v>
      </c>
      <c r="BP136" s="275">
        <f>+(BP22-BH22)/BH22</f>
        <v>9.44467097037212E-3</v>
      </c>
      <c r="BQ136" s="269">
        <f>+(BQ22-BI22)/BI22</f>
        <v>3.06886260960964E-3</v>
      </c>
      <c r="BR136" s="270">
        <f>+(BR22-BJ22)/BJ22</f>
        <v>1.8691106498294183E-2</v>
      </c>
      <c r="BS136" s="250"/>
      <c r="BT136" s="525"/>
      <c r="BU136" s="167">
        <f>+(BU22-BM22)/ABS(BM22)</f>
        <v>5.5137249551251946E-2</v>
      </c>
      <c r="BV136" s="168">
        <f>+(BV22-BN22)/ABS(BN22)</f>
        <v>5.24402315318033E-2</v>
      </c>
      <c r="BW136" s="169">
        <f>+(BW22-BO22)/BO22</f>
        <v>-3.4779726468688169E-2</v>
      </c>
      <c r="BX136" s="275">
        <f>+(BX22-BP22)/BP22</f>
        <v>-4.5941757799135875E-2</v>
      </c>
      <c r="BY136" s="269">
        <f>+(BY22-BQ22)/BQ22</f>
        <v>-1.8918920708639E-2</v>
      </c>
      <c r="BZ136" s="270">
        <f>+(BZ22-BR22)/BR22</f>
        <v>-1.0008227121080687E-2</v>
      </c>
      <c r="CA136" s="250"/>
      <c r="CB136" s="525"/>
      <c r="CC136" s="167">
        <f>+(CC22-BU22)/ABS(BU22)</f>
        <v>2.0976487258144556</v>
      </c>
      <c r="CD136" s="168">
        <f>+(CD22-BV22)/ABS(BV22)</f>
        <v>1.6057087918517017</v>
      </c>
      <c r="CE136" s="169">
        <f>+(CE22-BW22)/BW22</f>
        <v>1.2323773799398687</v>
      </c>
      <c r="CF136" s="275">
        <f>+(CF22-BX22)/BX22</f>
        <v>-1.6381985798060685E-2</v>
      </c>
      <c r="CG136" s="269">
        <f>+(CG22-BY22)/BY22</f>
        <v>-4.6295572656344349E-3</v>
      </c>
      <c r="CH136" s="270">
        <f>+(CH22-BZ22)/BZ22</f>
        <v>1.6878464974055925E-2</v>
      </c>
      <c r="CI136" s="250"/>
      <c r="CJ136" s="525"/>
      <c r="CK136" s="167">
        <f>+(CK22-CC22)/ABS(CC22)</f>
        <v>-1.7875042505269279E-2</v>
      </c>
      <c r="CL136" s="168">
        <f>+(CL22-CD22)/ABS(CD22)</f>
        <v>-2.0647562076856463E-2</v>
      </c>
      <c r="CM136" s="169">
        <f>+(CM22-CE22)/CE22</f>
        <v>-3.6875049470924737E-2</v>
      </c>
      <c r="CN136" s="275">
        <f>+(CN22-CF22)/CF22</f>
        <v>6.7455599702067742E-3</v>
      </c>
      <c r="CO136" s="269">
        <f>+(CO22-CG22)/CG22</f>
        <v>-3.9860339479699039E-2</v>
      </c>
      <c r="CP136" s="270">
        <f>+(CP22-CH22)/CH22</f>
        <v>-2.4821945282489315E-2</v>
      </c>
      <c r="CQ136" s="250"/>
      <c r="CR136" s="525"/>
      <c r="CS136" s="167">
        <f>+(CS22-CK22)/ABS(CK22)</f>
        <v>-2.6221954633728682E-3</v>
      </c>
      <c r="CT136" s="168">
        <f>+(CT22-CL22)/ABS(CL22)</f>
        <v>-1.8188442339235288E-4</v>
      </c>
      <c r="CU136" s="169">
        <f>+(CU22-CM22)/CM22</f>
        <v>1.5523651855838601E-2</v>
      </c>
      <c r="CV136" s="275">
        <f>+(CV22-CN22)/CN22</f>
        <v>1.4297230003548619E-2</v>
      </c>
      <c r="CW136" s="269">
        <f>+(CW22-CO22)/CO22</f>
        <v>-1.0052705140016261E-3</v>
      </c>
      <c r="CX136" s="270">
        <f>+(CX22-CP22)/CP22</f>
        <v>8.3166873494161216E-4</v>
      </c>
      <c r="CY136" s="250"/>
      <c r="CZ136" s="525"/>
      <c r="DA136" s="167">
        <f>+(DA22-CS22)/ABS(CS22)</f>
        <v>-2.6835297024873899E-2</v>
      </c>
      <c r="DB136" s="168">
        <f>+(DB22-CT22)/ABS(CT22)</f>
        <v>-3.232208261136825E-2</v>
      </c>
      <c r="DC136" s="169">
        <f>+(DC22-CU22)/CU22</f>
        <v>-7.267664354019894E-2</v>
      </c>
      <c r="DD136" s="275">
        <f>+(DD22-CV22)/CV22</f>
        <v>-2.955599001090985E-2</v>
      </c>
      <c r="DE136" s="269">
        <f>+(DE22-CW22)/CW22</f>
        <v>7.1136087827258603E-3</v>
      </c>
      <c r="DF136" s="270">
        <f>+(DF22-CX22)/CX22</f>
        <v>-4.4844412297027916E-2</v>
      </c>
      <c r="DG136" s="250"/>
      <c r="DH136" s="525"/>
      <c r="DI136" s="167">
        <f>+(DI22-DA22)/ABS(DA22)</f>
        <v>1.3982698168184461E-2</v>
      </c>
      <c r="DJ136" s="168">
        <f>+(DJ22-DB22)/ABS(DB22)</f>
        <v>1.3345385234740272E-2</v>
      </c>
      <c r="DK136" s="169">
        <f>+(DK22-DC22)/DC22</f>
        <v>6.6577363497941433E-3</v>
      </c>
      <c r="DL136" s="275">
        <f>+(DL22-DD22)/DD22</f>
        <v>-6.2207582049876075E-3</v>
      </c>
      <c r="DM136" s="269">
        <f>+(DM22-DE22)/DE22</f>
        <v>1.9798763255002128E-2</v>
      </c>
      <c r="DN136" s="270">
        <f>+(DN22-DF22)/DF22</f>
        <v>-1.3415696975653322E-3</v>
      </c>
      <c r="DO136" s="250"/>
      <c r="DP136" s="525"/>
      <c r="DQ136" s="446">
        <f>+(DQ22-DI22)/ABS(DI22)</f>
        <v>2.2496675652254741E-2</v>
      </c>
      <c r="DR136" s="447">
        <f>+(DR22-DJ22)/ABS(DJ22)</f>
        <v>2.4341595630641678E-2</v>
      </c>
      <c r="DS136" s="448">
        <f>+(DS22-DK22)/DK22</f>
        <v>3.1377865302459146E-2</v>
      </c>
      <c r="DT136" s="275">
        <f>+(DT22-DL22)/DL22</f>
        <v>7.4431289923989091E-2</v>
      </c>
      <c r="DU136" s="269">
        <f>+(DU22-DM22)/DM22</f>
        <v>4.3308917825779898E-2</v>
      </c>
      <c r="DV136" s="270">
        <f>+(DV22-DN22)/DN22</f>
        <v>8.0393168880322954E-2</v>
      </c>
      <c r="DW136" s="250"/>
      <c r="DX136" s="525"/>
      <c r="DY136" s="446">
        <f>+(DY22-DQ22)/ABS(DQ22)</f>
        <v>1.7626159761502923E-3</v>
      </c>
      <c r="DZ136" s="447">
        <f>+(DZ22-DR22)/ABS(DR22)</f>
        <v>1.6257356905691311E-3</v>
      </c>
      <c r="EA136" s="448">
        <f>+(EA22-DS22)/DS22</f>
        <v>-2.0226740865368397E-3</v>
      </c>
      <c r="EB136" s="275">
        <f>+(EB22-DT22)/DT22</f>
        <v>-2.1490236326394217E-3</v>
      </c>
      <c r="EC136" s="269">
        <f>+(EC22-DU22)/DU22</f>
        <v>-2.995815332900242E-2</v>
      </c>
      <c r="ED136" s="270">
        <f>+(ED22-DV22)/DV22</f>
        <v>-1.989127644238789E-2</v>
      </c>
      <c r="EE136" s="250"/>
    </row>
    <row r="137" spans="1:135" ht="3" customHeight="1" thickBot="1" x14ac:dyDescent="0.3">
      <c r="A137" s="183"/>
      <c r="B137" s="241"/>
      <c r="C137" s="237"/>
      <c r="D137" s="257"/>
      <c r="P137" s="571"/>
      <c r="Q137" s="182"/>
      <c r="R137" s="182"/>
      <c r="S137" s="182"/>
      <c r="T137" s="180"/>
      <c r="U137" s="180"/>
      <c r="V137" s="180"/>
      <c r="W137" s="250"/>
      <c r="X137" s="525"/>
      <c r="Y137" s="192"/>
      <c r="Z137" s="193"/>
      <c r="AA137" s="194"/>
      <c r="AB137" s="193"/>
      <c r="AC137" s="193"/>
      <c r="AD137" s="195"/>
      <c r="AE137" s="250"/>
      <c r="AF137" s="525"/>
      <c r="AG137" s="192"/>
      <c r="AH137" s="193"/>
      <c r="AI137" s="194"/>
      <c r="AJ137" s="193"/>
      <c r="AK137" s="193"/>
      <c r="AL137" s="195"/>
      <c r="AM137" s="250"/>
      <c r="AN137" s="525"/>
      <c r="AO137" s="192"/>
      <c r="AP137" s="193"/>
      <c r="AQ137" s="194"/>
      <c r="AR137" s="193"/>
      <c r="AS137" s="193"/>
      <c r="AT137" s="195"/>
      <c r="AU137" s="250"/>
      <c r="AV137" s="525"/>
      <c r="AW137" s="192"/>
      <c r="AX137" s="193"/>
      <c r="AY137" s="194"/>
      <c r="AZ137" s="193"/>
      <c r="BA137" s="193"/>
      <c r="BB137" s="195"/>
      <c r="BC137" s="250"/>
      <c r="BD137" s="525"/>
      <c r="BE137" s="192"/>
      <c r="BF137" s="193"/>
      <c r="BG137" s="194"/>
      <c r="BH137" s="193"/>
      <c r="BI137" s="193"/>
      <c r="BJ137" s="195"/>
      <c r="BK137" s="250"/>
      <c r="BL137" s="525"/>
      <c r="BM137" s="192"/>
      <c r="BN137" s="193"/>
      <c r="BO137" s="194"/>
      <c r="BP137" s="193"/>
      <c r="BQ137" s="193"/>
      <c r="BR137" s="195"/>
      <c r="BS137" s="250"/>
      <c r="BT137" s="525"/>
      <c r="BU137" s="192"/>
      <c r="BV137" s="193"/>
      <c r="BW137" s="194"/>
      <c r="BX137" s="193"/>
      <c r="BY137" s="193"/>
      <c r="BZ137" s="195"/>
      <c r="CA137" s="250"/>
      <c r="CB137" s="525"/>
      <c r="CC137" s="192"/>
      <c r="CD137" s="193"/>
      <c r="CE137" s="194"/>
      <c r="CF137" s="193"/>
      <c r="CG137" s="193"/>
      <c r="CH137" s="195"/>
      <c r="CI137" s="250"/>
      <c r="CJ137" s="525"/>
      <c r="CK137" s="192"/>
      <c r="CL137" s="193"/>
      <c r="CM137" s="194"/>
      <c r="CN137" s="193"/>
      <c r="CO137" s="193"/>
      <c r="CP137" s="195"/>
      <c r="CQ137" s="250"/>
      <c r="CR137" s="525"/>
      <c r="CS137" s="192"/>
      <c r="CT137" s="193"/>
      <c r="CU137" s="194"/>
      <c r="CV137" s="193"/>
      <c r="CW137" s="193"/>
      <c r="CX137" s="195"/>
      <c r="CY137" s="250"/>
      <c r="CZ137" s="525"/>
      <c r="DA137" s="192"/>
      <c r="DB137" s="193"/>
      <c r="DC137" s="194"/>
      <c r="DD137" s="193"/>
      <c r="DE137" s="193"/>
      <c r="DF137" s="195"/>
      <c r="DG137" s="250"/>
      <c r="DH137" s="525"/>
      <c r="DI137" s="192"/>
      <c r="DJ137" s="193"/>
      <c r="DK137" s="194"/>
      <c r="DL137" s="193"/>
      <c r="DM137" s="193"/>
      <c r="DN137" s="195"/>
      <c r="DO137" s="250"/>
      <c r="DP137" s="525"/>
      <c r="DQ137" s="192"/>
      <c r="DR137" s="193"/>
      <c r="DS137" s="194"/>
      <c r="DT137" s="193"/>
      <c r="DU137" s="193"/>
      <c r="DV137" s="195"/>
      <c r="DW137" s="250"/>
      <c r="DX137" s="525"/>
      <c r="DY137" s="192"/>
      <c r="DZ137" s="193"/>
      <c r="EA137" s="194"/>
      <c r="EB137" s="193"/>
      <c r="EC137" s="193"/>
      <c r="ED137" s="195"/>
      <c r="EE137" s="250"/>
    </row>
    <row r="138" spans="1:135" ht="15.75" thickBot="1" x14ac:dyDescent="0.3">
      <c r="A138" s="105" t="s">
        <v>209</v>
      </c>
      <c r="B138" s="244" t="s">
        <v>260</v>
      </c>
      <c r="C138" s="577" t="s">
        <v>134</v>
      </c>
      <c r="D138" s="280" t="s">
        <v>226</v>
      </c>
      <c r="P138" s="571"/>
      <c r="Q138" s="182"/>
      <c r="R138" s="182"/>
      <c r="S138" s="182"/>
      <c r="T138" s="225"/>
      <c r="U138" s="225"/>
      <c r="V138" s="225"/>
      <c r="W138" s="250"/>
      <c r="X138" s="525"/>
      <c r="Y138" s="125">
        <f t="shared" ref="Y138:AD142" si="151">+(Y24-Q24)/Q24</f>
        <v>-6.5290834131324763E-2</v>
      </c>
      <c r="Z138" s="126">
        <f t="shared" si="151"/>
        <v>-6.4075669762662088E-2</v>
      </c>
      <c r="AA138" s="127">
        <f t="shared" si="151"/>
        <v>-5.64639942479312E-2</v>
      </c>
      <c r="AB138" s="271">
        <f t="shared" si="151"/>
        <v>-3.2304955046384913E-2</v>
      </c>
      <c r="AC138" s="272">
        <f t="shared" si="151"/>
        <v>-4.3430568078096039E-2</v>
      </c>
      <c r="AD138" s="273">
        <f t="shared" si="151"/>
        <v>-4.0213566572905958E-2</v>
      </c>
      <c r="AE138" s="250"/>
      <c r="AF138" s="525"/>
      <c r="AG138" s="125">
        <f t="shared" ref="AG138:AL142" si="152">+(AG24-Y24)/Y24</f>
        <v>-3.5243913838228265E-4</v>
      </c>
      <c r="AH138" s="126">
        <f t="shared" si="152"/>
        <v>-4.0579182890326951E-3</v>
      </c>
      <c r="AI138" s="127">
        <f t="shared" si="152"/>
        <v>-1.3011931335161367E-2</v>
      </c>
      <c r="AJ138" s="271">
        <f t="shared" si="152"/>
        <v>3.3383404425650853E-2</v>
      </c>
      <c r="AK138" s="272">
        <f t="shared" si="152"/>
        <v>2.094723686654151E-2</v>
      </c>
      <c r="AL138" s="273">
        <f t="shared" si="152"/>
        <v>-1.0570470488215047E-2</v>
      </c>
      <c r="AM138" s="250"/>
      <c r="AN138" s="525"/>
      <c r="AO138" s="125">
        <f t="shared" ref="AO138:AT142" si="153">+(AO24-AG24)/AG24</f>
        <v>3.0351336384715783E-3</v>
      </c>
      <c r="AP138" s="126">
        <f t="shared" si="153"/>
        <v>2.8751864918156404E-3</v>
      </c>
      <c r="AQ138" s="127">
        <f t="shared" si="153"/>
        <v>8.4345691177320058E-3</v>
      </c>
      <c r="AR138" s="271">
        <f t="shared" si="153"/>
        <v>-6.9042500321583974E-2</v>
      </c>
      <c r="AS138" s="272">
        <f t="shared" si="153"/>
        <v>-9.7630007461410838E-3</v>
      </c>
      <c r="AT138" s="273">
        <f t="shared" si="153"/>
        <v>-1.8777123892446086E-2</v>
      </c>
      <c r="AU138" s="250"/>
      <c r="AV138" s="525"/>
      <c r="AW138" s="125">
        <f t="shared" ref="AW138:BB142" si="154">+(AW24-AO24)/AO24</f>
        <v>5.373695243450877E-3</v>
      </c>
      <c r="AX138" s="126">
        <f t="shared" si="154"/>
        <v>3.9477644672890619E-3</v>
      </c>
      <c r="AY138" s="127">
        <f t="shared" si="154"/>
        <v>4.6486152160465189E-4</v>
      </c>
      <c r="AZ138" s="271">
        <f t="shared" si="154"/>
        <v>1.2270213523166994E-2</v>
      </c>
      <c r="BA138" s="272">
        <f t="shared" si="154"/>
        <v>-2.5743476252947161E-2</v>
      </c>
      <c r="BB138" s="273">
        <f t="shared" si="154"/>
        <v>-8.9694507490635633E-3</v>
      </c>
      <c r="BC138" s="250"/>
      <c r="BD138" s="525"/>
      <c r="BE138" s="125">
        <f t="shared" ref="BE138:BJ142" si="155">+(BE24-AW24)/AW24</f>
        <v>1.367300859726369E-2</v>
      </c>
      <c r="BF138" s="126">
        <f t="shared" si="155"/>
        <v>1.3988621920692506E-2</v>
      </c>
      <c r="BG138" s="127">
        <f t="shared" si="155"/>
        <v>2.3176497827287781E-2</v>
      </c>
      <c r="BH138" s="271">
        <f t="shared" si="155"/>
        <v>1.5726381655232973E-2</v>
      </c>
      <c r="BI138" s="272">
        <f t="shared" si="155"/>
        <v>4.0028041762268977E-2</v>
      </c>
      <c r="BJ138" s="273">
        <f t="shared" si="155"/>
        <v>5.4219619432032337E-2</v>
      </c>
      <c r="BK138" s="250"/>
      <c r="BL138" s="525"/>
      <c r="BM138" s="125">
        <f t="shared" ref="BM138:BR142" si="156">+(BM24-BE24)/BE24</f>
        <v>1.5036643153726376E-2</v>
      </c>
      <c r="BN138" s="126">
        <f t="shared" si="156"/>
        <v>1.5143641299468606E-2</v>
      </c>
      <c r="BO138" s="127">
        <f t="shared" si="156"/>
        <v>2.5519300467237337E-2</v>
      </c>
      <c r="BP138" s="271">
        <f t="shared" si="156"/>
        <v>6.9298552958738394E-2</v>
      </c>
      <c r="BQ138" s="272">
        <f t="shared" si="156"/>
        <v>4.4309116188258904E-2</v>
      </c>
      <c r="BR138" s="273">
        <f t="shared" si="156"/>
        <v>3.2746806682769809E-2</v>
      </c>
      <c r="BS138" s="250"/>
      <c r="BT138" s="525"/>
      <c r="BU138" s="125">
        <f t="shared" ref="BU138:BU142" si="157">+(BU24-BM24)/BM24</f>
        <v>-2.9617797785515966E-2</v>
      </c>
      <c r="BV138" s="126">
        <f t="shared" ref="BV138:BV142" si="158">+(BV24-BN24)/BN24</f>
        <v>-3.0770121141011551E-2</v>
      </c>
      <c r="BW138" s="127">
        <f t="shared" ref="BW138:BW142" si="159">+(BW24-BO24)/BO24</f>
        <v>-4.5892670974949597E-2</v>
      </c>
      <c r="BX138" s="271">
        <f t="shared" ref="BX138:BX142" si="160">+(BX24-BP24)/BP24</f>
        <v>-1.0588597261376302E-2</v>
      </c>
      <c r="BY138" s="272">
        <f t="shared" ref="BY138:BY142" si="161">+(BY24-BQ24)/BQ24</f>
        <v>4.9219434100587871E-3</v>
      </c>
      <c r="BZ138" s="273">
        <f t="shared" ref="BZ138:BZ142" si="162">+(BZ24-BR24)/BR24</f>
        <v>9.0502733169713044E-3</v>
      </c>
      <c r="CA138" s="250"/>
      <c r="CB138" s="525"/>
      <c r="CC138" s="125">
        <f t="shared" ref="CC138:CC142" si="163">+(CC24-BU24)/BU24</f>
        <v>-2.2028915946765101E-3</v>
      </c>
      <c r="CD138" s="126">
        <f t="shared" ref="CD138:CD142" si="164">+(CD24-BV24)/BV24</f>
        <v>6.9348619916585036E-4</v>
      </c>
      <c r="CE138" s="127">
        <f t="shared" ref="CE138:CE142" si="165">+(CE24-BW24)/BW24</f>
        <v>1.9274205272700875E-2</v>
      </c>
      <c r="CF138" s="271">
        <f t="shared" ref="CF138:CF142" si="166">+(CF24-BX24)/BX24</f>
        <v>-3.7148917834832366E-2</v>
      </c>
      <c r="CG138" s="272">
        <f t="shared" ref="CG138:CG142" si="167">+(CG24-BY24)/BY24</f>
        <v>-2.2520508815124629E-2</v>
      </c>
      <c r="CH138" s="273">
        <f t="shared" ref="CH138:CH142" si="168">+(CH24-BZ24)/BZ24</f>
        <v>1.0515912379304266E-2</v>
      </c>
      <c r="CI138" s="250"/>
      <c r="CJ138" s="525"/>
      <c r="CK138" s="125">
        <f t="shared" ref="CK138:CK142" si="169">+(CK24-CC24)/CC24</f>
        <v>-2.6751973223023605E-2</v>
      </c>
      <c r="CL138" s="126">
        <f t="shared" ref="CL138:CL142" si="170">+(CL24-CD24)/CD24</f>
        <v>-3.5375523223643096E-2</v>
      </c>
      <c r="CM138" s="127">
        <f t="shared" ref="CM138:CM142" si="171">+(CM24-CE24)/CE24</f>
        <v>-4.6793614891408347E-2</v>
      </c>
      <c r="CN138" s="271">
        <f t="shared" ref="CN138:CN142" si="172">+(CN24-CF24)/CF24</f>
        <v>3.6683110046076789E-3</v>
      </c>
      <c r="CO138" s="272">
        <f t="shared" ref="CO138:CO142" si="173">+(CO24-CG24)/CG24</f>
        <v>-5.317131482844328E-3</v>
      </c>
      <c r="CP138" s="273">
        <f t="shared" ref="CP138:CP142" si="174">+(CP24-CH24)/CH24</f>
        <v>-4.1196192666639814E-3</v>
      </c>
      <c r="CQ138" s="250"/>
      <c r="CR138" s="525"/>
      <c r="CS138" s="125">
        <f t="shared" ref="CS138:CS142" si="175">+(CS24-CK24)/CK24</f>
        <v>-7.2895936589499766E-3</v>
      </c>
      <c r="CT138" s="126">
        <f t="shared" ref="CT138:CT142" si="176">+(CT24-CL24)/CL24</f>
        <v>-5.296145628632282E-3</v>
      </c>
      <c r="CU138" s="127">
        <f t="shared" ref="CU138:CU142" si="177">+(CU24-CM24)/CM24</f>
        <v>1.0920555387841474E-2</v>
      </c>
      <c r="CV138" s="271">
        <f t="shared" ref="CV138:CV142" si="178">+(CV24-CN24)/CN24</f>
        <v>1.5530103941227129E-2</v>
      </c>
      <c r="CW138" s="272">
        <f t="shared" ref="CW138:CW142" si="179">+(CW24-CO24)/CO24</f>
        <v>2.5357952238326903E-2</v>
      </c>
      <c r="CX138" s="273">
        <f t="shared" ref="CX138:CX142" si="180">+(CX24-CP24)/CP24</f>
        <v>1.7786347264647871E-2</v>
      </c>
      <c r="CY138" s="250"/>
      <c r="CZ138" s="525"/>
      <c r="DA138" s="125">
        <f t="shared" ref="DA138:DA142" si="181">+(DA24-CS24)/CS24</f>
        <v>-1.5319726704565842E-2</v>
      </c>
      <c r="DB138" s="126">
        <f t="shared" ref="DB138:DB142" si="182">+(DB24-CT24)/CT24</f>
        <v>-1.5323497688170994E-2</v>
      </c>
      <c r="DC138" s="127">
        <f t="shared" ref="DC138:DC142" si="183">+(DC24-CU24)/CU24</f>
        <v>-1.0252227497597745E-2</v>
      </c>
      <c r="DD138" s="271">
        <f t="shared" ref="DD138:DD142" si="184">+(DD24-CV24)/CV24</f>
        <v>-2.3762582221476054E-2</v>
      </c>
      <c r="DE138" s="272">
        <f t="shared" ref="DE138:DE142" si="185">+(DE24-CW24)/CW24</f>
        <v>-2.3692262168731458E-2</v>
      </c>
      <c r="DF138" s="273">
        <f t="shared" ref="DF138:DF142" si="186">+(DF24-CX24)/CX24</f>
        <v>-3.7078608127164674E-2</v>
      </c>
      <c r="DG138" s="250"/>
      <c r="DH138" s="525"/>
      <c r="DI138" s="125">
        <f t="shared" ref="DI138:DI142" si="187">+(DI24-DA24)/DA24</f>
        <v>-2.9848309300594786E-3</v>
      </c>
      <c r="DJ138" s="126">
        <f t="shared" ref="DJ138:DJ142" si="188">+(DJ24-DB24)/DB24</f>
        <v>-1.7929592693732351E-3</v>
      </c>
      <c r="DK138" s="127">
        <f t="shared" ref="DK138:DK142" si="189">+(DK24-DC24)/DC24</f>
        <v>4.0409241790397375E-3</v>
      </c>
      <c r="DL138" s="271">
        <f t="shared" ref="DL138:DL142" si="190">+(DL24-DD24)/DD24</f>
        <v>-8.4705431209942204E-3</v>
      </c>
      <c r="DM138" s="272">
        <f t="shared" ref="DM138:DM142" si="191">+(DM24-DE24)/DE24</f>
        <v>-2.9790382314311348E-2</v>
      </c>
      <c r="DN138" s="273">
        <f t="shared" ref="DN138:DN142" si="192">+(DN24-DF24)/DF24</f>
        <v>-1.0999137770863518E-2</v>
      </c>
      <c r="DO138" s="250"/>
      <c r="DP138" s="525"/>
      <c r="DQ138" s="449">
        <f t="shared" ref="DQ138:DQ142" si="193">+(DQ24-DI24)/DI24</f>
        <v>6.651302949693666E-2</v>
      </c>
      <c r="DR138" s="450">
        <f t="shared" ref="DR138:DR142" si="194">+(DR24-DJ24)/DJ24</f>
        <v>6.7747569904373361E-2</v>
      </c>
      <c r="DS138" s="420">
        <f t="shared" ref="DS138:DS142" si="195">+(DS24-DK24)/DK24</f>
        <v>7.331316467267518E-2</v>
      </c>
      <c r="DT138" s="271">
        <f t="shared" ref="DT138:DT142" si="196">+(DT24-DL24)/DL24</f>
        <v>5.2189607275719481E-2</v>
      </c>
      <c r="DU138" s="272">
        <f t="shared" ref="DU138:DU142" si="197">+(DU24-DM24)/DM24</f>
        <v>5.8872375954385131E-2</v>
      </c>
      <c r="DV138" s="273">
        <f t="shared" ref="DV138:DV142" si="198">+(DV24-DN24)/DN24</f>
        <v>6.7069987292364686E-2</v>
      </c>
      <c r="DW138" s="250"/>
      <c r="DX138" s="525"/>
      <c r="DY138" s="449">
        <f t="shared" ref="DY138:DY142" si="199">+(DY24-DQ24)/DQ24</f>
        <v>-2.4645345269410182E-3</v>
      </c>
      <c r="DZ138" s="450">
        <f t="shared" ref="DZ138:DZ142" si="200">+(DZ24-DR24)/DR24</f>
        <v>-8.657765676947346E-4</v>
      </c>
      <c r="EA138" s="420">
        <f t="shared" ref="EA138:EA142" si="201">+(EA24-DS24)/DS24</f>
        <v>5.5728856091679518E-3</v>
      </c>
      <c r="EB138" s="271">
        <f t="shared" ref="EB138:EB142" si="202">+(EB24-DT24)/DT24</f>
        <v>-5.219516341764408E-3</v>
      </c>
      <c r="EC138" s="272">
        <f t="shared" ref="EC138:EC142" si="203">+(EC24-DU24)/DU24</f>
        <v>2.8100603214646865E-2</v>
      </c>
      <c r="ED138" s="273">
        <f t="shared" ref="ED138:ED142" si="204">+(ED24-DV24)/DV24</f>
        <v>1.2575530092595258E-2</v>
      </c>
      <c r="EE138" s="250"/>
    </row>
    <row r="139" spans="1:135" ht="15.75" thickBot="1" x14ac:dyDescent="0.3">
      <c r="A139" s="105" t="s">
        <v>210</v>
      </c>
      <c r="B139" s="244" t="s">
        <v>261</v>
      </c>
      <c r="C139" s="578"/>
      <c r="D139" s="280" t="s">
        <v>226</v>
      </c>
      <c r="P139" s="571"/>
      <c r="Q139" s="182"/>
      <c r="R139" s="182"/>
      <c r="S139" s="182"/>
      <c r="T139" s="225"/>
      <c r="U139" s="225"/>
      <c r="V139" s="225"/>
      <c r="W139" s="250"/>
      <c r="X139" s="525"/>
      <c r="Y139" s="131">
        <f t="shared" si="151"/>
        <v>-4.7451472580989806E-2</v>
      </c>
      <c r="Z139" s="132">
        <f t="shared" si="151"/>
        <v>-4.6850561907029735E-2</v>
      </c>
      <c r="AA139" s="133">
        <f t="shared" si="151"/>
        <v>-4.3895153544966245E-2</v>
      </c>
      <c r="AB139" s="274">
        <f t="shared" si="151"/>
        <v>-3.2304955046384913E-2</v>
      </c>
      <c r="AC139" s="267">
        <f t="shared" si="151"/>
        <v>-4.3430568078096039E-2</v>
      </c>
      <c r="AD139" s="268">
        <f t="shared" si="151"/>
        <v>-4.0213566572905958E-2</v>
      </c>
      <c r="AE139" s="250"/>
      <c r="AF139" s="525"/>
      <c r="AG139" s="131">
        <f t="shared" si="152"/>
        <v>-3.1595755956377033E-4</v>
      </c>
      <c r="AH139" s="132">
        <f t="shared" si="152"/>
        <v>-1.4830806544369006E-3</v>
      </c>
      <c r="AI139" s="133">
        <f t="shared" si="152"/>
        <v>-7.5636034284258073E-3</v>
      </c>
      <c r="AJ139" s="274">
        <f t="shared" si="152"/>
        <v>2.760983879536098E-2</v>
      </c>
      <c r="AK139" s="267">
        <f t="shared" si="152"/>
        <v>2.094723686654151E-2</v>
      </c>
      <c r="AL139" s="268">
        <f t="shared" si="152"/>
        <v>-1.0570470488215047E-2</v>
      </c>
      <c r="AM139" s="250"/>
      <c r="AN139" s="525"/>
      <c r="AO139" s="131">
        <f t="shared" si="153"/>
        <v>6.5493385945039175E-3</v>
      </c>
      <c r="AP139" s="132">
        <f t="shared" si="153"/>
        <v>6.8628065408428114E-3</v>
      </c>
      <c r="AQ139" s="133">
        <f t="shared" si="153"/>
        <v>7.1813657206717891E-3</v>
      </c>
      <c r="AR139" s="274">
        <f t="shared" si="153"/>
        <v>-6.3811970191875608E-2</v>
      </c>
      <c r="AS139" s="267">
        <f t="shared" si="153"/>
        <v>-9.7630007461410838E-3</v>
      </c>
      <c r="AT139" s="268">
        <f t="shared" si="153"/>
        <v>-1.8777123892446086E-2</v>
      </c>
      <c r="AU139" s="250"/>
      <c r="AV139" s="525"/>
      <c r="AW139" s="131">
        <f t="shared" si="154"/>
        <v>5.2628045427153295E-3</v>
      </c>
      <c r="AX139" s="132">
        <f t="shared" si="154"/>
        <v>4.5616386539831721E-3</v>
      </c>
      <c r="AY139" s="133">
        <f t="shared" si="154"/>
        <v>8.3943212528304434E-4</v>
      </c>
      <c r="AZ139" s="274">
        <f t="shared" si="154"/>
        <v>1.2270213523166994E-2</v>
      </c>
      <c r="BA139" s="267">
        <f t="shared" si="154"/>
        <v>-2.5743476252947161E-2</v>
      </c>
      <c r="BB139" s="268">
        <f t="shared" si="154"/>
        <v>-8.9694507490635633E-3</v>
      </c>
      <c r="BC139" s="250"/>
      <c r="BD139" s="525"/>
      <c r="BE139" s="131">
        <f t="shared" si="155"/>
        <v>1.3220049989318753E-2</v>
      </c>
      <c r="BF139" s="132">
        <f t="shared" si="155"/>
        <v>1.3909843505299866E-2</v>
      </c>
      <c r="BG139" s="133">
        <f t="shared" si="155"/>
        <v>1.779802606233398E-2</v>
      </c>
      <c r="BH139" s="274">
        <f t="shared" si="155"/>
        <v>1.5726381655232973E-2</v>
      </c>
      <c r="BI139" s="267">
        <f t="shared" si="155"/>
        <v>4.0028041762268977E-2</v>
      </c>
      <c r="BJ139" s="268">
        <f t="shared" si="155"/>
        <v>5.4219619432032337E-2</v>
      </c>
      <c r="BK139" s="250"/>
      <c r="BL139" s="525"/>
      <c r="BM139" s="131">
        <f t="shared" si="156"/>
        <v>1.3431395402635559E-2</v>
      </c>
      <c r="BN139" s="132">
        <f t="shared" si="156"/>
        <v>1.4069006886920012E-2</v>
      </c>
      <c r="BO139" s="133">
        <f t="shared" si="156"/>
        <v>1.7533501140251061E-2</v>
      </c>
      <c r="BP139" s="274">
        <f t="shared" si="156"/>
        <v>6.9298552958738394E-2</v>
      </c>
      <c r="BQ139" s="267">
        <f t="shared" si="156"/>
        <v>4.4309116188258904E-2</v>
      </c>
      <c r="BR139" s="268">
        <f t="shared" si="156"/>
        <v>3.2746806682769809E-2</v>
      </c>
      <c r="BS139" s="250"/>
      <c r="BT139" s="525"/>
      <c r="BU139" s="131">
        <f t="shared" si="157"/>
        <v>-1.9111030472750458E-2</v>
      </c>
      <c r="BV139" s="132">
        <f t="shared" si="158"/>
        <v>-3.0053042961962654E-2</v>
      </c>
      <c r="BW139" s="133">
        <f t="shared" si="159"/>
        <v>-6.179525292455177E-2</v>
      </c>
      <c r="BX139" s="274">
        <f t="shared" si="160"/>
        <v>-1.0588597261376302E-2</v>
      </c>
      <c r="BY139" s="267">
        <f t="shared" si="161"/>
        <v>4.9219434100587871E-3</v>
      </c>
      <c r="BZ139" s="268">
        <f t="shared" si="162"/>
        <v>9.0502733169713044E-3</v>
      </c>
      <c r="CA139" s="250"/>
      <c r="CB139" s="525"/>
      <c r="CC139" s="131">
        <f t="shared" si="163"/>
        <v>-3.0254202571077509E-3</v>
      </c>
      <c r="CD139" s="132">
        <f t="shared" si="164"/>
        <v>-7.1131071452586962E-4</v>
      </c>
      <c r="CE139" s="133">
        <f t="shared" si="165"/>
        <v>8.6736112207715151E-3</v>
      </c>
      <c r="CF139" s="274">
        <f t="shared" si="166"/>
        <v>-3.7148917834832366E-2</v>
      </c>
      <c r="CG139" s="267">
        <f t="shared" si="167"/>
        <v>-2.2520508815124629E-2</v>
      </c>
      <c r="CH139" s="268">
        <f t="shared" si="168"/>
        <v>1.0515912379304266E-2</v>
      </c>
      <c r="CI139" s="250"/>
      <c r="CJ139" s="525"/>
      <c r="CK139" s="131">
        <f t="shared" si="169"/>
        <v>-1.2350278639814848E-2</v>
      </c>
      <c r="CL139" s="132">
        <f t="shared" si="170"/>
        <v>-1.4645600079018765E-2</v>
      </c>
      <c r="CM139" s="133">
        <f t="shared" si="171"/>
        <v>-2.3538667711928179E-2</v>
      </c>
      <c r="CN139" s="274">
        <f t="shared" si="172"/>
        <v>3.6683110046076789E-3</v>
      </c>
      <c r="CO139" s="267">
        <f t="shared" si="173"/>
        <v>-5.317131482844328E-3</v>
      </c>
      <c r="CP139" s="268">
        <f t="shared" si="174"/>
        <v>-4.1196192666639814E-3</v>
      </c>
      <c r="CQ139" s="250"/>
      <c r="CR139" s="525"/>
      <c r="CS139" s="131">
        <f t="shared" si="175"/>
        <v>-8.1366741520199678E-3</v>
      </c>
      <c r="CT139" s="132">
        <f t="shared" si="176"/>
        <v>-6.7828675730304622E-3</v>
      </c>
      <c r="CU139" s="133">
        <f t="shared" si="177"/>
        <v>-3.4818960887622596E-4</v>
      </c>
      <c r="CV139" s="274">
        <f t="shared" si="178"/>
        <v>1.5530103941227129E-2</v>
      </c>
      <c r="CW139" s="267">
        <f t="shared" si="179"/>
        <v>2.5357952238326903E-2</v>
      </c>
      <c r="CX139" s="268">
        <f t="shared" si="180"/>
        <v>1.7786347264647871E-2</v>
      </c>
      <c r="CY139" s="250"/>
      <c r="CZ139" s="525"/>
      <c r="DA139" s="131">
        <f t="shared" si="181"/>
        <v>-1.0125821707865556E-2</v>
      </c>
      <c r="DB139" s="132">
        <f t="shared" si="182"/>
        <v>-1.0897232099350812E-2</v>
      </c>
      <c r="DC139" s="133">
        <f t="shared" si="183"/>
        <v>-1.4505230343718223E-2</v>
      </c>
      <c r="DD139" s="274">
        <f t="shared" si="184"/>
        <v>-2.3762582221476054E-2</v>
      </c>
      <c r="DE139" s="267">
        <f t="shared" si="185"/>
        <v>-2.3692262168731458E-2</v>
      </c>
      <c r="DF139" s="268">
        <f t="shared" si="186"/>
        <v>-3.7078608127164674E-2</v>
      </c>
      <c r="DG139" s="250"/>
      <c r="DH139" s="525"/>
      <c r="DI139" s="131">
        <f t="shared" si="187"/>
        <v>1.8071679124422699E-3</v>
      </c>
      <c r="DJ139" s="132">
        <f t="shared" si="188"/>
        <v>1.2232123748622419E-3</v>
      </c>
      <c r="DK139" s="133">
        <f t="shared" si="189"/>
        <v>-2.2184948627601768E-3</v>
      </c>
      <c r="DL139" s="274">
        <f t="shared" si="190"/>
        <v>-8.4705431209942204E-3</v>
      </c>
      <c r="DM139" s="267">
        <f t="shared" si="191"/>
        <v>-2.9790382314311348E-2</v>
      </c>
      <c r="DN139" s="268">
        <f t="shared" si="192"/>
        <v>-1.0999137770863518E-2</v>
      </c>
      <c r="DO139" s="250"/>
      <c r="DP139" s="525"/>
      <c r="DQ139" s="451">
        <f t="shared" si="193"/>
        <v>4.5540639596475939E-2</v>
      </c>
      <c r="DR139" s="452">
        <f t="shared" si="194"/>
        <v>4.4873265407482474E-2</v>
      </c>
      <c r="DS139" s="453">
        <f t="shared" si="195"/>
        <v>3.8443611394315826E-2</v>
      </c>
      <c r="DT139" s="274">
        <f t="shared" si="196"/>
        <v>5.2189607275719481E-2</v>
      </c>
      <c r="DU139" s="267">
        <f t="shared" si="197"/>
        <v>5.8872375954385131E-2</v>
      </c>
      <c r="DV139" s="268">
        <f t="shared" si="198"/>
        <v>6.7069987292364686E-2</v>
      </c>
      <c r="DW139" s="250"/>
      <c r="DX139" s="525"/>
      <c r="DY139" s="451">
        <f t="shared" si="199"/>
        <v>1.1158340595562154E-4</v>
      </c>
      <c r="DZ139" s="452">
        <f t="shared" si="200"/>
        <v>2.1762696059646978E-4</v>
      </c>
      <c r="EA139" s="453">
        <f t="shared" si="201"/>
        <v>4.1724107024995053E-3</v>
      </c>
      <c r="EB139" s="274">
        <f t="shared" si="202"/>
        <v>-5.219516341764408E-3</v>
      </c>
      <c r="EC139" s="267">
        <f t="shared" si="203"/>
        <v>2.8100603214646865E-2</v>
      </c>
      <c r="ED139" s="268">
        <f t="shared" si="204"/>
        <v>1.2575530092595258E-2</v>
      </c>
      <c r="EE139" s="250"/>
    </row>
    <row r="140" spans="1:135" ht="15.75" thickBot="1" x14ac:dyDescent="0.3">
      <c r="A140" s="170" t="s">
        <v>211</v>
      </c>
      <c r="B140" s="245" t="s">
        <v>262</v>
      </c>
      <c r="C140" s="578"/>
      <c r="D140" s="281" t="s">
        <v>225</v>
      </c>
      <c r="P140" s="571"/>
      <c r="Q140" s="182"/>
      <c r="R140" s="182"/>
      <c r="S140" s="182"/>
      <c r="T140" s="221"/>
      <c r="U140" s="221"/>
      <c r="V140" s="221"/>
      <c r="W140" s="250"/>
      <c r="X140" s="525"/>
      <c r="Y140" s="159">
        <f t="shared" si="151"/>
        <v>-4.113362982312763E-3</v>
      </c>
      <c r="Z140" s="160">
        <f t="shared" si="151"/>
        <v>-4.9839092910140053E-3</v>
      </c>
      <c r="AA140" s="161">
        <f t="shared" si="151"/>
        <v>-1.2834682375939752E-2</v>
      </c>
      <c r="AB140" s="96">
        <f t="shared" si="151"/>
        <v>-3.2304955046384913E-2</v>
      </c>
      <c r="AC140" s="97">
        <f t="shared" si="151"/>
        <v>-4.3430568078096039E-2</v>
      </c>
      <c r="AD140" s="181">
        <f t="shared" si="151"/>
        <v>-4.0213566572905958E-2</v>
      </c>
      <c r="AE140" s="250"/>
      <c r="AF140" s="525"/>
      <c r="AG140" s="159">
        <f t="shared" si="152"/>
        <v>4.9190100901535787E-3</v>
      </c>
      <c r="AH140" s="160">
        <f t="shared" si="152"/>
        <v>3.2181098711182524E-3</v>
      </c>
      <c r="AI140" s="161">
        <f t="shared" si="152"/>
        <v>-1.2685476832058834E-2</v>
      </c>
      <c r="AJ140" s="96">
        <f t="shared" si="152"/>
        <v>2.760983879536098E-2</v>
      </c>
      <c r="AK140" s="97">
        <f t="shared" si="152"/>
        <v>2.094723686654151E-2</v>
      </c>
      <c r="AL140" s="181">
        <f t="shared" si="152"/>
        <v>-1.0570470488215047E-2</v>
      </c>
      <c r="AM140" s="250"/>
      <c r="AN140" s="525"/>
      <c r="AO140" s="159">
        <f t="shared" si="153"/>
        <v>1.5065421310665907E-2</v>
      </c>
      <c r="AP140" s="160">
        <f t="shared" si="153"/>
        <v>1.513542820415111E-2</v>
      </c>
      <c r="AQ140" s="161">
        <f t="shared" si="153"/>
        <v>1.4737242794625936E-2</v>
      </c>
      <c r="AR140" s="96">
        <f t="shared" si="153"/>
        <v>-6.3811970191875608E-2</v>
      </c>
      <c r="AS140" s="97">
        <f t="shared" si="153"/>
        <v>-9.7630007461410838E-3</v>
      </c>
      <c r="AT140" s="181">
        <f t="shared" si="153"/>
        <v>-1.8777123892446086E-2</v>
      </c>
      <c r="AU140" s="250"/>
      <c r="AV140" s="525"/>
      <c r="AW140" s="159">
        <f t="shared" si="154"/>
        <v>8.6772882226973949E-2</v>
      </c>
      <c r="AX140" s="160">
        <f t="shared" si="154"/>
        <v>4.292153650297946E-2</v>
      </c>
      <c r="AY140" s="161">
        <f t="shared" si="154"/>
        <v>-7.259500755411797E-4</v>
      </c>
      <c r="AZ140" s="96">
        <f t="shared" si="154"/>
        <v>1.2270213523166994E-2</v>
      </c>
      <c r="BA140" s="97">
        <f t="shared" si="154"/>
        <v>-2.5743476252947161E-2</v>
      </c>
      <c r="BB140" s="181">
        <f t="shared" si="154"/>
        <v>-8.9694507490635633E-3</v>
      </c>
      <c r="BC140" s="250"/>
      <c r="BD140" s="525"/>
      <c r="BE140" s="159">
        <f t="shared" si="155"/>
        <v>1.5957023517547027E-2</v>
      </c>
      <c r="BF140" s="160">
        <f t="shared" si="155"/>
        <v>1.7016795261600194E-2</v>
      </c>
      <c r="BG140" s="161">
        <f t="shared" si="155"/>
        <v>2.5658984600260525E-2</v>
      </c>
      <c r="BH140" s="96">
        <f t="shared" si="155"/>
        <v>1.5726381655232973E-2</v>
      </c>
      <c r="BI140" s="97">
        <f t="shared" si="155"/>
        <v>4.0028041762268977E-2</v>
      </c>
      <c r="BJ140" s="181">
        <f t="shared" si="155"/>
        <v>5.4219619432032337E-2</v>
      </c>
      <c r="BK140" s="250"/>
      <c r="BL140" s="525"/>
      <c r="BM140" s="159">
        <f t="shared" si="156"/>
        <v>1.7798750707231269E-2</v>
      </c>
      <c r="BN140" s="160">
        <f t="shared" si="156"/>
        <v>1.8624266775860911E-2</v>
      </c>
      <c r="BO140" s="161">
        <f t="shared" si="156"/>
        <v>2.6035967561889656E-2</v>
      </c>
      <c r="BP140" s="96">
        <f t="shared" si="156"/>
        <v>6.9298552958738394E-2</v>
      </c>
      <c r="BQ140" s="97">
        <f t="shared" si="156"/>
        <v>4.4309116188258904E-2</v>
      </c>
      <c r="BR140" s="181">
        <f t="shared" si="156"/>
        <v>3.2746806682769809E-2</v>
      </c>
      <c r="BS140" s="250"/>
      <c r="BT140" s="525"/>
      <c r="BU140" s="159">
        <f t="shared" si="157"/>
        <v>-3.717452667152626E-4</v>
      </c>
      <c r="BV140" s="160">
        <f t="shared" si="158"/>
        <v>5.9914953371315331E-4</v>
      </c>
      <c r="BW140" s="161">
        <f t="shared" si="159"/>
        <v>3.0324490627254775E-2</v>
      </c>
      <c r="BX140" s="96">
        <f t="shared" si="160"/>
        <v>-1.0588597261376302E-2</v>
      </c>
      <c r="BY140" s="97">
        <f t="shared" si="161"/>
        <v>4.9219434100587871E-3</v>
      </c>
      <c r="BZ140" s="181">
        <f t="shared" si="162"/>
        <v>9.0502733169713044E-3</v>
      </c>
      <c r="CA140" s="250"/>
      <c r="CB140" s="525"/>
      <c r="CC140" s="159">
        <f t="shared" si="163"/>
        <v>-8.7223533873826888E-3</v>
      </c>
      <c r="CD140" s="160">
        <f t="shared" si="164"/>
        <v>-6.0954249357724347E-3</v>
      </c>
      <c r="CE140" s="161">
        <f t="shared" si="165"/>
        <v>1.4510072874907243E-2</v>
      </c>
      <c r="CF140" s="96">
        <f t="shared" si="166"/>
        <v>-3.7148917834832366E-2</v>
      </c>
      <c r="CG140" s="97">
        <f t="shared" si="167"/>
        <v>-2.2520508815124629E-2</v>
      </c>
      <c r="CH140" s="181">
        <f t="shared" si="168"/>
        <v>1.0515912379304266E-2</v>
      </c>
      <c r="CI140" s="250"/>
      <c r="CJ140" s="525"/>
      <c r="CK140" s="159">
        <f t="shared" si="169"/>
        <v>-2.0393960561155951E-2</v>
      </c>
      <c r="CL140" s="160">
        <f t="shared" si="170"/>
        <v>-2.2858404539624892E-2</v>
      </c>
      <c r="CM140" s="161">
        <f t="shared" si="171"/>
        <v>-4.0546478098442078E-2</v>
      </c>
      <c r="CN140" s="96">
        <f t="shared" si="172"/>
        <v>3.6683110046076789E-3</v>
      </c>
      <c r="CO140" s="97">
        <f t="shared" si="173"/>
        <v>-5.317131482844328E-3</v>
      </c>
      <c r="CP140" s="181">
        <f t="shared" si="174"/>
        <v>-4.1196192666639814E-3</v>
      </c>
      <c r="CQ140" s="250"/>
      <c r="CR140" s="525"/>
      <c r="CS140" s="159">
        <f t="shared" si="175"/>
        <v>-1.3045590798879047E-2</v>
      </c>
      <c r="CT140" s="160">
        <f t="shared" si="176"/>
        <v>-7.2852309306388283E-3</v>
      </c>
      <c r="CU140" s="161">
        <f t="shared" si="177"/>
        <v>1.1459977604243853E-2</v>
      </c>
      <c r="CV140" s="96">
        <f t="shared" si="178"/>
        <v>1.5530103941227129E-2</v>
      </c>
      <c r="CW140" s="97">
        <f t="shared" si="179"/>
        <v>2.5357952238326903E-2</v>
      </c>
      <c r="CX140" s="181">
        <f t="shared" si="180"/>
        <v>1.7786347264647871E-2</v>
      </c>
      <c r="CY140" s="250"/>
      <c r="CZ140" s="525"/>
      <c r="DA140" s="159">
        <f t="shared" si="181"/>
        <v>-1.7438791789731421E-2</v>
      </c>
      <c r="DB140" s="160">
        <f t="shared" si="182"/>
        <v>-1.7908812532106581E-2</v>
      </c>
      <c r="DC140" s="161">
        <f t="shared" si="183"/>
        <v>-2.2208844990078584E-2</v>
      </c>
      <c r="DD140" s="96">
        <f t="shared" si="184"/>
        <v>-2.3762582221476054E-2</v>
      </c>
      <c r="DE140" s="97">
        <f t="shared" si="185"/>
        <v>-2.3692262168731458E-2</v>
      </c>
      <c r="DF140" s="181">
        <f t="shared" si="186"/>
        <v>-3.7078608127164674E-2</v>
      </c>
      <c r="DG140" s="250"/>
      <c r="DH140" s="525"/>
      <c r="DI140" s="159">
        <f t="shared" si="187"/>
        <v>2.3809609756377391E-3</v>
      </c>
      <c r="DJ140" s="160">
        <f t="shared" si="188"/>
        <v>1.4547305389335295E-3</v>
      </c>
      <c r="DK140" s="161">
        <f t="shared" si="189"/>
        <v>-3.4048241579529557E-3</v>
      </c>
      <c r="DL140" s="96">
        <f t="shared" si="190"/>
        <v>-8.4705431209942204E-3</v>
      </c>
      <c r="DM140" s="97">
        <f t="shared" si="191"/>
        <v>-2.9790382314311348E-2</v>
      </c>
      <c r="DN140" s="181">
        <f t="shared" si="192"/>
        <v>-1.0999137770863518E-2</v>
      </c>
      <c r="DO140" s="250"/>
      <c r="DP140" s="525"/>
      <c r="DQ140" s="451">
        <f t="shared" si="193"/>
        <v>9.5739511482845017E-3</v>
      </c>
      <c r="DR140" s="452">
        <f t="shared" si="194"/>
        <v>1.077500166222547E-2</v>
      </c>
      <c r="DS140" s="453">
        <f t="shared" si="195"/>
        <v>2.2560304134565355E-2</v>
      </c>
      <c r="DT140" s="96">
        <f t="shared" si="196"/>
        <v>5.2189607275719481E-2</v>
      </c>
      <c r="DU140" s="97">
        <f t="shared" si="197"/>
        <v>5.8872375954385131E-2</v>
      </c>
      <c r="DV140" s="181">
        <f t="shared" si="198"/>
        <v>6.7069987292364686E-2</v>
      </c>
      <c r="DW140" s="250"/>
      <c r="DX140" s="525"/>
      <c r="DY140" s="451">
        <f t="shared" si="199"/>
        <v>-4.0576233765070519E-3</v>
      </c>
      <c r="DZ140" s="452">
        <f t="shared" si="200"/>
        <v>-5.6397461996399029E-3</v>
      </c>
      <c r="EA140" s="453">
        <f t="shared" si="201"/>
        <v>-8.8079907116218239E-3</v>
      </c>
      <c r="EB140" s="96">
        <f t="shared" si="202"/>
        <v>-5.219516341764408E-3</v>
      </c>
      <c r="EC140" s="97">
        <f t="shared" si="203"/>
        <v>2.8100603214646865E-2</v>
      </c>
      <c r="ED140" s="181">
        <f t="shared" si="204"/>
        <v>1.2575530092595258E-2</v>
      </c>
      <c r="EE140" s="250"/>
    </row>
    <row r="141" spans="1:135" ht="15.75" thickBot="1" x14ac:dyDescent="0.3">
      <c r="A141" s="105" t="s">
        <v>212</v>
      </c>
      <c r="B141" s="244" t="s">
        <v>263</v>
      </c>
      <c r="C141" s="578"/>
      <c r="D141" s="280" t="s">
        <v>226</v>
      </c>
      <c r="P141" s="571"/>
      <c r="Q141" s="182"/>
      <c r="R141" s="182"/>
      <c r="S141" s="182"/>
      <c r="T141" s="225"/>
      <c r="U141" s="225"/>
      <c r="V141" s="225"/>
      <c r="W141" s="250"/>
      <c r="X141" s="525"/>
      <c r="Y141" s="131">
        <f t="shared" si="151"/>
        <v>-4.5498963426086135E-2</v>
      </c>
      <c r="Z141" s="132">
        <f t="shared" si="151"/>
        <v>-4.3809924778315912E-2</v>
      </c>
      <c r="AA141" s="133">
        <f t="shared" si="151"/>
        <v>-3.9594031375501444E-2</v>
      </c>
      <c r="AB141" s="274">
        <f t="shared" si="151"/>
        <v>-3.2304955046384913E-2</v>
      </c>
      <c r="AC141" s="267">
        <f t="shared" si="151"/>
        <v>-4.3430568078096039E-2</v>
      </c>
      <c r="AD141" s="268">
        <f t="shared" si="151"/>
        <v>-4.0213566572905958E-2</v>
      </c>
      <c r="AE141" s="250"/>
      <c r="AF141" s="525"/>
      <c r="AG141" s="131">
        <f t="shared" si="152"/>
        <v>-4.6862595380890342E-3</v>
      </c>
      <c r="AH141" s="132">
        <f t="shared" si="152"/>
        <v>-8.0714100730311863E-3</v>
      </c>
      <c r="AI141" s="133">
        <f t="shared" si="152"/>
        <v>-2.3787241375635079E-2</v>
      </c>
      <c r="AJ141" s="274">
        <f t="shared" si="152"/>
        <v>2.760983879536098E-2</v>
      </c>
      <c r="AK141" s="267">
        <f t="shared" si="152"/>
        <v>2.094723686654151E-2</v>
      </c>
      <c r="AL141" s="268">
        <f t="shared" si="152"/>
        <v>-1.0570470488215047E-2</v>
      </c>
      <c r="AM141" s="250"/>
      <c r="AN141" s="525"/>
      <c r="AO141" s="131">
        <f t="shared" si="153"/>
        <v>6.9085192952331531E-3</v>
      </c>
      <c r="AP141" s="132">
        <f t="shared" si="153"/>
        <v>7.2997642971910637E-3</v>
      </c>
      <c r="AQ141" s="133">
        <f t="shared" si="153"/>
        <v>9.4032130071942163E-3</v>
      </c>
      <c r="AR141" s="274">
        <f t="shared" si="153"/>
        <v>-6.3811970191875608E-2</v>
      </c>
      <c r="AS141" s="267">
        <f t="shared" si="153"/>
        <v>-9.7630007461410838E-3</v>
      </c>
      <c r="AT141" s="268">
        <f t="shared" si="153"/>
        <v>-1.8777123892446086E-2</v>
      </c>
      <c r="AU141" s="250"/>
      <c r="AV141" s="525"/>
      <c r="AW141" s="131">
        <f t="shared" si="154"/>
        <v>4.1142075134969871E-3</v>
      </c>
      <c r="AX141" s="132">
        <f t="shared" si="154"/>
        <v>1.3892351660682485E-3</v>
      </c>
      <c r="AY141" s="133">
        <f t="shared" si="154"/>
        <v>1.5558782063336001E-3</v>
      </c>
      <c r="AZ141" s="274">
        <f t="shared" si="154"/>
        <v>1.2270213523166994E-2</v>
      </c>
      <c r="BA141" s="267">
        <f t="shared" si="154"/>
        <v>-2.5743476252947161E-2</v>
      </c>
      <c r="BB141" s="268">
        <f t="shared" si="154"/>
        <v>-8.9694507490635633E-3</v>
      </c>
      <c r="BC141" s="250"/>
      <c r="BD141" s="525"/>
      <c r="BE141" s="131">
        <f t="shared" si="155"/>
        <v>1.7048564377737538E-2</v>
      </c>
      <c r="BF141" s="132">
        <f t="shared" si="155"/>
        <v>1.905944468354041E-2</v>
      </c>
      <c r="BG141" s="133">
        <f t="shared" si="155"/>
        <v>2.5062112402511487E-2</v>
      </c>
      <c r="BH141" s="274">
        <f t="shared" si="155"/>
        <v>1.5726381655232973E-2</v>
      </c>
      <c r="BI141" s="267">
        <f t="shared" si="155"/>
        <v>4.0028041762268977E-2</v>
      </c>
      <c r="BJ141" s="268">
        <f t="shared" si="155"/>
        <v>5.4219619432032337E-2</v>
      </c>
      <c r="BK141" s="250"/>
      <c r="BL141" s="525"/>
      <c r="BM141" s="131">
        <f t="shared" si="156"/>
        <v>1.8084586007123395E-2</v>
      </c>
      <c r="BN141" s="132">
        <f t="shared" si="156"/>
        <v>1.965526979942446E-2</v>
      </c>
      <c r="BO141" s="133">
        <f t="shared" si="156"/>
        <v>2.4931198917168215E-2</v>
      </c>
      <c r="BP141" s="274">
        <f t="shared" si="156"/>
        <v>6.9298552958738394E-2</v>
      </c>
      <c r="BQ141" s="267">
        <f t="shared" si="156"/>
        <v>4.4309116188258904E-2</v>
      </c>
      <c r="BR141" s="268">
        <f t="shared" si="156"/>
        <v>3.2746806682769809E-2</v>
      </c>
      <c r="BS141" s="250"/>
      <c r="BT141" s="525"/>
      <c r="BU141" s="131">
        <f t="shared" si="157"/>
        <v>4.746580705475829E-3</v>
      </c>
      <c r="BV141" s="132">
        <f t="shared" si="158"/>
        <v>2.5392042369194182E-2</v>
      </c>
      <c r="BW141" s="133">
        <f t="shared" si="159"/>
        <v>4.9854000424895642E-2</v>
      </c>
      <c r="BX141" s="274">
        <f t="shared" si="160"/>
        <v>-1.0588597261376302E-2</v>
      </c>
      <c r="BY141" s="267">
        <f t="shared" si="161"/>
        <v>4.9219434100587871E-3</v>
      </c>
      <c r="BZ141" s="268">
        <f t="shared" si="162"/>
        <v>9.0502733169713044E-3</v>
      </c>
      <c r="CA141" s="250"/>
      <c r="CB141" s="525"/>
      <c r="CC141" s="131">
        <f t="shared" si="163"/>
        <v>6.0854711440342917E-3</v>
      </c>
      <c r="CD141" s="132">
        <f t="shared" si="164"/>
        <v>1.0108018254590428E-2</v>
      </c>
      <c r="CE141" s="133">
        <f t="shared" si="165"/>
        <v>2.0889015444501603E-2</v>
      </c>
      <c r="CF141" s="274">
        <f t="shared" si="166"/>
        <v>-3.7148917834832366E-2</v>
      </c>
      <c r="CG141" s="267">
        <f t="shared" si="167"/>
        <v>-2.2520508815124629E-2</v>
      </c>
      <c r="CH141" s="268">
        <f t="shared" si="168"/>
        <v>1.0515912379304266E-2</v>
      </c>
      <c r="CI141" s="250"/>
      <c r="CJ141" s="525"/>
      <c r="CK141" s="131">
        <f t="shared" si="169"/>
        <v>-1.5630388495975773E-2</v>
      </c>
      <c r="CL141" s="132">
        <f t="shared" si="170"/>
        <v>-2.1082377140906928E-2</v>
      </c>
      <c r="CM141" s="133">
        <f t="shared" si="171"/>
        <v>-2.1973673297571057E-2</v>
      </c>
      <c r="CN141" s="274">
        <f t="shared" si="172"/>
        <v>3.6683110046076789E-3</v>
      </c>
      <c r="CO141" s="267">
        <f t="shared" si="173"/>
        <v>-5.317131482844328E-3</v>
      </c>
      <c r="CP141" s="268">
        <f t="shared" si="174"/>
        <v>-4.1196192666639814E-3</v>
      </c>
      <c r="CQ141" s="250"/>
      <c r="CR141" s="525"/>
      <c r="CS141" s="131">
        <f t="shared" si="175"/>
        <v>-1.9153777319657695E-3</v>
      </c>
      <c r="CT141" s="132">
        <f t="shared" si="176"/>
        <v>9.6260838215920098E-4</v>
      </c>
      <c r="CU141" s="133">
        <f t="shared" si="177"/>
        <v>7.9719788135568168E-3</v>
      </c>
      <c r="CV141" s="274">
        <f t="shared" si="178"/>
        <v>1.5530103941227129E-2</v>
      </c>
      <c r="CW141" s="267">
        <f t="shared" si="179"/>
        <v>2.5357952238326903E-2</v>
      </c>
      <c r="CX141" s="268">
        <f t="shared" si="180"/>
        <v>1.7786347264647871E-2</v>
      </c>
      <c r="CY141" s="250"/>
      <c r="CZ141" s="525"/>
      <c r="DA141" s="131">
        <f t="shared" si="181"/>
        <v>-1.1919325255430147E-2</v>
      </c>
      <c r="DB141" s="132">
        <f t="shared" si="182"/>
        <v>-1.3767086288851642E-2</v>
      </c>
      <c r="DC141" s="133">
        <f t="shared" si="183"/>
        <v>-1.5877559015993938E-2</v>
      </c>
      <c r="DD141" s="274">
        <f t="shared" si="184"/>
        <v>-2.3762582221476054E-2</v>
      </c>
      <c r="DE141" s="267">
        <f t="shared" si="185"/>
        <v>-2.3692262168731458E-2</v>
      </c>
      <c r="DF141" s="268">
        <f t="shared" si="186"/>
        <v>-3.7078608127164674E-2</v>
      </c>
      <c r="DG141" s="250"/>
      <c r="DH141" s="525"/>
      <c r="DI141" s="131">
        <f t="shared" si="187"/>
        <v>-6.1504567357230071E-5</v>
      </c>
      <c r="DJ141" s="132">
        <f t="shared" si="188"/>
        <v>-1.1893624824592225E-3</v>
      </c>
      <c r="DK141" s="133">
        <f t="shared" si="189"/>
        <v>-1.6567258868956949E-3</v>
      </c>
      <c r="DL141" s="274">
        <f t="shared" si="190"/>
        <v>-8.4705431209942204E-3</v>
      </c>
      <c r="DM141" s="267">
        <f t="shared" si="191"/>
        <v>-2.9790382314311348E-2</v>
      </c>
      <c r="DN141" s="268">
        <f t="shared" si="192"/>
        <v>-1.0999137770863518E-2</v>
      </c>
      <c r="DO141" s="250"/>
      <c r="DP141" s="525"/>
      <c r="DQ141" s="451">
        <f t="shared" si="193"/>
        <v>4.7134234112629229E-2</v>
      </c>
      <c r="DR141" s="452">
        <f t="shared" si="194"/>
        <v>4.6896342455421368E-2</v>
      </c>
      <c r="DS141" s="453">
        <f t="shared" si="195"/>
        <v>4.0325431071548193E-2</v>
      </c>
      <c r="DT141" s="274">
        <f t="shared" si="196"/>
        <v>5.2189607275719481E-2</v>
      </c>
      <c r="DU141" s="267">
        <f t="shared" si="197"/>
        <v>5.8872375954385131E-2</v>
      </c>
      <c r="DV141" s="268">
        <f t="shared" si="198"/>
        <v>6.7069987292364686E-2</v>
      </c>
      <c r="DW141" s="250"/>
      <c r="DX141" s="525"/>
      <c r="DY141" s="451">
        <f t="shared" si="199"/>
        <v>-1.492072377388323E-3</v>
      </c>
      <c r="DZ141" s="452">
        <f t="shared" si="200"/>
        <v>-2.3817835500199785E-3</v>
      </c>
      <c r="EA141" s="453">
        <f t="shared" si="201"/>
        <v>4.16189161557579E-3</v>
      </c>
      <c r="EB141" s="274">
        <f t="shared" si="202"/>
        <v>-5.219516341764408E-3</v>
      </c>
      <c r="EC141" s="267">
        <f t="shared" si="203"/>
        <v>2.8100603214646865E-2</v>
      </c>
      <c r="ED141" s="268">
        <f t="shared" si="204"/>
        <v>1.2575530092595258E-2</v>
      </c>
      <c r="EE141" s="250"/>
    </row>
    <row r="142" spans="1:135" ht="15.75" thickBot="1" x14ac:dyDescent="0.3">
      <c r="A142" s="105" t="s">
        <v>213</v>
      </c>
      <c r="B142" s="244" t="s">
        <v>264</v>
      </c>
      <c r="C142" s="579"/>
      <c r="D142" s="280" t="s">
        <v>226</v>
      </c>
      <c r="P142" s="571"/>
      <c r="Q142" s="182"/>
      <c r="R142" s="182"/>
      <c r="S142" s="182"/>
      <c r="T142" s="225"/>
      <c r="U142" s="225"/>
      <c r="V142" s="225"/>
      <c r="W142" s="250"/>
      <c r="X142" s="525"/>
      <c r="Y142" s="131">
        <f t="shared" si="151"/>
        <v>-4.8567766686760327E-2</v>
      </c>
      <c r="Z142" s="132">
        <f t="shared" si="151"/>
        <v>-4.8365771404346322E-2</v>
      </c>
      <c r="AA142" s="133">
        <f t="shared" si="151"/>
        <v>-4.335819732212539E-2</v>
      </c>
      <c r="AB142" s="275">
        <f t="shared" si="151"/>
        <v>-3.2304955046384913E-2</v>
      </c>
      <c r="AC142" s="269">
        <f t="shared" si="151"/>
        <v>-4.3430568078096039E-2</v>
      </c>
      <c r="AD142" s="270">
        <f t="shared" si="151"/>
        <v>-4.0213566572905958E-2</v>
      </c>
      <c r="AE142" s="250"/>
      <c r="AF142" s="525"/>
      <c r="AG142" s="131">
        <f t="shared" si="152"/>
        <v>-1.4069660107532116E-3</v>
      </c>
      <c r="AH142" s="132">
        <f t="shared" si="152"/>
        <v>-2.6312662167805004E-3</v>
      </c>
      <c r="AI142" s="133">
        <f t="shared" si="152"/>
        <v>-2.6159094075019072E-2</v>
      </c>
      <c r="AJ142" s="275">
        <f t="shared" si="152"/>
        <v>2.760983879536098E-2</v>
      </c>
      <c r="AK142" s="269">
        <f t="shared" si="152"/>
        <v>2.094723686654151E-2</v>
      </c>
      <c r="AL142" s="270">
        <f t="shared" si="152"/>
        <v>-1.0570470488215047E-2</v>
      </c>
      <c r="AM142" s="250"/>
      <c r="AN142" s="525"/>
      <c r="AO142" s="131">
        <f t="shared" si="153"/>
        <v>1.1853944545232954E-2</v>
      </c>
      <c r="AP142" s="132">
        <f t="shared" si="153"/>
        <v>1.2261067255572385E-2</v>
      </c>
      <c r="AQ142" s="133">
        <f t="shared" si="153"/>
        <v>1.897248799118724E-2</v>
      </c>
      <c r="AR142" s="275">
        <f t="shared" si="153"/>
        <v>-6.3811970191875608E-2</v>
      </c>
      <c r="AS142" s="269">
        <f t="shared" si="153"/>
        <v>-9.7630007461410838E-3</v>
      </c>
      <c r="AT142" s="270">
        <f t="shared" si="153"/>
        <v>-1.8777123892446086E-2</v>
      </c>
      <c r="AU142" s="250"/>
      <c r="AV142" s="525"/>
      <c r="AW142" s="131">
        <f t="shared" si="154"/>
        <v>1.2466293149640996E-2</v>
      </c>
      <c r="AX142" s="132">
        <f t="shared" si="154"/>
        <v>1.1974220733077719E-2</v>
      </c>
      <c r="AY142" s="133">
        <f t="shared" si="154"/>
        <v>2.2141694049899758E-3</v>
      </c>
      <c r="AZ142" s="275">
        <f t="shared" si="154"/>
        <v>1.2270213523166994E-2</v>
      </c>
      <c r="BA142" s="269">
        <f t="shared" si="154"/>
        <v>-2.5743476252947161E-2</v>
      </c>
      <c r="BB142" s="270">
        <f t="shared" si="154"/>
        <v>-8.9694507490635633E-3</v>
      </c>
      <c r="BC142" s="250"/>
      <c r="BD142" s="525"/>
      <c r="BE142" s="131">
        <f t="shared" si="155"/>
        <v>2.0870213803297264E-2</v>
      </c>
      <c r="BF142" s="132">
        <f t="shared" si="155"/>
        <v>2.1007655396850906E-2</v>
      </c>
      <c r="BG142" s="133">
        <f t="shared" si="155"/>
        <v>2.8249787107608941E-2</v>
      </c>
      <c r="BH142" s="275">
        <f t="shared" si="155"/>
        <v>1.5726381655232973E-2</v>
      </c>
      <c r="BI142" s="269">
        <f t="shared" si="155"/>
        <v>4.0028041762268977E-2</v>
      </c>
      <c r="BJ142" s="270">
        <f t="shared" si="155"/>
        <v>5.4219619432032337E-2</v>
      </c>
      <c r="BK142" s="250"/>
      <c r="BL142" s="525"/>
      <c r="BM142" s="131">
        <f t="shared" si="156"/>
        <v>-7.011687061801968E-3</v>
      </c>
      <c r="BN142" s="132">
        <f t="shared" si="156"/>
        <v>-1.1074794142487573E-2</v>
      </c>
      <c r="BO142" s="133">
        <f t="shared" si="156"/>
        <v>-8.4731941117369217E-2</v>
      </c>
      <c r="BP142" s="275">
        <f t="shared" si="156"/>
        <v>6.9298552958738394E-2</v>
      </c>
      <c r="BQ142" s="269">
        <f t="shared" si="156"/>
        <v>4.4309116188258904E-2</v>
      </c>
      <c r="BR142" s="270">
        <f t="shared" si="156"/>
        <v>3.2746806682769809E-2</v>
      </c>
      <c r="BS142" s="250"/>
      <c r="BT142" s="525"/>
      <c r="BU142" s="131">
        <f t="shared" si="157"/>
        <v>-1.3280263783149048E-2</v>
      </c>
      <c r="BV142" s="132">
        <f t="shared" si="158"/>
        <v>-1.0390277642913826E-2</v>
      </c>
      <c r="BW142" s="133">
        <f t="shared" si="159"/>
        <v>-4.6473513971125573E-3</v>
      </c>
      <c r="BX142" s="275">
        <f t="shared" si="160"/>
        <v>-1.0588597261376302E-2</v>
      </c>
      <c r="BY142" s="269">
        <f t="shared" si="161"/>
        <v>4.9219434100587871E-3</v>
      </c>
      <c r="BZ142" s="270">
        <f t="shared" si="162"/>
        <v>9.0502733169713044E-3</v>
      </c>
      <c r="CA142" s="250"/>
      <c r="CB142" s="525"/>
      <c r="CC142" s="131">
        <f t="shared" si="163"/>
        <v>-4.796379875160849E-4</v>
      </c>
      <c r="CD142" s="132">
        <f t="shared" si="164"/>
        <v>2.2348888983794531E-4</v>
      </c>
      <c r="CE142" s="133">
        <f t="shared" si="165"/>
        <v>3.086257010321353E-2</v>
      </c>
      <c r="CF142" s="275">
        <f t="shared" si="166"/>
        <v>-3.7148917834832366E-2</v>
      </c>
      <c r="CG142" s="269">
        <f t="shared" si="167"/>
        <v>-2.2520508815124629E-2</v>
      </c>
      <c r="CH142" s="270">
        <f t="shared" si="168"/>
        <v>1.0515912379304266E-2</v>
      </c>
      <c r="CI142" s="250"/>
      <c r="CJ142" s="525"/>
      <c r="CK142" s="131">
        <f t="shared" si="169"/>
        <v>-6.0498141993635974E-3</v>
      </c>
      <c r="CL142" s="132">
        <f t="shared" si="170"/>
        <v>-7.1900897171789562E-3</v>
      </c>
      <c r="CM142" s="133">
        <f t="shared" si="171"/>
        <v>-1.7338758638221839E-2</v>
      </c>
      <c r="CN142" s="275">
        <f t="shared" si="172"/>
        <v>3.6683110046076789E-3</v>
      </c>
      <c r="CO142" s="269">
        <f t="shared" si="173"/>
        <v>-5.317131482844328E-3</v>
      </c>
      <c r="CP142" s="270">
        <f t="shared" si="174"/>
        <v>-4.1196192666639814E-3</v>
      </c>
      <c r="CQ142" s="250"/>
      <c r="CR142" s="525"/>
      <c r="CS142" s="131">
        <f t="shared" si="175"/>
        <v>-5.6139513911777393E-3</v>
      </c>
      <c r="CT142" s="132">
        <f t="shared" si="176"/>
        <v>-5.1327614528709053E-3</v>
      </c>
      <c r="CU142" s="133">
        <f t="shared" si="177"/>
        <v>1.9662472491657451E-2</v>
      </c>
      <c r="CV142" s="275">
        <f t="shared" si="178"/>
        <v>1.5530103941227129E-2</v>
      </c>
      <c r="CW142" s="269">
        <f t="shared" si="179"/>
        <v>2.5357952238326903E-2</v>
      </c>
      <c r="CX142" s="270">
        <f t="shared" si="180"/>
        <v>1.7786347264647871E-2</v>
      </c>
      <c r="CY142" s="250"/>
      <c r="CZ142" s="525"/>
      <c r="DA142" s="131">
        <f t="shared" si="181"/>
        <v>-1.3447394909470278E-2</v>
      </c>
      <c r="DB142" s="132">
        <f t="shared" si="182"/>
        <v>-1.3771569112125116E-2</v>
      </c>
      <c r="DC142" s="133">
        <f t="shared" si="183"/>
        <v>-1.4886350677319839E-2</v>
      </c>
      <c r="DD142" s="275">
        <f t="shared" si="184"/>
        <v>-2.3762582221476054E-2</v>
      </c>
      <c r="DE142" s="269">
        <f t="shared" si="185"/>
        <v>-2.3692262168731458E-2</v>
      </c>
      <c r="DF142" s="270">
        <f t="shared" si="186"/>
        <v>-3.7078608127164674E-2</v>
      </c>
      <c r="DG142" s="250"/>
      <c r="DH142" s="525"/>
      <c r="DI142" s="131">
        <f t="shared" si="187"/>
        <v>1.0661683797716867E-3</v>
      </c>
      <c r="DJ142" s="132">
        <f t="shared" si="188"/>
        <v>7.5545463096378894E-4</v>
      </c>
      <c r="DK142" s="133">
        <f t="shared" si="189"/>
        <v>7.847871379242163E-3</v>
      </c>
      <c r="DL142" s="275">
        <f t="shared" si="190"/>
        <v>-8.4705431209942204E-3</v>
      </c>
      <c r="DM142" s="269">
        <f t="shared" si="191"/>
        <v>-2.9790382314311348E-2</v>
      </c>
      <c r="DN142" s="270">
        <f t="shared" si="192"/>
        <v>-1.0999137770863518E-2</v>
      </c>
      <c r="DO142" s="250"/>
      <c r="DP142" s="525"/>
      <c r="DQ142" s="451">
        <f t="shared" si="193"/>
        <v>4.7681745331930328E-2</v>
      </c>
      <c r="DR142" s="452">
        <f t="shared" si="194"/>
        <v>4.8070441529048068E-2</v>
      </c>
      <c r="DS142" s="453">
        <f t="shared" si="195"/>
        <v>4.9656970683654177E-2</v>
      </c>
      <c r="DT142" s="275">
        <f t="shared" si="196"/>
        <v>5.2189607275719481E-2</v>
      </c>
      <c r="DU142" s="269">
        <f t="shared" si="197"/>
        <v>5.8872375954385131E-2</v>
      </c>
      <c r="DV142" s="270">
        <f t="shared" si="198"/>
        <v>6.7069987292364686E-2</v>
      </c>
      <c r="DW142" s="250"/>
      <c r="DX142" s="525"/>
      <c r="DY142" s="451">
        <f t="shared" si="199"/>
        <v>-8.382805234003159E-3</v>
      </c>
      <c r="DZ142" s="452">
        <f t="shared" si="200"/>
        <v>-8.4608596507800785E-3</v>
      </c>
      <c r="EA142" s="453">
        <f t="shared" si="201"/>
        <v>-1.4180151495029157E-2</v>
      </c>
      <c r="EB142" s="275">
        <f t="shared" si="202"/>
        <v>-5.219516341764408E-3</v>
      </c>
      <c r="EC142" s="269">
        <f t="shared" si="203"/>
        <v>2.8100603214646865E-2</v>
      </c>
      <c r="ED142" s="270">
        <f t="shared" si="204"/>
        <v>1.2575530092595258E-2</v>
      </c>
      <c r="EE142" s="250"/>
    </row>
    <row r="143" spans="1:135" ht="3" customHeight="1" thickBot="1" x14ac:dyDescent="0.3">
      <c r="A143" s="183"/>
      <c r="B143" s="241"/>
      <c r="C143" s="237"/>
      <c r="D143" s="257"/>
      <c r="P143" s="571"/>
      <c r="Q143" s="182"/>
      <c r="R143" s="182"/>
      <c r="S143" s="182"/>
      <c r="T143" s="180"/>
      <c r="U143" s="180"/>
      <c r="V143" s="180"/>
      <c r="W143" s="250"/>
      <c r="X143" s="525"/>
      <c r="Y143" s="192"/>
      <c r="Z143" s="193"/>
      <c r="AA143" s="194"/>
      <c r="AB143" s="263"/>
      <c r="AC143" s="263"/>
      <c r="AD143" s="264"/>
      <c r="AE143" s="250"/>
      <c r="AF143" s="525"/>
      <c r="AG143" s="192"/>
      <c r="AH143" s="193"/>
      <c r="AI143" s="194"/>
      <c r="AJ143" s="263"/>
      <c r="AK143" s="263"/>
      <c r="AL143" s="264"/>
      <c r="AM143" s="250"/>
      <c r="AN143" s="525"/>
      <c r="AO143" s="192"/>
      <c r="AP143" s="193"/>
      <c r="AQ143" s="194"/>
      <c r="AR143" s="263"/>
      <c r="AS143" s="263"/>
      <c r="AT143" s="264"/>
      <c r="AU143" s="250"/>
      <c r="AV143" s="525"/>
      <c r="AW143" s="192"/>
      <c r="AX143" s="193"/>
      <c r="AY143" s="194"/>
      <c r="AZ143" s="263"/>
      <c r="BA143" s="263"/>
      <c r="BB143" s="264"/>
      <c r="BC143" s="250"/>
      <c r="BD143" s="525"/>
      <c r="BE143" s="192"/>
      <c r="BF143" s="193"/>
      <c r="BG143" s="194"/>
      <c r="BH143" s="263"/>
      <c r="BI143" s="263"/>
      <c r="BJ143" s="264"/>
      <c r="BK143" s="250"/>
      <c r="BL143" s="525"/>
      <c r="BM143" s="192"/>
      <c r="BN143" s="193"/>
      <c r="BO143" s="194"/>
      <c r="BP143" s="263"/>
      <c r="BQ143" s="263"/>
      <c r="BR143" s="264"/>
      <c r="BS143" s="250"/>
      <c r="BT143" s="525"/>
      <c r="BU143" s="192"/>
      <c r="BV143" s="193"/>
      <c r="BW143" s="194"/>
      <c r="BX143" s="263"/>
      <c r="BY143" s="263"/>
      <c r="BZ143" s="264"/>
      <c r="CA143" s="250"/>
      <c r="CB143" s="525"/>
      <c r="CC143" s="192"/>
      <c r="CD143" s="193"/>
      <c r="CE143" s="194"/>
      <c r="CF143" s="263"/>
      <c r="CG143" s="263"/>
      <c r="CH143" s="264"/>
      <c r="CI143" s="250"/>
      <c r="CJ143" s="525"/>
      <c r="CK143" s="192"/>
      <c r="CL143" s="193"/>
      <c r="CM143" s="194"/>
      <c r="CN143" s="263"/>
      <c r="CO143" s="263"/>
      <c r="CP143" s="264"/>
      <c r="CQ143" s="250"/>
      <c r="CR143" s="525"/>
      <c r="CS143" s="192"/>
      <c r="CT143" s="193"/>
      <c r="CU143" s="194"/>
      <c r="CV143" s="263"/>
      <c r="CW143" s="263"/>
      <c r="CX143" s="264"/>
      <c r="CY143" s="250"/>
      <c r="CZ143" s="525"/>
      <c r="DA143" s="192"/>
      <c r="DB143" s="193"/>
      <c r="DC143" s="194"/>
      <c r="DD143" s="263"/>
      <c r="DE143" s="263"/>
      <c r="DF143" s="264"/>
      <c r="DG143" s="250"/>
      <c r="DH143" s="525"/>
      <c r="DI143" s="192"/>
      <c r="DJ143" s="193"/>
      <c r="DK143" s="194"/>
      <c r="DL143" s="263"/>
      <c r="DM143" s="263"/>
      <c r="DN143" s="264"/>
      <c r="DO143" s="250"/>
      <c r="DP143" s="525"/>
      <c r="DQ143" s="192"/>
      <c r="DR143" s="193"/>
      <c r="DS143" s="194"/>
      <c r="DT143" s="263"/>
      <c r="DU143" s="263"/>
      <c r="DV143" s="264"/>
      <c r="DW143" s="250"/>
      <c r="DX143" s="525"/>
      <c r="DY143" s="192"/>
      <c r="DZ143" s="193"/>
      <c r="EA143" s="194"/>
      <c r="EB143" s="263"/>
      <c r="EC143" s="263"/>
      <c r="ED143" s="264"/>
      <c r="EE143" s="250"/>
    </row>
    <row r="144" spans="1:135" ht="15.75" thickBot="1" x14ac:dyDescent="0.3">
      <c r="A144" s="230" t="s">
        <v>214</v>
      </c>
      <c r="B144" s="246" t="s">
        <v>265</v>
      </c>
      <c r="C144" s="575" t="s">
        <v>135</v>
      </c>
      <c r="D144" s="283" t="s">
        <v>225</v>
      </c>
      <c r="P144" s="571"/>
      <c r="Q144" s="182"/>
      <c r="R144" s="182"/>
      <c r="S144" s="182"/>
      <c r="T144" s="225"/>
      <c r="U144" s="225"/>
      <c r="V144" s="225"/>
      <c r="W144" s="250"/>
      <c r="X144" s="525"/>
      <c r="Y144" s="176">
        <f t="shared" ref="Y144:AD145" si="205">+(Y30-Q30)/Q30</f>
        <v>-4.7633658188062158E-3</v>
      </c>
      <c r="Z144" s="177">
        <f t="shared" si="205"/>
        <v>-1.6407383914018796E-2</v>
      </c>
      <c r="AA144" s="178">
        <f t="shared" si="205"/>
        <v>-2.9047215600638499E-2</v>
      </c>
      <c r="AB144" s="271">
        <f t="shared" si="205"/>
        <v>-1.0518260042409985E-2</v>
      </c>
      <c r="AC144" s="272">
        <f t="shared" si="205"/>
        <v>-1.0901044980320152E-2</v>
      </c>
      <c r="AD144" s="273">
        <f t="shared" si="205"/>
        <v>-1.7911612361989869E-2</v>
      </c>
      <c r="AE144" s="250"/>
      <c r="AF144" s="525"/>
      <c r="AG144" s="176">
        <f t="shared" ref="AG144:AL145" si="206">+(AG30-Y30)/Y30</f>
        <v>1.6961563044962334E-3</v>
      </c>
      <c r="AH144" s="177">
        <f t="shared" si="206"/>
        <v>-2.1970482256645753E-2</v>
      </c>
      <c r="AI144" s="178">
        <f t="shared" si="206"/>
        <v>-4.8131995074801141E-2</v>
      </c>
      <c r="AJ144" s="271">
        <f t="shared" si="206"/>
        <v>-1.7970360829715312E-2</v>
      </c>
      <c r="AK144" s="272">
        <f t="shared" si="206"/>
        <v>-2.9950073012913862E-2</v>
      </c>
      <c r="AL144" s="273">
        <f t="shared" si="206"/>
        <v>-0.12716997665066335</v>
      </c>
      <c r="AM144" s="250"/>
      <c r="AN144" s="525"/>
      <c r="AO144" s="176">
        <f t="shared" ref="AO144:AT145" si="207">+(AO30-AG30)/AG30</f>
        <v>1.1233937491653547E-2</v>
      </c>
      <c r="AP144" s="177">
        <f t="shared" si="207"/>
        <v>1.0811952506060587E-2</v>
      </c>
      <c r="AQ144" s="178">
        <f t="shared" si="207"/>
        <v>1.2009322635638732E-2</v>
      </c>
      <c r="AR144" s="271">
        <f t="shared" si="207"/>
        <v>1.7462263760040699E-2</v>
      </c>
      <c r="AS144" s="272">
        <f t="shared" si="207"/>
        <v>1.63452417938281E-2</v>
      </c>
      <c r="AT144" s="273">
        <f t="shared" si="207"/>
        <v>2.8534942977097102E-2</v>
      </c>
      <c r="AU144" s="250"/>
      <c r="AV144" s="525"/>
      <c r="AW144" s="176">
        <f t="shared" ref="AW144:BB145" si="208">+(AW30-AO30)/AO30</f>
        <v>-1.5983616514922194E-2</v>
      </c>
      <c r="AX144" s="177">
        <f t="shared" si="208"/>
        <v>-1.7882265063723844E-2</v>
      </c>
      <c r="AY144" s="178">
        <f t="shared" si="208"/>
        <v>-1.8556064310948073E-2</v>
      </c>
      <c r="AZ144" s="271">
        <f t="shared" si="208"/>
        <v>-2.646961743172593E-2</v>
      </c>
      <c r="BA144" s="272">
        <f t="shared" si="208"/>
        <v>-0.10401055998067264</v>
      </c>
      <c r="BB144" s="273">
        <f t="shared" si="208"/>
        <v>-0.19656657356843704</v>
      </c>
      <c r="BC144" s="250"/>
      <c r="BD144" s="525"/>
      <c r="BE144" s="176">
        <f t="shared" ref="BE144:BJ145" si="209">+(BE30-AW30)/AW30</f>
        <v>1.6643750495401295E-2</v>
      </c>
      <c r="BF144" s="177">
        <f t="shared" si="209"/>
        <v>2.8904015248930659E-2</v>
      </c>
      <c r="BG144" s="178">
        <f t="shared" si="209"/>
        <v>4.4582562982913389E-2</v>
      </c>
      <c r="BH144" s="271">
        <f t="shared" si="209"/>
        <v>-1.1920050434764623E-5</v>
      </c>
      <c r="BI144" s="272">
        <f t="shared" si="209"/>
        <v>1.9092423792267516E-2</v>
      </c>
      <c r="BJ144" s="273">
        <f t="shared" si="209"/>
        <v>4.9571816405156052E-2</v>
      </c>
      <c r="BK144" s="250"/>
      <c r="BL144" s="525"/>
      <c r="BM144" s="176">
        <f t="shared" ref="BM144:BR145" si="210">+(BM30-BE30)/BE30</f>
        <v>1.2821694199995542E-2</v>
      </c>
      <c r="BN144" s="177">
        <f t="shared" si="210"/>
        <v>2.5099267250660459E-2</v>
      </c>
      <c r="BO144" s="178">
        <f t="shared" si="210"/>
        <v>3.9412775361543889E-2</v>
      </c>
      <c r="BP144" s="271">
        <f t="shared" si="210"/>
        <v>-8.5148510705308263E-3</v>
      </c>
      <c r="BQ144" s="272">
        <f t="shared" si="210"/>
        <v>1.7600246549687837E-2</v>
      </c>
      <c r="BR144" s="273">
        <f t="shared" si="210"/>
        <v>4.9706252218742274E-2</v>
      </c>
      <c r="BS144" s="250"/>
      <c r="BT144" s="525"/>
      <c r="BU144" s="176">
        <f t="shared" ref="BU144:BU149" si="211">+(BU30-BM30)/BM30</f>
        <v>-1.3401414446500748E-2</v>
      </c>
      <c r="BV144" s="177">
        <f t="shared" ref="BV144:BV149" si="212">+(BV30-BN30)/BN30</f>
        <v>-0.15453141155528216</v>
      </c>
      <c r="BW144" s="178">
        <f t="shared" ref="BW144:BW149" si="213">+(BW30-BO30)/BO30</f>
        <v>-0.46249977023339656</v>
      </c>
      <c r="BX144" s="271">
        <f t="shared" ref="BX144:BX145" si="214">+(BX30-BP30)/BP30</f>
        <v>-2.4638347001449182E-2</v>
      </c>
      <c r="BY144" s="272">
        <f t="shared" ref="BY144:BY145" si="215">+(BY30-BQ30)/BQ30</f>
        <v>-4.1313588973640521E-2</v>
      </c>
      <c r="BZ144" s="273">
        <f t="shared" ref="BZ144:BZ145" si="216">+(BZ30-BR30)/BR30</f>
        <v>-0.14573298005913596</v>
      </c>
      <c r="CA144" s="250"/>
      <c r="CB144" s="525"/>
      <c r="CC144" s="176">
        <f t="shared" ref="CC144:CC149" si="217">+(CC30-BU30)/BU30</f>
        <v>-3.6450504050335804E-3</v>
      </c>
      <c r="CD144" s="177">
        <f t="shared" ref="CD144:CD149" si="218">+(CD30-BV30)/BV30</f>
        <v>3.1383933618676217E-2</v>
      </c>
      <c r="CE144" s="178">
        <f t="shared" ref="CE144:CE149" si="219">+(CE30-BW30)/BW30</f>
        <v>0.11815984543483479</v>
      </c>
      <c r="CF144" s="271">
        <f t="shared" ref="CF144:CF145" si="220">+(CF30-BX30)/BX30</f>
        <v>-7.381551453204762E-3</v>
      </c>
      <c r="CG144" s="272">
        <f t="shared" ref="CG144:CG145" si="221">+(CG30-BY30)/BY30</f>
        <v>-5.0964620158215849E-3</v>
      </c>
      <c r="CH144" s="273">
        <f t="shared" ref="CH144:CH145" si="222">+(CH30-BZ30)/BZ30</f>
        <v>4.0979070883314907E-2</v>
      </c>
      <c r="CI144" s="250"/>
      <c r="CJ144" s="525"/>
      <c r="CK144" s="176">
        <f t="shared" ref="CK144:CK149" si="223">+(CK30-CC30)/CC30</f>
        <v>0.19452845468356628</v>
      </c>
      <c r="CL144" s="177">
        <f t="shared" ref="CL144:CL149" si="224">+(CL30-CD30)/CD30</f>
        <v>2.1349691644602982</v>
      </c>
      <c r="CM144" s="178">
        <f t="shared" ref="CM144:CM149" si="225">+(CM30-CE30)/CE30</f>
        <v>3.4267915132758082</v>
      </c>
      <c r="CN144" s="271">
        <f t="shared" ref="CN144:CN145" si="226">+(CN30-CF30)/CF30</f>
        <v>-0.14920693749317657</v>
      </c>
      <c r="CO144" s="272">
        <f t="shared" ref="CO144:CO145" si="227">+(CO30-CG30)/CG30</f>
        <v>-0.16136309202395424</v>
      </c>
      <c r="CP144" s="273">
        <f t="shared" ref="CP144:CP145" si="228">+(CP30-CH30)/CH30</f>
        <v>0.52761446673847356</v>
      </c>
      <c r="CQ144" s="250"/>
      <c r="CR144" s="525"/>
      <c r="CS144" s="176">
        <f t="shared" ref="CS144:CS149" si="229">+(CS30-CK30)/CK30</f>
        <v>-1.0894654190732838E-2</v>
      </c>
      <c r="CT144" s="177">
        <f t="shared" ref="CT144:CT149" si="230">+(CT30-CL30)/CL30</f>
        <v>-7.5475701339124211E-3</v>
      </c>
      <c r="CU144" s="178">
        <f t="shared" ref="CU144:CU149" si="231">+(CU30-CM30)/CM30</f>
        <v>3.493508831740059E-3</v>
      </c>
      <c r="CV144" s="271">
        <f t="shared" ref="CV144:CV145" si="232">+(CV30-CN30)/CN30</f>
        <v>3.0961710103447611E-3</v>
      </c>
      <c r="CW144" s="272">
        <f t="shared" ref="CW144:CW145" si="233">+(CW30-CO30)/CO30</f>
        <v>-6.3110050364011301E-3</v>
      </c>
      <c r="CX144" s="273">
        <f t="shared" ref="CX144:CX145" si="234">+(CX30-CP30)/CP30</f>
        <v>8.8858188447978517E-3</v>
      </c>
      <c r="CY144" s="250"/>
      <c r="CZ144" s="525"/>
      <c r="DA144" s="176">
        <f t="shared" ref="DA144:DA149" si="235">+(DA30-CS30)/CS30</f>
        <v>-1.8612938549277504E-2</v>
      </c>
      <c r="DB144" s="177">
        <f t="shared" ref="DB144:DB149" si="236">+(DB30-CT30)/CT30</f>
        <v>-1.9385289505638954E-2</v>
      </c>
      <c r="DC144" s="178">
        <f t="shared" ref="DC144:DC149" si="237">+(DC30-CU30)/CU30</f>
        <v>-1.9756703605805958E-2</v>
      </c>
      <c r="DD144" s="271">
        <f t="shared" ref="DD144:DD145" si="238">+(DD30-CV30)/CV30</f>
        <v>-8.1528916012813119E-3</v>
      </c>
      <c r="DE144" s="272">
        <f t="shared" ref="DE144:DE145" si="239">+(DE30-CW30)/CW30</f>
        <v>-1.6661322074020612E-2</v>
      </c>
      <c r="DF144" s="273">
        <f t="shared" ref="DF144:DF145" si="240">+(DF30-CX30)/CX30</f>
        <v>-3.7119876832324226E-2</v>
      </c>
      <c r="DG144" s="250"/>
      <c r="DH144" s="525"/>
      <c r="DI144" s="176">
        <f t="shared" ref="DI144:DI149" si="241">+(DI30-DA30)/DA30</f>
        <v>6.4652197827218096E-3</v>
      </c>
      <c r="DJ144" s="177">
        <f t="shared" ref="DJ144:DJ149" si="242">+(DJ30-DB30)/DB30</f>
        <v>5.0701453497439264E-3</v>
      </c>
      <c r="DK144" s="178">
        <f t="shared" ref="DK144:DK149" si="243">+(DK30-DC30)/DC30</f>
        <v>2.046732776061079E-3</v>
      </c>
      <c r="DL144" s="271">
        <f t="shared" ref="DL144:DL145" si="244">+(DL30-DD30)/DD30</f>
        <v>-2.1775718922873104E-2</v>
      </c>
      <c r="DM144" s="272">
        <f t="shared" ref="DM144:DM145" si="245">+(DM30-DE30)/DE30</f>
        <v>-4.4261696837810324E-4</v>
      </c>
      <c r="DN144" s="273">
        <f t="shared" ref="DN144:DN145" si="246">+(DN30-DF30)/DF30</f>
        <v>-9.8610250306713793E-3</v>
      </c>
      <c r="DO144" s="250"/>
      <c r="DP144" s="525"/>
      <c r="DQ144" s="449">
        <f t="shared" ref="DQ144:DQ149" si="247">+(DQ30-DI30)/DI30</f>
        <v>6.9170123069059591E-3</v>
      </c>
      <c r="DR144" s="450">
        <f t="shared" ref="DR144:DR149" si="248">+(DR30-DJ30)/DJ30</f>
        <v>1.0603843777346383E-2</v>
      </c>
      <c r="DS144" s="420">
        <f t="shared" ref="DS144:DS149" si="249">+(DS30-DK30)/DK30</f>
        <v>1.9400098095004134E-2</v>
      </c>
      <c r="DT144" s="271">
        <f t="shared" ref="DT144:DT145" si="250">+(DT30-DL30)/DL30</f>
        <v>1.1349823980315593E-2</v>
      </c>
      <c r="DU144" s="272">
        <f t="shared" ref="DU144:DU145" si="251">+(DU30-DM30)/DM30</f>
        <v>1.7388845965910005E-2</v>
      </c>
      <c r="DV144" s="273">
        <f t="shared" ref="DV144:DV145" si="252">+(DV30-DN30)/DN30</f>
        <v>2.1709781993220247E-2</v>
      </c>
      <c r="DW144" s="250"/>
      <c r="DX144" s="525"/>
      <c r="DY144" s="449">
        <f t="shared" ref="DY144:DY149" si="253">+(DY30-DQ30)/DQ30</f>
        <v>-8.2308468290341989E-3</v>
      </c>
      <c r="DZ144" s="450">
        <f t="shared" ref="DZ144:DZ149" si="254">+(DZ30-DR30)/DR30</f>
        <v>-8.899440674752717E-3</v>
      </c>
      <c r="EA144" s="420">
        <f t="shared" ref="EA144:EA149" si="255">+(EA30-DS30)/DS30</f>
        <v>-1.1844926108093214E-2</v>
      </c>
      <c r="EB144" s="271">
        <f t="shared" ref="EB144:EB145" si="256">+(EB30-DT30)/DT30</f>
        <v>0.10984203836428857</v>
      </c>
      <c r="EC144" s="272">
        <f t="shared" ref="EC144:EC145" si="257">+(EC30-DU30)/DU30</f>
        <v>7.1956306724622374E-2</v>
      </c>
      <c r="ED144" s="273">
        <f t="shared" ref="ED144:ED145" si="258">+(ED30-DV30)/DV30</f>
        <v>7.7193555982849424E-2</v>
      </c>
      <c r="EE144" s="250"/>
    </row>
    <row r="145" spans="1:135" ht="15.75" thickBot="1" x14ac:dyDescent="0.3">
      <c r="A145" s="231" t="s">
        <v>215</v>
      </c>
      <c r="B145" s="244" t="s">
        <v>275</v>
      </c>
      <c r="C145" s="573"/>
      <c r="D145" s="280" t="s">
        <v>226</v>
      </c>
      <c r="P145" s="571"/>
      <c r="Q145" s="182"/>
      <c r="R145" s="182"/>
      <c r="S145" s="182"/>
      <c r="T145" s="225"/>
      <c r="U145" s="225"/>
      <c r="V145" s="225"/>
      <c r="W145" s="250"/>
      <c r="X145" s="525"/>
      <c r="Y145" s="131">
        <f t="shared" si="205"/>
        <v>-4.8322048758366966E-2</v>
      </c>
      <c r="Z145" s="132">
        <f t="shared" si="205"/>
        <v>-4.7405544221493227E-2</v>
      </c>
      <c r="AA145" s="133">
        <f t="shared" si="205"/>
        <v>-3.9867863887793245E-2</v>
      </c>
      <c r="AB145" s="274">
        <f t="shared" si="205"/>
        <v>-1.0518260042409985E-2</v>
      </c>
      <c r="AC145" s="267">
        <f t="shared" si="205"/>
        <v>-1.0901044980320152E-2</v>
      </c>
      <c r="AD145" s="268">
        <f t="shared" si="205"/>
        <v>-1.7911612361989869E-2</v>
      </c>
      <c r="AE145" s="250"/>
      <c r="AF145" s="525"/>
      <c r="AG145" s="131">
        <f t="shared" si="206"/>
        <v>-2.113060303675075E-3</v>
      </c>
      <c r="AH145" s="132">
        <f t="shared" si="206"/>
        <v>-4.2834463979391259E-3</v>
      </c>
      <c r="AI145" s="133">
        <f t="shared" si="206"/>
        <v>-2.1892891760639698E-2</v>
      </c>
      <c r="AJ145" s="274">
        <f t="shared" si="206"/>
        <v>-1.7970360829715312E-2</v>
      </c>
      <c r="AK145" s="267">
        <f t="shared" si="206"/>
        <v>-2.9950073012913862E-2</v>
      </c>
      <c r="AL145" s="268">
        <f t="shared" si="206"/>
        <v>-0.12716997665066335</v>
      </c>
      <c r="AM145" s="250"/>
      <c r="AN145" s="525"/>
      <c r="AO145" s="131">
        <f t="shared" si="207"/>
        <v>3.6777709025573456E-3</v>
      </c>
      <c r="AP145" s="132">
        <f t="shared" si="207"/>
        <v>3.9407747163965395E-3</v>
      </c>
      <c r="AQ145" s="133">
        <f t="shared" si="207"/>
        <v>6.2136715599802866E-3</v>
      </c>
      <c r="AR145" s="274">
        <f t="shared" si="207"/>
        <v>1.7462263760040699E-2</v>
      </c>
      <c r="AS145" s="267">
        <f t="shared" si="207"/>
        <v>1.63452417938281E-2</v>
      </c>
      <c r="AT145" s="268">
        <f t="shared" si="207"/>
        <v>2.8534942977097102E-2</v>
      </c>
      <c r="AU145" s="250"/>
      <c r="AV145" s="525"/>
      <c r="AW145" s="131">
        <f t="shared" si="208"/>
        <v>3.519052177472263E-3</v>
      </c>
      <c r="AX145" s="132">
        <f t="shared" si="208"/>
        <v>2.2897155925954019E-3</v>
      </c>
      <c r="AY145" s="133">
        <f t="shared" si="208"/>
        <v>-6.838917804339424E-3</v>
      </c>
      <c r="AZ145" s="274">
        <f t="shared" si="208"/>
        <v>-2.646961743172593E-2</v>
      </c>
      <c r="BA145" s="267">
        <f t="shared" si="208"/>
        <v>-0.10401055998067264</v>
      </c>
      <c r="BB145" s="268">
        <f t="shared" si="208"/>
        <v>-0.19656657356843704</v>
      </c>
      <c r="BC145" s="250"/>
      <c r="BD145" s="525"/>
      <c r="BE145" s="131">
        <f t="shared" si="209"/>
        <v>1.7233817087590132E-2</v>
      </c>
      <c r="BF145" s="132">
        <f t="shared" si="209"/>
        <v>1.8340487945619922E-2</v>
      </c>
      <c r="BG145" s="133">
        <f t="shared" si="209"/>
        <v>2.8289602013144934E-2</v>
      </c>
      <c r="BH145" s="274">
        <f t="shared" si="209"/>
        <v>-1.1920050434764623E-5</v>
      </c>
      <c r="BI145" s="267">
        <f t="shared" si="209"/>
        <v>1.9092423792267516E-2</v>
      </c>
      <c r="BJ145" s="268">
        <f t="shared" si="209"/>
        <v>4.9571816405156052E-2</v>
      </c>
      <c r="BK145" s="250"/>
      <c r="BL145" s="525"/>
      <c r="BM145" s="131">
        <f t="shared" si="210"/>
        <v>1.554556202340294E-2</v>
      </c>
      <c r="BN145" s="132">
        <f t="shared" si="210"/>
        <v>1.6836173672915251E-2</v>
      </c>
      <c r="BO145" s="133">
        <f t="shared" si="210"/>
        <v>2.5576200037894223E-2</v>
      </c>
      <c r="BP145" s="274">
        <f t="shared" si="210"/>
        <v>-8.5148510705308263E-3</v>
      </c>
      <c r="BQ145" s="267">
        <f t="shared" si="210"/>
        <v>1.7600246549687837E-2</v>
      </c>
      <c r="BR145" s="268">
        <f t="shared" si="210"/>
        <v>4.9706252218742274E-2</v>
      </c>
      <c r="BS145" s="250"/>
      <c r="BT145" s="525"/>
      <c r="BU145" s="131">
        <f t="shared" si="211"/>
        <v>-2.3375206502989965E-2</v>
      </c>
      <c r="BV145" s="132">
        <f t="shared" si="212"/>
        <v>-1.259791922526067E-2</v>
      </c>
      <c r="BW145" s="133">
        <f t="shared" si="213"/>
        <v>-5.354799954321858E-2</v>
      </c>
      <c r="BX145" s="274">
        <f t="shared" si="214"/>
        <v>-2.4638347001449182E-2</v>
      </c>
      <c r="BY145" s="267">
        <f t="shared" si="215"/>
        <v>-4.1313588973640521E-2</v>
      </c>
      <c r="BZ145" s="268">
        <f t="shared" si="216"/>
        <v>-0.14573298005913596</v>
      </c>
      <c r="CA145" s="250"/>
      <c r="CB145" s="525"/>
      <c r="CC145" s="131">
        <f t="shared" si="217"/>
        <v>-1.6609816783515468E-3</v>
      </c>
      <c r="CD145" s="132">
        <f t="shared" si="218"/>
        <v>9.2573595814129407E-4</v>
      </c>
      <c r="CE145" s="133">
        <f t="shared" si="219"/>
        <v>2.4296490075521208E-2</v>
      </c>
      <c r="CF145" s="274">
        <f t="shared" si="220"/>
        <v>-7.381551453204762E-3</v>
      </c>
      <c r="CG145" s="267">
        <f t="shared" si="221"/>
        <v>-5.0964620158215849E-3</v>
      </c>
      <c r="CH145" s="268">
        <f t="shared" si="222"/>
        <v>4.0979070883314907E-2</v>
      </c>
      <c r="CI145" s="250"/>
      <c r="CJ145" s="525"/>
      <c r="CK145" s="131">
        <f t="shared" si="223"/>
        <v>-1.125730952660578E-2</v>
      </c>
      <c r="CL145" s="132">
        <f t="shared" si="224"/>
        <v>-1.4655850587992927E-2</v>
      </c>
      <c r="CM145" s="133">
        <f t="shared" si="225"/>
        <v>-4.3937740167955409E-2</v>
      </c>
      <c r="CN145" s="274">
        <f t="shared" si="226"/>
        <v>-0.14920693749317657</v>
      </c>
      <c r="CO145" s="267">
        <f t="shared" si="227"/>
        <v>-0.16136309202395424</v>
      </c>
      <c r="CP145" s="268">
        <f t="shared" si="228"/>
        <v>0.52761446673847356</v>
      </c>
      <c r="CQ145" s="250"/>
      <c r="CR145" s="525"/>
      <c r="CS145" s="131">
        <f t="shared" si="229"/>
        <v>-6.9636597201005544E-3</v>
      </c>
      <c r="CT145" s="132">
        <f t="shared" si="230"/>
        <v>-4.815651912419539E-3</v>
      </c>
      <c r="CU145" s="133">
        <f t="shared" si="231"/>
        <v>1.2613837403526638E-2</v>
      </c>
      <c r="CV145" s="274">
        <f t="shared" si="232"/>
        <v>3.0961710103447611E-3</v>
      </c>
      <c r="CW145" s="267">
        <f t="shared" si="233"/>
        <v>-6.3110050364011301E-3</v>
      </c>
      <c r="CX145" s="268">
        <f t="shared" si="234"/>
        <v>8.8858188447978517E-3</v>
      </c>
      <c r="CY145" s="250"/>
      <c r="CZ145" s="525"/>
      <c r="DA145" s="131">
        <f t="shared" si="235"/>
        <v>-1.263681723817572E-2</v>
      </c>
      <c r="DB145" s="132">
        <f t="shared" si="236"/>
        <v>-1.3770769238994292E-2</v>
      </c>
      <c r="DC145" s="133">
        <f t="shared" si="237"/>
        <v>-2.3756815619316907E-2</v>
      </c>
      <c r="DD145" s="274">
        <f t="shared" si="238"/>
        <v>-8.1528916012813119E-3</v>
      </c>
      <c r="DE145" s="267">
        <f t="shared" si="239"/>
        <v>-1.6661322074020612E-2</v>
      </c>
      <c r="DF145" s="268">
        <f t="shared" si="240"/>
        <v>-3.7119876832324226E-2</v>
      </c>
      <c r="DG145" s="250"/>
      <c r="DH145" s="525"/>
      <c r="DI145" s="131">
        <f t="shared" si="241"/>
        <v>-2.0746543183078094E-3</v>
      </c>
      <c r="DJ145" s="132">
        <f t="shared" si="242"/>
        <v>-2.6367060197101484E-3</v>
      </c>
      <c r="DK145" s="133">
        <f t="shared" si="243"/>
        <v>-9.6197598407689287E-3</v>
      </c>
      <c r="DL145" s="274">
        <f t="shared" si="244"/>
        <v>-2.1775718922873104E-2</v>
      </c>
      <c r="DM145" s="267">
        <f t="shared" si="245"/>
        <v>-4.4261696837810324E-4</v>
      </c>
      <c r="DN145" s="268">
        <f t="shared" si="246"/>
        <v>-9.8610250306713793E-3</v>
      </c>
      <c r="DO145" s="250"/>
      <c r="DP145" s="525"/>
      <c r="DQ145" s="451">
        <f t="shared" si="247"/>
        <v>4.4282512263082975E-2</v>
      </c>
      <c r="DR145" s="452">
        <f t="shared" si="248"/>
        <v>4.4506298007091487E-2</v>
      </c>
      <c r="DS145" s="453">
        <f t="shared" si="249"/>
        <v>4.638103608719369E-2</v>
      </c>
      <c r="DT145" s="274">
        <f t="shared" si="250"/>
        <v>1.1349823980315593E-2</v>
      </c>
      <c r="DU145" s="267">
        <f t="shared" si="251"/>
        <v>1.7388845965910005E-2</v>
      </c>
      <c r="DV145" s="268">
        <f t="shared" si="252"/>
        <v>2.1709781993220247E-2</v>
      </c>
      <c r="DW145" s="250"/>
      <c r="DX145" s="525"/>
      <c r="DY145" s="451">
        <f t="shared" si="253"/>
        <v>-8.2066048427966685E-3</v>
      </c>
      <c r="DZ145" s="452">
        <f t="shared" si="254"/>
        <v>-8.626234521274102E-3</v>
      </c>
      <c r="EA145" s="453">
        <f t="shared" si="255"/>
        <v>-1.3322398187101113E-2</v>
      </c>
      <c r="EB145" s="274">
        <f t="shared" si="256"/>
        <v>0.10984203836428857</v>
      </c>
      <c r="EC145" s="267">
        <f t="shared" si="257"/>
        <v>7.1956306724622374E-2</v>
      </c>
      <c r="ED145" s="268">
        <f t="shared" si="258"/>
        <v>7.7193555982849424E-2</v>
      </c>
      <c r="EE145" s="250"/>
    </row>
    <row r="146" spans="1:135" ht="15.75" thickBot="1" x14ac:dyDescent="0.3">
      <c r="A146" s="232" t="s">
        <v>285</v>
      </c>
      <c r="B146" s="245" t="s">
        <v>286</v>
      </c>
      <c r="C146" s="573"/>
      <c r="D146" s="281" t="s">
        <v>225</v>
      </c>
      <c r="P146" s="571"/>
      <c r="Q146" s="182"/>
      <c r="R146" s="182"/>
      <c r="S146" s="182"/>
      <c r="T146" s="225"/>
      <c r="U146" s="225"/>
      <c r="V146" s="225"/>
      <c r="W146" s="250"/>
      <c r="X146" s="525"/>
      <c r="Y146" s="192" t="e">
        <f t="shared" ref="Y146:AA149" si="259">+(Y32-Q32)/Q32</f>
        <v>#DIV/0!</v>
      </c>
      <c r="Z146" s="193" t="e">
        <f t="shared" si="259"/>
        <v>#DIV/0!</v>
      </c>
      <c r="AA146" s="194" t="e">
        <f t="shared" si="259"/>
        <v>#DIV/0!</v>
      </c>
      <c r="AB146" s="274"/>
      <c r="AC146" s="267"/>
      <c r="AD146" s="268"/>
      <c r="AE146" s="250"/>
      <c r="AF146" s="525"/>
      <c r="AG146" s="131">
        <f t="shared" ref="AG146:AI149" si="260">+(AG32-Y32)/Y32</f>
        <v>4.2274146394727843E-3</v>
      </c>
      <c r="AH146" s="132">
        <f t="shared" si="260"/>
        <v>4.211336817799529E-3</v>
      </c>
      <c r="AI146" s="133">
        <f t="shared" si="260"/>
        <v>4.1065111525812256E-3</v>
      </c>
      <c r="AJ146" s="274"/>
      <c r="AK146" s="267"/>
      <c r="AL146" s="268"/>
      <c r="AM146" s="250"/>
      <c r="AN146" s="525"/>
      <c r="AO146" s="131">
        <f t="shared" ref="AO146:AQ149" si="261">+(AO32-AG32)/AG32</f>
        <v>1.0796409065732102E-2</v>
      </c>
      <c r="AP146" s="132">
        <f t="shared" si="261"/>
        <v>9.0174687733742698E-3</v>
      </c>
      <c r="AQ146" s="133">
        <f t="shared" si="261"/>
        <v>-2.5825239341113848E-3</v>
      </c>
      <c r="AR146" s="274"/>
      <c r="AS146" s="267"/>
      <c r="AT146" s="268"/>
      <c r="AU146" s="250"/>
      <c r="AV146" s="525"/>
      <c r="AW146" s="131">
        <f t="shared" ref="AW146:AY149" si="262">+(AW32-AO32)/AO32</f>
        <v>1.8241674185684165E-2</v>
      </c>
      <c r="AX146" s="132">
        <f t="shared" si="262"/>
        <v>1.8130486757586446E-2</v>
      </c>
      <c r="AY146" s="133">
        <f t="shared" si="262"/>
        <v>1.7395739610290464E-2</v>
      </c>
      <c r="AZ146" s="274"/>
      <c r="BA146" s="267"/>
      <c r="BB146" s="268"/>
      <c r="BC146" s="250"/>
      <c r="BD146" s="525"/>
      <c r="BE146" s="131">
        <f t="shared" ref="BE146:BG149" si="263">+(BE32-AW32)/AW32</f>
        <v>-6.9342427669682591E-3</v>
      </c>
      <c r="BF146" s="132">
        <f t="shared" si="263"/>
        <v>-7.0025101548669985E-3</v>
      </c>
      <c r="BG146" s="133">
        <f t="shared" si="263"/>
        <v>-7.4540096455292274E-3</v>
      </c>
      <c r="BH146" s="274"/>
      <c r="BI146" s="267"/>
      <c r="BJ146" s="268"/>
      <c r="BK146" s="250"/>
      <c r="BL146" s="525"/>
      <c r="BM146" s="131">
        <f t="shared" ref="BM146:BO149" si="264">+(BM32-BE32)/BE32</f>
        <v>1.708067418070456E-2</v>
      </c>
      <c r="BN146" s="132">
        <f t="shared" si="264"/>
        <v>1.7803572252268741E-2</v>
      </c>
      <c r="BO146" s="133">
        <f t="shared" si="264"/>
        <v>2.2587101999254993E-2</v>
      </c>
      <c r="BP146" s="274"/>
      <c r="BQ146" s="267"/>
      <c r="BR146" s="268"/>
      <c r="BS146" s="250"/>
      <c r="BT146" s="525"/>
      <c r="BU146" s="131">
        <f t="shared" si="211"/>
        <v>1.6468138218969735E-2</v>
      </c>
      <c r="BV146" s="132">
        <f t="shared" si="212"/>
        <v>1.6932222772102396E-2</v>
      </c>
      <c r="BW146" s="133">
        <f t="shared" si="213"/>
        <v>1.9986604028202716E-2</v>
      </c>
      <c r="BX146" s="274"/>
      <c r="BY146" s="267"/>
      <c r="BZ146" s="268"/>
      <c r="CA146" s="250"/>
      <c r="CB146" s="525"/>
      <c r="CC146" s="131">
        <f t="shared" si="217"/>
        <v>0</v>
      </c>
      <c r="CD146" s="132">
        <f t="shared" si="218"/>
        <v>0</v>
      </c>
      <c r="CE146" s="133">
        <f t="shared" si="219"/>
        <v>0</v>
      </c>
      <c r="CF146" s="274"/>
      <c r="CG146" s="267"/>
      <c r="CH146" s="268"/>
      <c r="CI146" s="250"/>
      <c r="CJ146" s="525"/>
      <c r="CK146" s="131">
        <f t="shared" si="223"/>
        <v>-1.3280572159108264E-2</v>
      </c>
      <c r="CL146" s="132">
        <f t="shared" si="224"/>
        <v>-1.3011883785835086E-2</v>
      </c>
      <c r="CM146" s="133">
        <f t="shared" si="225"/>
        <v>-1.3153459813540097E-2</v>
      </c>
      <c r="CN146" s="274"/>
      <c r="CO146" s="267"/>
      <c r="CP146" s="268"/>
      <c r="CQ146" s="250"/>
      <c r="CR146" s="525"/>
      <c r="CS146" s="131">
        <f t="shared" si="229"/>
        <v>-1.4288985525603969E-2</v>
      </c>
      <c r="CT146" s="132">
        <f t="shared" si="230"/>
        <v>-1.6126473856978185E-2</v>
      </c>
      <c r="CU146" s="133">
        <f t="shared" si="231"/>
        <v>-2.8191958173524583E-2</v>
      </c>
      <c r="CV146" s="274"/>
      <c r="CW146" s="267"/>
      <c r="CX146" s="268"/>
      <c r="CY146" s="250"/>
      <c r="CZ146" s="525"/>
      <c r="DA146" s="131">
        <f t="shared" si="235"/>
        <v>-1.1708439331331949E-2</v>
      </c>
      <c r="DB146" s="132">
        <f t="shared" si="236"/>
        <v>-1.0493111293954853E-2</v>
      </c>
      <c r="DC146" s="133">
        <f t="shared" si="237"/>
        <v>-2.3987447877908295E-3</v>
      </c>
      <c r="DD146" s="274"/>
      <c r="DE146" s="267"/>
      <c r="DF146" s="268"/>
      <c r="DG146" s="250"/>
      <c r="DH146" s="525"/>
      <c r="DI146" s="131">
        <f t="shared" si="241"/>
        <v>-1.0318972161704233E-2</v>
      </c>
      <c r="DJ146" s="132">
        <f t="shared" si="242"/>
        <v>-1.1037281654293907E-2</v>
      </c>
      <c r="DK146" s="133">
        <f t="shared" si="243"/>
        <v>-1.5776743731056083E-2</v>
      </c>
      <c r="DL146" s="274"/>
      <c r="DM146" s="267"/>
      <c r="DN146" s="268"/>
      <c r="DO146" s="250"/>
      <c r="DP146" s="525"/>
      <c r="DQ146" s="451">
        <f t="shared" si="247"/>
        <v>9.5426822642107022E-3</v>
      </c>
      <c r="DR146" s="452">
        <f t="shared" si="248"/>
        <v>8.8001408013568226E-3</v>
      </c>
      <c r="DS146" s="453">
        <f t="shared" si="249"/>
        <v>3.8736268175442782E-3</v>
      </c>
      <c r="DT146" s="274"/>
      <c r="DU146" s="267"/>
      <c r="DV146" s="268"/>
      <c r="DW146" s="250"/>
      <c r="DX146" s="525"/>
      <c r="DY146" s="451">
        <f t="shared" si="253"/>
        <v>1.1527303847602142E-2</v>
      </c>
      <c r="DZ146" s="452">
        <f t="shared" si="254"/>
        <v>1.2402268043068406E-2</v>
      </c>
      <c r="EA146" s="453">
        <f t="shared" si="255"/>
        <v>1.8240146420885259E-2</v>
      </c>
      <c r="EB146" s="274"/>
      <c r="EC146" s="267"/>
      <c r="ED146" s="268"/>
      <c r="EE146" s="250"/>
    </row>
    <row r="147" spans="1:135" ht="15.75" thickBot="1" x14ac:dyDescent="0.3">
      <c r="A147" s="232" t="s">
        <v>216</v>
      </c>
      <c r="B147" s="245" t="s">
        <v>266</v>
      </c>
      <c r="C147" s="573"/>
      <c r="D147" s="281" t="s">
        <v>225</v>
      </c>
      <c r="P147" s="571"/>
      <c r="Q147" s="182"/>
      <c r="R147" s="182"/>
      <c r="S147" s="182"/>
      <c r="T147" s="221"/>
      <c r="U147" s="221"/>
      <c r="V147" s="221"/>
      <c r="W147" s="250"/>
      <c r="X147" s="525"/>
      <c r="Y147" s="159">
        <f t="shared" si="259"/>
        <v>-6.4204436943818572E-3</v>
      </c>
      <c r="Z147" s="160">
        <f t="shared" si="259"/>
        <v>-7.7006665826885659E-3</v>
      </c>
      <c r="AA147" s="161">
        <f t="shared" si="259"/>
        <v>-1.3516458884865169E-2</v>
      </c>
      <c r="AB147" s="96">
        <f t="shared" ref="AB147:AD149" si="265">+(AB33-T33)/T33</f>
        <v>-1.0518260042409985E-2</v>
      </c>
      <c r="AC147" s="97">
        <f t="shared" si="265"/>
        <v>-1.0901044980320152E-2</v>
      </c>
      <c r="AD147" s="181">
        <f t="shared" si="265"/>
        <v>-1.7911612361989869E-2</v>
      </c>
      <c r="AE147" s="250"/>
      <c r="AF147" s="525"/>
      <c r="AG147" s="159">
        <f t="shared" si="260"/>
        <v>-2.6368431830379003E-2</v>
      </c>
      <c r="AH147" s="160">
        <f t="shared" si="260"/>
        <v>-3.6827934501297156E-2</v>
      </c>
      <c r="AI147" s="161">
        <f t="shared" si="260"/>
        <v>-7.6199366018838255E-2</v>
      </c>
      <c r="AJ147" s="96">
        <f t="shared" ref="AJ147:AL149" si="266">+(AJ33-AB33)/AB33</f>
        <v>-1.7970360829715312E-2</v>
      </c>
      <c r="AK147" s="97">
        <f t="shared" si="266"/>
        <v>-2.9950073012913862E-2</v>
      </c>
      <c r="AL147" s="181">
        <f t="shared" si="266"/>
        <v>-0.12716997665066335</v>
      </c>
      <c r="AM147" s="250"/>
      <c r="AN147" s="525"/>
      <c r="AO147" s="159">
        <f t="shared" si="261"/>
        <v>1.5944370162653165E-2</v>
      </c>
      <c r="AP147" s="160">
        <f t="shared" si="261"/>
        <v>1.5681679824505176E-2</v>
      </c>
      <c r="AQ147" s="161">
        <f t="shared" si="261"/>
        <v>1.4341055181155544E-2</v>
      </c>
      <c r="AR147" s="96">
        <f t="shared" ref="AR147:AT149" si="267">+(AR33-AJ33)/AJ33</f>
        <v>1.7462263760040699E-2</v>
      </c>
      <c r="AS147" s="97">
        <f t="shared" si="267"/>
        <v>1.63452417938281E-2</v>
      </c>
      <c r="AT147" s="181">
        <f t="shared" si="267"/>
        <v>2.8534942977097102E-2</v>
      </c>
      <c r="AU147" s="250"/>
      <c r="AV147" s="525"/>
      <c r="AW147" s="159">
        <f t="shared" si="262"/>
        <v>-8.6555683249675067E-3</v>
      </c>
      <c r="AX147" s="160">
        <f t="shared" si="262"/>
        <v>-9.7169447774579018E-3</v>
      </c>
      <c r="AY147" s="161">
        <f t="shared" si="262"/>
        <v>-1.353688650557516E-2</v>
      </c>
      <c r="AZ147" s="96">
        <f t="shared" ref="AZ147:BB149" si="268">+(AZ33-AR33)/AR33</f>
        <v>-2.646961743172593E-2</v>
      </c>
      <c r="BA147" s="97">
        <f t="shared" si="268"/>
        <v>-0.10401055998067264</v>
      </c>
      <c r="BB147" s="181">
        <f t="shared" si="268"/>
        <v>-0.19656657356843704</v>
      </c>
      <c r="BC147" s="250"/>
      <c r="BD147" s="525"/>
      <c r="BE147" s="159">
        <f t="shared" si="263"/>
        <v>2.4515297006541377E-2</v>
      </c>
      <c r="BF147" s="160">
        <f t="shared" si="263"/>
        <v>2.5085112898589203E-2</v>
      </c>
      <c r="BG147" s="161">
        <f t="shared" si="263"/>
        <v>2.9447638486286419E-2</v>
      </c>
      <c r="BH147" s="96">
        <f t="shared" ref="BH147:BJ149" si="269">+(BH33-AZ33)/AZ33</f>
        <v>-1.1920050434764623E-5</v>
      </c>
      <c r="BI147" s="97">
        <f t="shared" si="269"/>
        <v>1.9092423792267516E-2</v>
      </c>
      <c r="BJ147" s="181">
        <f t="shared" si="269"/>
        <v>4.9571816405156052E-2</v>
      </c>
      <c r="BK147" s="250"/>
      <c r="BL147" s="525"/>
      <c r="BM147" s="159">
        <f t="shared" si="264"/>
        <v>2.2524934140723988E-2</v>
      </c>
      <c r="BN147" s="160">
        <f t="shared" si="264"/>
        <v>2.310423735408822E-2</v>
      </c>
      <c r="BO147" s="161">
        <f t="shared" si="264"/>
        <v>2.6368790425000968E-2</v>
      </c>
      <c r="BP147" s="96">
        <f t="shared" ref="BP147:BR149" si="270">+(BP33-BH33)/BH33</f>
        <v>-8.5148510705308263E-3</v>
      </c>
      <c r="BQ147" s="97">
        <f t="shared" si="270"/>
        <v>1.7600246549687837E-2</v>
      </c>
      <c r="BR147" s="181">
        <f t="shared" si="270"/>
        <v>4.9706252218742274E-2</v>
      </c>
      <c r="BS147" s="250"/>
      <c r="BT147" s="525"/>
      <c r="BU147" s="159">
        <f t="shared" si="211"/>
        <v>-5.5146148019880735E-2</v>
      </c>
      <c r="BV147" s="160">
        <f t="shared" si="212"/>
        <v>-6.0903774345106888E-2</v>
      </c>
      <c r="BW147" s="161">
        <f t="shared" si="213"/>
        <v>-0.11033737640004104</v>
      </c>
      <c r="BX147" s="96">
        <f t="shared" ref="BX147:BX149" si="271">+(BX33-BP33)/BP33</f>
        <v>-2.4638347001449182E-2</v>
      </c>
      <c r="BY147" s="97">
        <f t="shared" ref="BY147:BY149" si="272">+(BY33-BQ33)/BQ33</f>
        <v>-4.1313588973640521E-2</v>
      </c>
      <c r="BZ147" s="181">
        <f t="shared" ref="BZ147:BZ149" si="273">+(BZ33-BR33)/BR33</f>
        <v>-0.14573298005913596</v>
      </c>
      <c r="CA147" s="250"/>
      <c r="CB147" s="525"/>
      <c r="CC147" s="159">
        <f t="shared" si="217"/>
        <v>6.0180705311120737E-4</v>
      </c>
      <c r="CD147" s="160">
        <f t="shared" si="218"/>
        <v>4.0519231012168698E-3</v>
      </c>
      <c r="CE147" s="161">
        <f t="shared" si="219"/>
        <v>2.2634083529820898E-2</v>
      </c>
      <c r="CF147" s="96">
        <f t="shared" ref="CF147:CF149" si="274">+(CF33-BX33)/BX33</f>
        <v>-7.381551453204762E-3</v>
      </c>
      <c r="CG147" s="97">
        <f t="shared" ref="CG147:CG149" si="275">+(CG33-BY33)/BY33</f>
        <v>-5.0964620158215849E-3</v>
      </c>
      <c r="CH147" s="181">
        <f t="shared" ref="CH147:CH149" si="276">+(CH33-BZ33)/BZ33</f>
        <v>4.0979070883314907E-2</v>
      </c>
      <c r="CI147" s="250"/>
      <c r="CJ147" s="525"/>
      <c r="CK147" s="159">
        <f t="shared" si="223"/>
        <v>-2.6609969467054479E-2</v>
      </c>
      <c r="CL147" s="160">
        <f t="shared" si="224"/>
        <v>-3.0860681529757815E-2</v>
      </c>
      <c r="CM147" s="161">
        <f t="shared" si="225"/>
        <v>-5.0247865903175246E-2</v>
      </c>
      <c r="CN147" s="96">
        <f t="shared" ref="CN147:CN149" si="277">+(CN33-CF33)/CF33</f>
        <v>-0.14920693749317657</v>
      </c>
      <c r="CO147" s="97">
        <f t="shared" ref="CO147:CO149" si="278">+(CO33-CG33)/CG33</f>
        <v>-0.16136309202395424</v>
      </c>
      <c r="CP147" s="181">
        <f t="shared" ref="CP147:CP149" si="279">+(CP33-CH33)/CH33</f>
        <v>0.52761446673847356</v>
      </c>
      <c r="CQ147" s="250"/>
      <c r="CR147" s="525"/>
      <c r="CS147" s="159">
        <f t="shared" si="229"/>
        <v>-6.3051301598149321E-3</v>
      </c>
      <c r="CT147" s="160">
        <f t="shared" si="230"/>
        <v>-3.4295195933361851E-3</v>
      </c>
      <c r="CU147" s="161">
        <f t="shared" si="231"/>
        <v>1.1517633524299783E-2</v>
      </c>
      <c r="CV147" s="96">
        <f t="shared" ref="CV147:CV149" si="280">+(CV33-CN33)/CN33</f>
        <v>3.0961710103447611E-3</v>
      </c>
      <c r="CW147" s="97">
        <f t="shared" ref="CW147:CW149" si="281">+(CW33-CO33)/CO33</f>
        <v>-6.3110050364011301E-3</v>
      </c>
      <c r="CX147" s="181">
        <f t="shared" ref="CX147:CX149" si="282">+(CX33-CP33)/CP33</f>
        <v>8.8858188447978517E-3</v>
      </c>
      <c r="CY147" s="250"/>
      <c r="CZ147" s="525"/>
      <c r="DA147" s="159">
        <f t="shared" si="235"/>
        <v>-1.867641303295953E-2</v>
      </c>
      <c r="DB147" s="160">
        <f t="shared" si="236"/>
        <v>-1.9970040627134561E-2</v>
      </c>
      <c r="DC147" s="161">
        <f t="shared" si="237"/>
        <v>-2.546531130628446E-2</v>
      </c>
      <c r="DD147" s="96">
        <f t="shared" ref="DD147:DD149" si="283">+(DD33-CV33)/CV33</f>
        <v>-8.1528916012813119E-3</v>
      </c>
      <c r="DE147" s="97">
        <f t="shared" ref="DE147:DE149" si="284">+(DE33-CW33)/CW33</f>
        <v>-1.6661322074020612E-2</v>
      </c>
      <c r="DF147" s="181">
        <f t="shared" ref="DF147:DF149" si="285">+(DF33-CX33)/CX33</f>
        <v>-3.7119876832324226E-2</v>
      </c>
      <c r="DG147" s="250"/>
      <c r="DH147" s="525"/>
      <c r="DI147" s="159">
        <f t="shared" si="241"/>
        <v>5.2208473212580251E-5</v>
      </c>
      <c r="DJ147" s="160">
        <f t="shared" si="242"/>
        <v>-1.1374161116365579E-3</v>
      </c>
      <c r="DK147" s="161">
        <f t="shared" si="243"/>
        <v>-7.3082593989880372E-3</v>
      </c>
      <c r="DL147" s="96">
        <f t="shared" ref="DL147:DL149" si="286">+(DL33-DD33)/DD33</f>
        <v>-2.1775718922873104E-2</v>
      </c>
      <c r="DM147" s="97">
        <f t="shared" ref="DM147:DM149" si="287">+(DM33-DE33)/DE33</f>
        <v>-4.4261696837810324E-4</v>
      </c>
      <c r="DN147" s="181">
        <f t="shared" ref="DN147:DN149" si="288">+(DN33-DF33)/DF33</f>
        <v>-9.8610250306713793E-3</v>
      </c>
      <c r="DO147" s="250"/>
      <c r="DP147" s="525"/>
      <c r="DQ147" s="451">
        <f t="shared" si="247"/>
        <v>1.4605875926779945E-2</v>
      </c>
      <c r="DR147" s="452">
        <f t="shared" si="248"/>
        <v>1.6826154625444414E-2</v>
      </c>
      <c r="DS147" s="453">
        <f t="shared" si="249"/>
        <v>2.7767797077606779E-2</v>
      </c>
      <c r="DT147" s="96">
        <f t="shared" ref="DT147:DT149" si="289">+(DT33-DL33)/DL33</f>
        <v>1.1349823980315593E-2</v>
      </c>
      <c r="DU147" s="97">
        <f t="shared" ref="DU147:DU149" si="290">+(DU33-DM33)/DM33</f>
        <v>1.7388845965910005E-2</v>
      </c>
      <c r="DV147" s="181">
        <f t="shared" ref="DV147:DV149" si="291">+(DV33-DN33)/DN33</f>
        <v>2.1709781993220247E-2</v>
      </c>
      <c r="DW147" s="250"/>
      <c r="DX147" s="525"/>
      <c r="DY147" s="451">
        <f t="shared" si="253"/>
        <v>0.19782439814142522</v>
      </c>
      <c r="DZ147" s="452">
        <f t="shared" si="254"/>
        <v>0.16608267093313836</v>
      </c>
      <c r="EA147" s="453">
        <f t="shared" si="255"/>
        <v>0.14328665825864714</v>
      </c>
      <c r="EB147" s="96">
        <f t="shared" ref="EB147:EB149" si="292">+(EB33-DT33)/DT33</f>
        <v>0.10984203836428857</v>
      </c>
      <c r="EC147" s="97">
        <f t="shared" ref="EC147:EC149" si="293">+(EC33-DU33)/DU33</f>
        <v>7.1956306724622374E-2</v>
      </c>
      <c r="ED147" s="181">
        <f t="shared" ref="ED147:ED149" si="294">+(ED33-DV33)/DV33</f>
        <v>7.7193555982849424E-2</v>
      </c>
      <c r="EE147" s="250"/>
    </row>
    <row r="148" spans="1:135" ht="15.75" thickBot="1" x14ac:dyDescent="0.3">
      <c r="A148" s="232" t="s">
        <v>217</v>
      </c>
      <c r="B148" s="245" t="s">
        <v>267</v>
      </c>
      <c r="C148" s="573"/>
      <c r="D148" s="281" t="s">
        <v>225</v>
      </c>
      <c r="P148" s="571"/>
      <c r="Q148" s="182"/>
      <c r="R148" s="182"/>
      <c r="S148" s="182"/>
      <c r="T148" s="225"/>
      <c r="U148" s="225"/>
      <c r="V148" s="225"/>
      <c r="W148" s="250"/>
      <c r="X148" s="525"/>
      <c r="Y148" s="159">
        <f t="shared" si="259"/>
        <v>-2.0359407981607484E-3</v>
      </c>
      <c r="Z148" s="160">
        <f t="shared" si="259"/>
        <v>-2.8362358740948515E-3</v>
      </c>
      <c r="AA148" s="161">
        <f t="shared" si="259"/>
        <v>-3.1698681049850234E-2</v>
      </c>
      <c r="AB148" s="274">
        <f t="shared" si="265"/>
        <v>-1.0518260042409985E-2</v>
      </c>
      <c r="AC148" s="267">
        <f t="shared" si="265"/>
        <v>-1.0901044980320152E-2</v>
      </c>
      <c r="AD148" s="268">
        <f t="shared" si="265"/>
        <v>-1.7911612361989869E-2</v>
      </c>
      <c r="AE148" s="250"/>
      <c r="AF148" s="525"/>
      <c r="AG148" s="159">
        <f t="shared" si="260"/>
        <v>-1.7369960880313971E-2</v>
      </c>
      <c r="AH148" s="160">
        <f t="shared" si="260"/>
        <v>-3.5394866088439031E-2</v>
      </c>
      <c r="AI148" s="161">
        <f t="shared" si="260"/>
        <v>-0.57090829664134912</v>
      </c>
      <c r="AJ148" s="274">
        <f t="shared" si="266"/>
        <v>-1.7970360829715312E-2</v>
      </c>
      <c r="AK148" s="267">
        <f t="shared" si="266"/>
        <v>-2.9950073012913862E-2</v>
      </c>
      <c r="AL148" s="268">
        <f t="shared" si="266"/>
        <v>-0.12716997665066335</v>
      </c>
      <c r="AM148" s="250"/>
      <c r="AN148" s="525"/>
      <c r="AO148" s="159">
        <f t="shared" si="261"/>
        <v>1.8250673073965204E-2</v>
      </c>
      <c r="AP148" s="160">
        <f t="shared" si="261"/>
        <v>1.8026575933759718E-2</v>
      </c>
      <c r="AQ148" s="161">
        <f t="shared" si="261"/>
        <v>1.7714914959168211E-3</v>
      </c>
      <c r="AR148" s="274">
        <f t="shared" si="267"/>
        <v>1.7462263760040699E-2</v>
      </c>
      <c r="AS148" s="267">
        <f t="shared" si="267"/>
        <v>1.63452417938281E-2</v>
      </c>
      <c r="AT148" s="268">
        <f t="shared" si="267"/>
        <v>2.8534942977097102E-2</v>
      </c>
      <c r="AU148" s="250"/>
      <c r="AV148" s="525"/>
      <c r="AW148" s="159">
        <f t="shared" si="262"/>
        <v>-6.7113617014457602E-2</v>
      </c>
      <c r="AX148" s="160">
        <f t="shared" si="262"/>
        <v>-0.1020502724783829</v>
      </c>
      <c r="AY148" s="161">
        <f t="shared" si="262"/>
        <v>-2.5340100657587628</v>
      </c>
      <c r="AZ148" s="274">
        <f t="shared" si="268"/>
        <v>-2.646961743172593E-2</v>
      </c>
      <c r="BA148" s="267">
        <f t="shared" si="268"/>
        <v>-0.10401055998067264</v>
      </c>
      <c r="BB148" s="268">
        <f t="shared" si="268"/>
        <v>-0.19656657356843704</v>
      </c>
      <c r="BC148" s="250"/>
      <c r="BD148" s="525"/>
      <c r="BE148" s="159">
        <f t="shared" si="263"/>
        <v>2.4276548094963206E-2</v>
      </c>
      <c r="BF148" s="160">
        <f t="shared" si="263"/>
        <v>2.5203517684272987E-2</v>
      </c>
      <c r="BG148" s="161">
        <f t="shared" si="263"/>
        <v>-2.9170058754786093E-2</v>
      </c>
      <c r="BH148" s="274">
        <f t="shared" si="269"/>
        <v>-1.1920050434764623E-5</v>
      </c>
      <c r="BI148" s="267">
        <f t="shared" si="269"/>
        <v>1.9092423792267516E-2</v>
      </c>
      <c r="BJ148" s="268">
        <f t="shared" si="269"/>
        <v>4.9571816405156052E-2</v>
      </c>
      <c r="BK148" s="250"/>
      <c r="BL148" s="525"/>
      <c r="BM148" s="159">
        <f t="shared" si="264"/>
        <v>2.2022416172326489E-2</v>
      </c>
      <c r="BN148" s="160">
        <f t="shared" si="264"/>
        <v>2.2439339016793548E-2</v>
      </c>
      <c r="BO148" s="161">
        <f t="shared" si="264"/>
        <v>-2.3688583043464585E-2</v>
      </c>
      <c r="BP148" s="274">
        <f t="shared" si="270"/>
        <v>-8.5148510705308263E-3</v>
      </c>
      <c r="BQ148" s="267">
        <f t="shared" si="270"/>
        <v>1.7600246549687837E-2</v>
      </c>
      <c r="BR148" s="268">
        <f t="shared" si="270"/>
        <v>4.9706252218742274E-2</v>
      </c>
      <c r="BS148" s="250"/>
      <c r="BT148" s="525"/>
      <c r="BU148" s="159">
        <f t="shared" si="211"/>
        <v>-8.0782479822630298E-3</v>
      </c>
      <c r="BV148" s="160">
        <f t="shared" si="212"/>
        <v>-1.204315467745041E-2</v>
      </c>
      <c r="BW148" s="161">
        <f t="shared" si="213"/>
        <v>0.16882165143122912</v>
      </c>
      <c r="BX148" s="274">
        <f t="shared" si="271"/>
        <v>-2.4638347001449182E-2</v>
      </c>
      <c r="BY148" s="267">
        <f t="shared" si="272"/>
        <v>-4.1313588973640521E-2</v>
      </c>
      <c r="BZ148" s="268">
        <f t="shared" si="273"/>
        <v>-0.14573298005913596</v>
      </c>
      <c r="CA148" s="250"/>
      <c r="CB148" s="525"/>
      <c r="CC148" s="159">
        <f t="shared" si="217"/>
        <v>-9.35870062979814E-3</v>
      </c>
      <c r="CD148" s="160">
        <f t="shared" si="218"/>
        <v>-6.655974770223106E-3</v>
      </c>
      <c r="CE148" s="161">
        <f t="shared" si="219"/>
        <v>-0.12043168972061011</v>
      </c>
      <c r="CF148" s="274">
        <f t="shared" si="274"/>
        <v>-7.381551453204762E-3</v>
      </c>
      <c r="CG148" s="267">
        <f t="shared" si="275"/>
        <v>-5.0964620158215849E-3</v>
      </c>
      <c r="CH148" s="268">
        <f t="shared" si="276"/>
        <v>4.0979070883314907E-2</v>
      </c>
      <c r="CI148" s="250"/>
      <c r="CJ148" s="525"/>
      <c r="CK148" s="159">
        <f t="shared" si="223"/>
        <v>-0.38479978765208384</v>
      </c>
      <c r="CL148" s="160">
        <f t="shared" si="224"/>
        <v>-0.3777141199246567</v>
      </c>
      <c r="CM148" s="161">
        <f t="shared" si="225"/>
        <v>-5.232878757777665</v>
      </c>
      <c r="CN148" s="274">
        <f t="shared" si="277"/>
        <v>-0.14920693749317657</v>
      </c>
      <c r="CO148" s="267">
        <f t="shared" si="278"/>
        <v>-0.16136309202395424</v>
      </c>
      <c r="CP148" s="268">
        <f t="shared" si="279"/>
        <v>0.52761446673847356</v>
      </c>
      <c r="CQ148" s="250"/>
      <c r="CR148" s="525"/>
      <c r="CS148" s="159">
        <f t="shared" si="229"/>
        <v>-1.6591310936523267E-2</v>
      </c>
      <c r="CT148" s="160">
        <f t="shared" si="230"/>
        <v>-1.3260783806391506E-2</v>
      </c>
      <c r="CU148" s="161">
        <f t="shared" si="231"/>
        <v>2.9775665843906113E-4</v>
      </c>
      <c r="CV148" s="274">
        <f t="shared" si="280"/>
        <v>3.0961710103447611E-3</v>
      </c>
      <c r="CW148" s="267">
        <f t="shared" si="281"/>
        <v>-6.3110050364011301E-3</v>
      </c>
      <c r="CX148" s="268">
        <f t="shared" si="282"/>
        <v>8.8858188447978517E-3</v>
      </c>
      <c r="CY148" s="250"/>
      <c r="CZ148" s="525"/>
      <c r="DA148" s="159">
        <f t="shared" si="235"/>
        <v>-2.7560864217910919E-2</v>
      </c>
      <c r="DB148" s="160">
        <f t="shared" si="236"/>
        <v>-2.7885833942706339E-2</v>
      </c>
      <c r="DC148" s="161">
        <f t="shared" si="237"/>
        <v>-3.1054313192721662E-2</v>
      </c>
      <c r="DD148" s="274">
        <f t="shared" si="283"/>
        <v>-8.1528916012813119E-3</v>
      </c>
      <c r="DE148" s="267">
        <f t="shared" si="284"/>
        <v>-1.6661322074020612E-2</v>
      </c>
      <c r="DF148" s="268">
        <f t="shared" si="285"/>
        <v>-3.7119876832324226E-2</v>
      </c>
      <c r="DG148" s="250"/>
      <c r="DH148" s="525"/>
      <c r="DI148" s="159">
        <f t="shared" si="241"/>
        <v>-3.3818354407514281E-3</v>
      </c>
      <c r="DJ148" s="160">
        <f t="shared" si="242"/>
        <v>-4.0797014857711965E-3</v>
      </c>
      <c r="DK148" s="161">
        <f t="shared" si="243"/>
        <v>-8.5400480367972889E-3</v>
      </c>
      <c r="DL148" s="274">
        <f t="shared" si="286"/>
        <v>-2.1775718922873104E-2</v>
      </c>
      <c r="DM148" s="267">
        <f t="shared" si="287"/>
        <v>-4.4261696837810324E-4</v>
      </c>
      <c r="DN148" s="268">
        <f t="shared" si="288"/>
        <v>-9.8610250306713793E-3</v>
      </c>
      <c r="DO148" s="250"/>
      <c r="DP148" s="525"/>
      <c r="DQ148" s="451">
        <f t="shared" si="247"/>
        <v>1.2240163849551971E-3</v>
      </c>
      <c r="DR148" s="452">
        <f t="shared" si="248"/>
        <v>4.2875399784147875E-3</v>
      </c>
      <c r="DS148" s="453">
        <f t="shared" si="249"/>
        <v>1.6390750485105653E-2</v>
      </c>
      <c r="DT148" s="274">
        <f t="shared" si="289"/>
        <v>1.1349823980315593E-2</v>
      </c>
      <c r="DU148" s="267">
        <f t="shared" si="290"/>
        <v>1.7388845965910005E-2</v>
      </c>
      <c r="DV148" s="268">
        <f t="shared" si="291"/>
        <v>2.1709781993220247E-2</v>
      </c>
      <c r="DW148" s="250"/>
      <c r="DX148" s="525"/>
      <c r="DY148" s="451">
        <f t="shared" si="253"/>
        <v>-1.3115585877680323E-2</v>
      </c>
      <c r="DZ148" s="452">
        <f t="shared" si="254"/>
        <v>-1.3322618796666042E-2</v>
      </c>
      <c r="EA148" s="453">
        <f t="shared" si="255"/>
        <v>-1.4998850907129033E-2</v>
      </c>
      <c r="EB148" s="274">
        <f t="shared" si="292"/>
        <v>0.10984203836428857</v>
      </c>
      <c r="EC148" s="267">
        <f t="shared" si="293"/>
        <v>7.1956306724622374E-2</v>
      </c>
      <c r="ED148" s="268">
        <f t="shared" si="294"/>
        <v>7.7193555982849424E-2</v>
      </c>
      <c r="EE148" s="250"/>
    </row>
    <row r="149" spans="1:135" ht="15.75" thickBot="1" x14ac:dyDescent="0.3">
      <c r="A149" s="233" t="s">
        <v>218</v>
      </c>
      <c r="B149" s="243" t="s">
        <v>268</v>
      </c>
      <c r="C149" s="576"/>
      <c r="D149" s="282" t="s">
        <v>225</v>
      </c>
      <c r="P149" s="571"/>
      <c r="Q149" s="182"/>
      <c r="R149" s="182"/>
      <c r="S149" s="182"/>
      <c r="T149" s="225"/>
      <c r="U149" s="225"/>
      <c r="V149" s="225"/>
      <c r="W149" s="250"/>
      <c r="X149" s="525"/>
      <c r="Y149" s="167">
        <f t="shared" si="259"/>
        <v>-3.752385540484919E-3</v>
      </c>
      <c r="Z149" s="168">
        <f t="shared" si="259"/>
        <v>-4.9307359444724155E-3</v>
      </c>
      <c r="AA149" s="169">
        <f t="shared" si="259"/>
        <v>-1.3586354866178067E-2</v>
      </c>
      <c r="AB149" s="275">
        <f t="shared" si="265"/>
        <v>-1.0518260042409985E-2</v>
      </c>
      <c r="AC149" s="269">
        <f t="shared" si="265"/>
        <v>-1.0901044980320152E-2</v>
      </c>
      <c r="AD149" s="270">
        <f t="shared" si="265"/>
        <v>-1.7911612361989869E-2</v>
      </c>
      <c r="AE149" s="250"/>
      <c r="AF149" s="525"/>
      <c r="AG149" s="167">
        <f t="shared" si="260"/>
        <v>6.7089950373083115E-3</v>
      </c>
      <c r="AH149" s="168">
        <f t="shared" si="260"/>
        <v>3.4936575481333046E-3</v>
      </c>
      <c r="AI149" s="169">
        <f t="shared" si="260"/>
        <v>-1.5267928099344779E-2</v>
      </c>
      <c r="AJ149" s="275">
        <f t="shared" si="266"/>
        <v>-1.7970360829715312E-2</v>
      </c>
      <c r="AK149" s="269">
        <f t="shared" si="266"/>
        <v>-2.9950073012913862E-2</v>
      </c>
      <c r="AL149" s="270">
        <f t="shared" si="266"/>
        <v>-0.12716997665066335</v>
      </c>
      <c r="AM149" s="250"/>
      <c r="AN149" s="525"/>
      <c r="AO149" s="167">
        <f t="shared" si="261"/>
        <v>4.1742727873528812E-2</v>
      </c>
      <c r="AP149" s="168">
        <f t="shared" si="261"/>
        <v>4.9538857233427637E-2</v>
      </c>
      <c r="AQ149" s="169">
        <f t="shared" si="261"/>
        <v>0.14768240289380746</v>
      </c>
      <c r="AR149" s="275">
        <f t="shared" si="267"/>
        <v>1.7462263760040699E-2</v>
      </c>
      <c r="AS149" s="269">
        <f t="shared" si="267"/>
        <v>1.63452417938281E-2</v>
      </c>
      <c r="AT149" s="270">
        <f t="shared" si="267"/>
        <v>2.8534942977097102E-2</v>
      </c>
      <c r="AU149" s="250"/>
      <c r="AV149" s="525"/>
      <c r="AW149" s="167">
        <f t="shared" si="262"/>
        <v>-1.2203489150868482E-2</v>
      </c>
      <c r="AX149" s="168">
        <f t="shared" si="262"/>
        <v>-1.3397202143499229E-2</v>
      </c>
      <c r="AY149" s="169">
        <f t="shared" si="262"/>
        <v>-1.4841100859279859E-2</v>
      </c>
      <c r="AZ149" s="275">
        <f t="shared" si="268"/>
        <v>-2.646961743172593E-2</v>
      </c>
      <c r="BA149" s="269">
        <f t="shared" si="268"/>
        <v>-0.10401055998067264</v>
      </c>
      <c r="BB149" s="270">
        <f t="shared" si="268"/>
        <v>-0.19656657356843704</v>
      </c>
      <c r="BC149" s="250"/>
      <c r="BD149" s="525"/>
      <c r="BE149" s="167">
        <f t="shared" si="263"/>
        <v>1.6637557698353012E-2</v>
      </c>
      <c r="BF149" s="168">
        <f t="shared" si="263"/>
        <v>1.7008297635624489E-2</v>
      </c>
      <c r="BG149" s="169">
        <f t="shared" si="263"/>
        <v>2.5013438285286394E-2</v>
      </c>
      <c r="BH149" s="275">
        <f t="shared" si="269"/>
        <v>-1.1920050434764623E-5</v>
      </c>
      <c r="BI149" s="269">
        <f t="shared" si="269"/>
        <v>1.9092423792267516E-2</v>
      </c>
      <c r="BJ149" s="270">
        <f t="shared" si="269"/>
        <v>4.9571816405156052E-2</v>
      </c>
      <c r="BK149" s="250"/>
      <c r="BL149" s="525"/>
      <c r="BM149" s="167">
        <f t="shared" si="264"/>
        <v>1.3062534669026002E-2</v>
      </c>
      <c r="BN149" s="168">
        <f t="shared" si="264"/>
        <v>1.5018707187498238E-2</v>
      </c>
      <c r="BO149" s="169">
        <f t="shared" si="264"/>
        <v>2.2289067504962169E-2</v>
      </c>
      <c r="BP149" s="275">
        <f t="shared" si="270"/>
        <v>-8.5148510705308263E-3</v>
      </c>
      <c r="BQ149" s="269">
        <f t="shared" si="270"/>
        <v>1.7600246549687837E-2</v>
      </c>
      <c r="BR149" s="270">
        <f t="shared" si="270"/>
        <v>4.9706252218742274E-2</v>
      </c>
      <c r="BS149" s="250"/>
      <c r="BT149" s="525"/>
      <c r="BU149" s="167">
        <f t="shared" si="211"/>
        <v>-1.3697186645378168E-2</v>
      </c>
      <c r="BV149" s="168">
        <f t="shared" si="212"/>
        <v>-0.10846821314780405</v>
      </c>
      <c r="BW149" s="169">
        <f t="shared" si="213"/>
        <v>-0.26263604072077534</v>
      </c>
      <c r="BX149" s="275">
        <f t="shared" si="271"/>
        <v>-2.4638347001449182E-2</v>
      </c>
      <c r="BY149" s="269">
        <f t="shared" si="272"/>
        <v>-4.1313588973640521E-2</v>
      </c>
      <c r="BZ149" s="270">
        <f t="shared" si="273"/>
        <v>-0.14573298005913596</v>
      </c>
      <c r="CA149" s="250"/>
      <c r="CB149" s="525"/>
      <c r="CC149" s="167">
        <f t="shared" si="217"/>
        <v>-5.6729779072426795E-3</v>
      </c>
      <c r="CD149" s="168">
        <f t="shared" si="218"/>
        <v>-2.6611326784508793E-3</v>
      </c>
      <c r="CE149" s="169">
        <f t="shared" si="219"/>
        <v>2.3404158724130614E-2</v>
      </c>
      <c r="CF149" s="275">
        <f t="shared" si="274"/>
        <v>-7.381551453204762E-3</v>
      </c>
      <c r="CG149" s="269">
        <f t="shared" si="275"/>
        <v>-5.0964620158215849E-3</v>
      </c>
      <c r="CH149" s="270">
        <f t="shared" si="276"/>
        <v>4.0979070883314907E-2</v>
      </c>
      <c r="CI149" s="250"/>
      <c r="CJ149" s="525"/>
      <c r="CK149" s="167">
        <f t="shared" si="223"/>
        <v>-4.0261795844979187E-2</v>
      </c>
      <c r="CL149" s="168">
        <f t="shared" si="224"/>
        <v>-5.0355407479805825E-2</v>
      </c>
      <c r="CM149" s="169">
        <f t="shared" si="225"/>
        <v>-9.6521055865091243E-2</v>
      </c>
      <c r="CN149" s="275">
        <f t="shared" si="277"/>
        <v>-0.14920693749317657</v>
      </c>
      <c r="CO149" s="269">
        <f t="shared" si="278"/>
        <v>-0.16136309202395424</v>
      </c>
      <c r="CP149" s="270">
        <f t="shared" si="279"/>
        <v>0.52761446673847356</v>
      </c>
      <c r="CQ149" s="250"/>
      <c r="CR149" s="525"/>
      <c r="CS149" s="167">
        <f t="shared" si="229"/>
        <v>-9.6032282425963702E-3</v>
      </c>
      <c r="CT149" s="168">
        <f t="shared" si="230"/>
        <v>-6.9462493329915161E-3</v>
      </c>
      <c r="CU149" s="169">
        <f t="shared" si="231"/>
        <v>1.0870190747533084E-2</v>
      </c>
      <c r="CV149" s="275">
        <f t="shared" si="280"/>
        <v>3.0961710103447611E-3</v>
      </c>
      <c r="CW149" s="269">
        <f t="shared" si="281"/>
        <v>-6.3110050364011301E-3</v>
      </c>
      <c r="CX149" s="270">
        <f t="shared" si="282"/>
        <v>8.8858188447978517E-3</v>
      </c>
      <c r="CY149" s="250"/>
      <c r="CZ149" s="525"/>
      <c r="DA149" s="167">
        <f t="shared" si="235"/>
        <v>-1.5350331980830224E-2</v>
      </c>
      <c r="DB149" s="168">
        <f t="shared" si="236"/>
        <v>-1.7505380542010895E-2</v>
      </c>
      <c r="DC149" s="169">
        <f t="shared" si="237"/>
        <v>-2.8828226875842456E-2</v>
      </c>
      <c r="DD149" s="275">
        <f t="shared" si="283"/>
        <v>-8.1528916012813119E-3</v>
      </c>
      <c r="DE149" s="269">
        <f t="shared" si="284"/>
        <v>-1.6661322074020612E-2</v>
      </c>
      <c r="DF149" s="270">
        <f t="shared" si="285"/>
        <v>-3.7119876832324226E-2</v>
      </c>
      <c r="DG149" s="250"/>
      <c r="DH149" s="525"/>
      <c r="DI149" s="167">
        <f t="shared" si="241"/>
        <v>6.737584619631338E-3</v>
      </c>
      <c r="DJ149" s="168">
        <f t="shared" si="242"/>
        <v>4.7400835223607397E-3</v>
      </c>
      <c r="DK149" s="169">
        <f t="shared" si="243"/>
        <v>-9.547947435357201E-3</v>
      </c>
      <c r="DL149" s="275">
        <f t="shared" si="286"/>
        <v>-2.1775718922873104E-2</v>
      </c>
      <c r="DM149" s="269">
        <f t="shared" si="287"/>
        <v>-4.4261696837810324E-4</v>
      </c>
      <c r="DN149" s="270">
        <f t="shared" si="288"/>
        <v>-9.8610250306713793E-3</v>
      </c>
      <c r="DO149" s="250"/>
      <c r="DP149" s="525"/>
      <c r="DQ149" s="446">
        <f t="shared" si="247"/>
        <v>1.0947388807482965E-2</v>
      </c>
      <c r="DR149" s="447">
        <f t="shared" si="248"/>
        <v>1.2876560961540922E-2</v>
      </c>
      <c r="DS149" s="448">
        <f t="shared" si="249"/>
        <v>2.696821046199685E-2</v>
      </c>
      <c r="DT149" s="275">
        <f t="shared" si="289"/>
        <v>1.1349823980315593E-2</v>
      </c>
      <c r="DU149" s="269">
        <f t="shared" si="290"/>
        <v>1.7388845965910005E-2</v>
      </c>
      <c r="DV149" s="270">
        <f t="shared" si="291"/>
        <v>2.1709781993220247E-2</v>
      </c>
      <c r="DW149" s="250"/>
      <c r="DX149" s="525"/>
      <c r="DY149" s="446">
        <f t="shared" si="253"/>
        <v>-7.3665508818098737E-3</v>
      </c>
      <c r="DZ149" s="447">
        <f t="shared" si="254"/>
        <v>-8.561816609625952E-3</v>
      </c>
      <c r="EA149" s="448">
        <f t="shared" si="255"/>
        <v>-1.8000112105531822E-2</v>
      </c>
      <c r="EB149" s="275">
        <f t="shared" si="292"/>
        <v>0.10984203836428857</v>
      </c>
      <c r="EC149" s="269">
        <f t="shared" si="293"/>
        <v>7.1956306724622374E-2</v>
      </c>
      <c r="ED149" s="270">
        <f t="shared" si="294"/>
        <v>7.7193555982849424E-2</v>
      </c>
      <c r="EE149" s="250"/>
    </row>
    <row r="150" spans="1:135" ht="3" customHeight="1" thickBot="1" x14ac:dyDescent="0.3">
      <c r="A150" s="183"/>
      <c r="B150" s="241"/>
      <c r="C150" s="237"/>
      <c r="D150" s="257"/>
      <c r="P150" s="571"/>
      <c r="Q150" s="182"/>
      <c r="R150" s="182"/>
      <c r="S150" s="182"/>
      <c r="T150" s="180"/>
      <c r="U150" s="180"/>
      <c r="V150" s="180"/>
      <c r="W150" s="250"/>
      <c r="X150" s="525"/>
      <c r="Y150" s="192"/>
      <c r="Z150" s="193"/>
      <c r="AA150" s="194"/>
      <c r="AB150" s="189"/>
      <c r="AC150" s="189"/>
      <c r="AD150" s="190"/>
      <c r="AE150" s="250"/>
      <c r="AF150" s="525"/>
      <c r="AG150" s="192"/>
      <c r="AH150" s="193"/>
      <c r="AI150" s="194"/>
      <c r="AJ150" s="189"/>
      <c r="AK150" s="189"/>
      <c r="AL150" s="190"/>
      <c r="AM150" s="250"/>
      <c r="AN150" s="525"/>
      <c r="AO150" s="192"/>
      <c r="AP150" s="193"/>
      <c r="AQ150" s="194"/>
      <c r="AR150" s="189"/>
      <c r="AS150" s="189"/>
      <c r="AT150" s="190"/>
      <c r="AU150" s="250"/>
      <c r="AV150" s="525"/>
      <c r="AW150" s="192"/>
      <c r="AX150" s="193"/>
      <c r="AY150" s="194"/>
      <c r="AZ150" s="189"/>
      <c r="BA150" s="189"/>
      <c r="BB150" s="190"/>
      <c r="BC150" s="250"/>
      <c r="BD150" s="525"/>
      <c r="BE150" s="192"/>
      <c r="BF150" s="193"/>
      <c r="BG150" s="194"/>
      <c r="BH150" s="189"/>
      <c r="BI150" s="189"/>
      <c r="BJ150" s="190"/>
      <c r="BK150" s="250"/>
      <c r="BL150" s="525"/>
      <c r="BM150" s="192"/>
      <c r="BN150" s="193"/>
      <c r="BO150" s="194"/>
      <c r="BP150" s="189"/>
      <c r="BQ150" s="189"/>
      <c r="BR150" s="190"/>
      <c r="BS150" s="250"/>
      <c r="BT150" s="525"/>
      <c r="BU150" s="192"/>
      <c r="BV150" s="193"/>
      <c r="BW150" s="194"/>
      <c r="BX150" s="189"/>
      <c r="BY150" s="189"/>
      <c r="BZ150" s="190"/>
      <c r="CA150" s="250"/>
      <c r="CB150" s="525"/>
      <c r="CC150" s="192"/>
      <c r="CD150" s="193"/>
      <c r="CE150" s="194"/>
      <c r="CF150" s="189"/>
      <c r="CG150" s="189"/>
      <c r="CH150" s="190"/>
      <c r="CI150" s="250"/>
      <c r="CJ150" s="525"/>
      <c r="CK150" s="192"/>
      <c r="CL150" s="193"/>
      <c r="CM150" s="194"/>
      <c r="CN150" s="189"/>
      <c r="CO150" s="189"/>
      <c r="CP150" s="190"/>
      <c r="CQ150" s="250"/>
      <c r="CR150" s="525"/>
      <c r="CS150" s="192"/>
      <c r="CT150" s="193"/>
      <c r="CU150" s="194"/>
      <c r="CV150" s="189"/>
      <c r="CW150" s="189"/>
      <c r="CX150" s="190"/>
      <c r="CY150" s="250"/>
      <c r="CZ150" s="525"/>
      <c r="DA150" s="192"/>
      <c r="DB150" s="193"/>
      <c r="DC150" s="194"/>
      <c r="DD150" s="189"/>
      <c r="DE150" s="189"/>
      <c r="DF150" s="190"/>
      <c r="DG150" s="250"/>
      <c r="DH150" s="525"/>
      <c r="DI150" s="192"/>
      <c r="DJ150" s="193"/>
      <c r="DK150" s="194"/>
      <c r="DL150" s="189"/>
      <c r="DM150" s="189"/>
      <c r="DN150" s="190"/>
      <c r="DO150" s="250"/>
      <c r="DP150" s="525"/>
      <c r="DQ150" s="192"/>
      <c r="DR150" s="193"/>
      <c r="DS150" s="194"/>
      <c r="DT150" s="189"/>
      <c r="DU150" s="189"/>
      <c r="DV150" s="190"/>
      <c r="DW150" s="250"/>
      <c r="DX150" s="525"/>
      <c r="DY150" s="192"/>
      <c r="DZ150" s="193"/>
      <c r="EA150" s="194"/>
      <c r="EB150" s="189"/>
      <c r="EC150" s="189"/>
      <c r="ED150" s="190"/>
      <c r="EE150" s="250"/>
    </row>
    <row r="151" spans="1:135" ht="15.75" thickBot="1" x14ac:dyDescent="0.3">
      <c r="A151" s="231" t="s">
        <v>219</v>
      </c>
      <c r="B151" s="244" t="s">
        <v>269</v>
      </c>
      <c r="C151" s="573" t="s">
        <v>132</v>
      </c>
      <c r="D151" s="280" t="s">
        <v>226</v>
      </c>
      <c r="P151" s="571"/>
      <c r="Q151" s="182"/>
      <c r="R151" s="182"/>
      <c r="S151" s="182"/>
      <c r="T151" s="572"/>
      <c r="U151" s="572"/>
      <c r="V151" s="572"/>
      <c r="W151" s="250"/>
      <c r="X151" s="525"/>
      <c r="Y151" s="131">
        <f t="shared" ref="Y151:AA154" si="295">+(Y37-Q37)/Q37</f>
        <v>-4.5581059723836803E-2</v>
      </c>
      <c r="Z151" s="132">
        <f t="shared" si="295"/>
        <v>-4.4412164373878391E-2</v>
      </c>
      <c r="AA151" s="133">
        <f t="shared" si="295"/>
        <v>-4.8369557142588844E-2</v>
      </c>
      <c r="AB151" s="527" t="s">
        <v>196</v>
      </c>
      <c r="AC151" s="528"/>
      <c r="AD151" s="529"/>
      <c r="AE151" s="250"/>
      <c r="AF151" s="525"/>
      <c r="AG151" s="131">
        <f t="shared" ref="AG151:AI154" si="296">+(AG37-Y37)/Y37</f>
        <v>-4.9430924923053411E-3</v>
      </c>
      <c r="AH151" s="132">
        <f t="shared" si="296"/>
        <v>-7.9820119806977355E-3</v>
      </c>
      <c r="AI151" s="133">
        <f t="shared" si="296"/>
        <v>-5.4687794652222618E-3</v>
      </c>
      <c r="AJ151" s="527" t="s">
        <v>196</v>
      </c>
      <c r="AK151" s="528"/>
      <c r="AL151" s="529"/>
      <c r="AM151" s="250"/>
      <c r="AN151" s="525"/>
      <c r="AO151" s="131">
        <f t="shared" ref="AO151:AQ154" si="297">+(AO37-AG37)/AG37</f>
        <v>1.0840920075542647E-2</v>
      </c>
      <c r="AP151" s="132">
        <f t="shared" si="297"/>
        <v>1.0830066200151074E-2</v>
      </c>
      <c r="AQ151" s="133">
        <f t="shared" si="297"/>
        <v>4.1393300201358557E-3</v>
      </c>
      <c r="AR151" s="527" t="s">
        <v>196</v>
      </c>
      <c r="AS151" s="528"/>
      <c r="AT151" s="529"/>
      <c r="AU151" s="250"/>
      <c r="AV151" s="525"/>
      <c r="AW151" s="131">
        <f t="shared" ref="AW151:AY154" si="298">+(AW37-AO37)/AO37</f>
        <v>7.1426786577793704E-3</v>
      </c>
      <c r="AX151" s="132">
        <f t="shared" si="298"/>
        <v>5.4577150671733738E-3</v>
      </c>
      <c r="AY151" s="133">
        <f t="shared" si="298"/>
        <v>-2.6645749021391558E-3</v>
      </c>
      <c r="AZ151" s="527" t="s">
        <v>196</v>
      </c>
      <c r="BA151" s="528"/>
      <c r="BB151" s="529"/>
      <c r="BC151" s="250"/>
      <c r="BD151" s="525"/>
      <c r="BE151" s="131">
        <f t="shared" ref="BE151:BG154" si="299">+(BE37-AW37)/AW37</f>
        <v>2.153107264645248E-2</v>
      </c>
      <c r="BF151" s="132">
        <f t="shared" si="299"/>
        <v>2.2810322964410417E-2</v>
      </c>
      <c r="BG151" s="133">
        <f t="shared" si="299"/>
        <v>1.9154773339616056E-3</v>
      </c>
      <c r="BH151" s="527" t="s">
        <v>196</v>
      </c>
      <c r="BI151" s="528"/>
      <c r="BJ151" s="529"/>
      <c r="BK151" s="250"/>
      <c r="BL151" s="525"/>
      <c r="BM151" s="131">
        <f t="shared" ref="BM151:BO154" si="300">+(BM37-BE37)/BE37</f>
        <v>1.9211612122908412E-2</v>
      </c>
      <c r="BN151" s="132">
        <f t="shared" si="300"/>
        <v>2.0361913071356201E-2</v>
      </c>
      <c r="BO151" s="133">
        <f t="shared" si="300"/>
        <v>5.3555012939896984E-3</v>
      </c>
      <c r="BP151" s="527" t="s">
        <v>196</v>
      </c>
      <c r="BQ151" s="528"/>
      <c r="BR151" s="529"/>
      <c r="BS151" s="250"/>
      <c r="BT151" s="525"/>
      <c r="BU151" s="131">
        <f t="shared" ref="BU151:BU154" si="301">+(BU37-BM37)/BM37</f>
        <v>-1.0061799360558368E-2</v>
      </c>
      <c r="BV151" s="132">
        <f t="shared" ref="BV151:BV154" si="302">+(BV37-BN37)/BN37</f>
        <v>-8.982202983987218E-3</v>
      </c>
      <c r="BW151" s="133">
        <f t="shared" ref="BW151:BW154" si="303">+(BW37-BO37)/BO37</f>
        <v>-7.6089735637401429E-2</v>
      </c>
      <c r="BX151" s="527" t="s">
        <v>196</v>
      </c>
      <c r="BY151" s="528"/>
      <c r="BZ151" s="529"/>
      <c r="CA151" s="250"/>
      <c r="CB151" s="525"/>
      <c r="CC151" s="131">
        <f t="shared" ref="CC151:CC154" si="304">+(CC37-BU37)/BU37</f>
        <v>6.2147226514069525E-3</v>
      </c>
      <c r="CD151" s="132">
        <f t="shared" ref="CD151:CD154" si="305">+(CD37-BV37)/BV37</f>
        <v>9.3937887903049605E-3</v>
      </c>
      <c r="CE151" s="133">
        <f t="shared" ref="CE151:CE154" si="306">+(CE37-BW37)/BW37</f>
        <v>-2.2657525279287886E-2</v>
      </c>
      <c r="CF151" s="527" t="s">
        <v>196</v>
      </c>
      <c r="CG151" s="528"/>
      <c r="CH151" s="529"/>
      <c r="CI151" s="250"/>
      <c r="CJ151" s="525"/>
      <c r="CK151" s="131">
        <f t="shared" ref="CK151:CK154" si="307">+(CK37-CC37)/CC37</f>
        <v>-1.7131772805975835E-2</v>
      </c>
      <c r="CL151" s="132">
        <f t="shared" ref="CL151:CL154" si="308">+(CL37-CD37)/CD37</f>
        <v>-2.1343160214576801E-2</v>
      </c>
      <c r="CM151" s="133">
        <f t="shared" ref="CM151:CM154" si="309">+(CM37-CE37)/CE37</f>
        <v>-1.3595861256003962E-2</v>
      </c>
      <c r="CN151" s="527" t="s">
        <v>196</v>
      </c>
      <c r="CO151" s="528"/>
      <c r="CP151" s="529"/>
      <c r="CQ151" s="250"/>
      <c r="CR151" s="525"/>
      <c r="CS151" s="131">
        <f t="shared" ref="CS151:CS154" si="310">+(CS37-CK37)/CK37</f>
        <v>-1.0277409400625388E-2</v>
      </c>
      <c r="CT151" s="132">
        <f t="shared" ref="CT151:CT154" si="311">+(CT37-CL37)/CL37</f>
        <v>-7.7309426919855827E-3</v>
      </c>
      <c r="CU151" s="133">
        <f t="shared" ref="CU151:CU154" si="312">+(CU37-CM37)/CM37</f>
        <v>-2.943049832863574E-2</v>
      </c>
      <c r="CV151" s="527" t="s">
        <v>196</v>
      </c>
      <c r="CW151" s="528"/>
      <c r="CX151" s="529"/>
      <c r="CY151" s="250"/>
      <c r="CZ151" s="525"/>
      <c r="DA151" s="131">
        <f t="shared" ref="DA151:DA154" si="313">+(DA37-CS37)/CS37</f>
        <v>-3.1472336858486431E-2</v>
      </c>
      <c r="DB151" s="132">
        <f t="shared" ref="DB151:DB154" si="314">+(DB37-CT37)/CT37</f>
        <v>-3.0966713998367566E-2</v>
      </c>
      <c r="DC151" s="133">
        <f t="shared" ref="DC151:DC154" si="315">+(DC37-CU37)/CU37</f>
        <v>-2.0895025350177187E-2</v>
      </c>
      <c r="DD151" s="527" t="s">
        <v>196</v>
      </c>
      <c r="DE151" s="528"/>
      <c r="DF151" s="529"/>
      <c r="DG151" s="250"/>
      <c r="DH151" s="525"/>
      <c r="DI151" s="131">
        <f t="shared" ref="DI151:DI154" si="316">+(DI37-DA37)/DA37</f>
        <v>-3.3667083066590345E-3</v>
      </c>
      <c r="DJ151" s="132">
        <f t="shared" ref="DJ151:DJ154" si="317">+(DJ37-DB37)/DB37</f>
        <v>-4.3154666971642903E-3</v>
      </c>
      <c r="DK151" s="133">
        <f t="shared" ref="DK151:DK154" si="318">+(DK37-DC37)/DC37</f>
        <v>-4.1857631864794893E-3</v>
      </c>
      <c r="DL151" s="527" t="s">
        <v>196</v>
      </c>
      <c r="DM151" s="528"/>
      <c r="DN151" s="529"/>
      <c r="DO151" s="250"/>
      <c r="DP151" s="525"/>
      <c r="DQ151" s="451">
        <f t="shared" ref="DQ151:DQ154" si="319">+(DQ37-DI37)/DI37</f>
        <v>4.2080053370930341E-2</v>
      </c>
      <c r="DR151" s="452">
        <f t="shared" ref="DR151:DR154" si="320">+(DR37-DJ37)/DJ37</f>
        <v>4.2260152550139068E-2</v>
      </c>
      <c r="DS151" s="453">
        <f t="shared" ref="DS151:DS154" si="321">+(DS37-DK37)/DK37</f>
        <v>4.2235299879199391E-2</v>
      </c>
      <c r="DT151" s="527" t="s">
        <v>196</v>
      </c>
      <c r="DU151" s="528"/>
      <c r="DV151" s="529"/>
      <c r="DW151" s="250"/>
      <c r="DX151" s="525"/>
      <c r="DY151" s="451">
        <f t="shared" ref="DY151:DY154" si="322">+(DY37-DQ37)/DQ37</f>
        <v>-1.0861980626366945E-2</v>
      </c>
      <c r="DZ151" s="452">
        <f t="shared" ref="DZ151:DZ154" si="323">+(DZ37-DR37)/DR37</f>
        <v>-1.1115416489702381E-2</v>
      </c>
      <c r="EA151" s="453">
        <f t="shared" ref="EA151:EA154" si="324">+(EA37-DS37)/DS37</f>
        <v>-4.993836237913934E-3</v>
      </c>
      <c r="EB151" s="527" t="s">
        <v>196</v>
      </c>
      <c r="EC151" s="528"/>
      <c r="ED151" s="529"/>
      <c r="EE151" s="250"/>
    </row>
    <row r="152" spans="1:135" ht="15.75" thickBot="1" x14ac:dyDescent="0.3">
      <c r="A152" s="233" t="s">
        <v>220</v>
      </c>
      <c r="B152" s="245" t="s">
        <v>270</v>
      </c>
      <c r="C152" s="573"/>
      <c r="D152" s="282" t="s">
        <v>225</v>
      </c>
      <c r="P152" s="571"/>
      <c r="Q152" s="182"/>
      <c r="R152" s="182"/>
      <c r="S152" s="182"/>
      <c r="T152" s="572"/>
      <c r="U152" s="572"/>
      <c r="V152" s="572"/>
      <c r="W152" s="250"/>
      <c r="X152" s="526"/>
      <c r="Y152" s="167">
        <f t="shared" si="295"/>
        <v>-5.2835068245347672E-3</v>
      </c>
      <c r="Z152" s="168">
        <f t="shared" si="295"/>
        <v>-7.2198399429369087E-3</v>
      </c>
      <c r="AA152" s="169">
        <f t="shared" si="295"/>
        <v>8.6414154625088099E-2</v>
      </c>
      <c r="AB152" s="530"/>
      <c r="AC152" s="531"/>
      <c r="AD152" s="532"/>
      <c r="AE152" s="250"/>
      <c r="AF152" s="526"/>
      <c r="AG152" s="167">
        <f t="shared" si="296"/>
        <v>-0.1412173158386956</v>
      </c>
      <c r="AH152" s="168">
        <f t="shared" si="296"/>
        <v>-8.6429044829165177E-2</v>
      </c>
      <c r="AI152" s="169">
        <f t="shared" si="296"/>
        <v>-8.4591923991848308</v>
      </c>
      <c r="AJ152" s="530"/>
      <c r="AK152" s="531"/>
      <c r="AL152" s="532"/>
      <c r="AM152" s="250"/>
      <c r="AN152" s="526"/>
      <c r="AO152" s="167">
        <f t="shared" si="297"/>
        <v>1.4562519280747085E-2</v>
      </c>
      <c r="AP152" s="168">
        <f t="shared" si="297"/>
        <v>1.3153513770251512E-2</v>
      </c>
      <c r="AQ152" s="169">
        <f t="shared" si="297"/>
        <v>1.2960381242709972E-2</v>
      </c>
      <c r="AR152" s="530"/>
      <c r="AS152" s="531"/>
      <c r="AT152" s="532"/>
      <c r="AU152" s="250"/>
      <c r="AV152" s="526"/>
      <c r="AW152" s="167">
        <f t="shared" si="298"/>
        <v>-1.2412664045132919E-2</v>
      </c>
      <c r="AX152" s="168">
        <f t="shared" si="298"/>
        <v>-1.2783977878290428E-2</v>
      </c>
      <c r="AY152" s="169">
        <f t="shared" si="298"/>
        <v>-1.3506591740381303E-2</v>
      </c>
      <c r="AZ152" s="530"/>
      <c r="BA152" s="531"/>
      <c r="BB152" s="532"/>
      <c r="BC152" s="250"/>
      <c r="BD152" s="526"/>
      <c r="BE152" s="167">
        <f t="shared" si="299"/>
        <v>2.1542107772274888E-2</v>
      </c>
      <c r="BF152" s="168">
        <f t="shared" si="299"/>
        <v>2.2481677323567869E-2</v>
      </c>
      <c r="BG152" s="169">
        <f t="shared" si="299"/>
        <v>2.5004843628953943E-2</v>
      </c>
      <c r="BH152" s="530"/>
      <c r="BI152" s="531"/>
      <c r="BJ152" s="532"/>
      <c r="BK152" s="250"/>
      <c r="BL152" s="526"/>
      <c r="BM152" s="167">
        <f t="shared" si="300"/>
        <v>2.1065000668068743E-2</v>
      </c>
      <c r="BN152" s="168">
        <f t="shared" si="300"/>
        <v>2.1698830049002193E-2</v>
      </c>
      <c r="BO152" s="169">
        <f t="shared" si="300"/>
        <v>2.3749889679888402E-2</v>
      </c>
      <c r="BP152" s="530"/>
      <c r="BQ152" s="531"/>
      <c r="BR152" s="532"/>
      <c r="BS152" s="250"/>
      <c r="BT152" s="526"/>
      <c r="BU152" s="167">
        <f t="shared" si="301"/>
        <v>9.480242465770132E-2</v>
      </c>
      <c r="BV152" s="168">
        <f t="shared" si="302"/>
        <v>9.4414920182280523E-2</v>
      </c>
      <c r="BW152" s="169">
        <f t="shared" si="303"/>
        <v>0.17833438151932152</v>
      </c>
      <c r="BX152" s="530"/>
      <c r="BY152" s="531"/>
      <c r="BZ152" s="532"/>
      <c r="CA152" s="250"/>
      <c r="CB152" s="526"/>
      <c r="CC152" s="167">
        <f t="shared" si="304"/>
        <v>4.3715635787897819E-3</v>
      </c>
      <c r="CD152" s="168">
        <f t="shared" si="305"/>
        <v>6.0897334480522862E-3</v>
      </c>
      <c r="CE152" s="169">
        <f t="shared" si="306"/>
        <v>8.358347820245313E-3</v>
      </c>
      <c r="CF152" s="530"/>
      <c r="CG152" s="531"/>
      <c r="CH152" s="532"/>
      <c r="CI152" s="250"/>
      <c r="CJ152" s="526"/>
      <c r="CK152" s="167">
        <f t="shared" si="307"/>
        <v>-1.6873519561308687E-2</v>
      </c>
      <c r="CL152" s="168">
        <f t="shared" si="308"/>
        <v>-2.7730212905012517E-2</v>
      </c>
      <c r="CM152" s="169">
        <f t="shared" si="309"/>
        <v>-3.1716606874517474E-2</v>
      </c>
      <c r="CN152" s="530"/>
      <c r="CO152" s="531"/>
      <c r="CP152" s="532"/>
      <c r="CQ152" s="250"/>
      <c r="CR152" s="526"/>
      <c r="CS152" s="167">
        <f t="shared" si="310"/>
        <v>-8.4430800941088721E-3</v>
      </c>
      <c r="CT152" s="168">
        <f t="shared" si="311"/>
        <v>-5.8065440807201609E-3</v>
      </c>
      <c r="CU152" s="169">
        <f t="shared" si="312"/>
        <v>-2.7594416207072023E-3</v>
      </c>
      <c r="CV152" s="530"/>
      <c r="CW152" s="531"/>
      <c r="CX152" s="532"/>
      <c r="CY152" s="250"/>
      <c r="CZ152" s="526"/>
      <c r="DA152" s="167">
        <f t="shared" si="313"/>
        <v>-1.4406304869479757E-2</v>
      </c>
      <c r="DB152" s="168">
        <f t="shared" si="314"/>
        <v>-1.5808013391861324E-2</v>
      </c>
      <c r="DC152" s="169">
        <f t="shared" si="315"/>
        <v>-1.7411387710344211E-2</v>
      </c>
      <c r="DD152" s="530"/>
      <c r="DE152" s="531"/>
      <c r="DF152" s="532"/>
      <c r="DG152" s="250"/>
      <c r="DH152" s="526"/>
      <c r="DI152" s="167">
        <f t="shared" si="316"/>
        <v>-1.2662455165613977E-3</v>
      </c>
      <c r="DJ152" s="168">
        <f t="shared" si="317"/>
        <v>-1.787432980522165E-3</v>
      </c>
      <c r="DK152" s="169">
        <f t="shared" si="318"/>
        <v>-3.1629400930694353E-3</v>
      </c>
      <c r="DL152" s="530"/>
      <c r="DM152" s="531"/>
      <c r="DN152" s="532"/>
      <c r="DO152" s="250"/>
      <c r="DP152" s="526"/>
      <c r="DQ152" s="446">
        <f t="shared" si="319"/>
        <v>9.7750073467049187E-3</v>
      </c>
      <c r="DR152" s="447">
        <f t="shared" si="320"/>
        <v>1.2941685746902996E-2</v>
      </c>
      <c r="DS152" s="448">
        <f t="shared" si="321"/>
        <v>1.543549328394269E-2</v>
      </c>
      <c r="DT152" s="530"/>
      <c r="DU152" s="531"/>
      <c r="DV152" s="532"/>
      <c r="DW152" s="250"/>
      <c r="DX152" s="526"/>
      <c r="DY152" s="446">
        <f t="shared" si="322"/>
        <v>-1.1283748114416721E-2</v>
      </c>
      <c r="DZ152" s="447">
        <f t="shared" si="323"/>
        <v>-7.3463564742592665E-3</v>
      </c>
      <c r="EA152" s="448">
        <f t="shared" si="324"/>
        <v>-9.9479147442743839E-3</v>
      </c>
      <c r="EB152" s="530"/>
      <c r="EC152" s="531"/>
      <c r="ED152" s="532"/>
      <c r="EE152" s="250"/>
    </row>
    <row r="153" spans="1:135" ht="15.75" thickBot="1" x14ac:dyDescent="0.3">
      <c r="A153" s="170" t="s">
        <v>221</v>
      </c>
      <c r="B153" s="245" t="s">
        <v>271</v>
      </c>
      <c r="C153" s="573"/>
      <c r="D153" s="281" t="s">
        <v>225</v>
      </c>
      <c r="P153" s="571"/>
      <c r="Q153" s="182"/>
      <c r="R153" s="182"/>
      <c r="S153" s="182"/>
      <c r="T153" s="572"/>
      <c r="U153" s="572"/>
      <c r="V153" s="572"/>
      <c r="W153" s="250"/>
      <c r="X153" s="536">
        <f>+(X39-P39)/P39</f>
        <v>-1.4811582227736649E-2</v>
      </c>
      <c r="Y153" s="159">
        <f t="shared" si="295"/>
        <v>-3.7993079826115004E-3</v>
      </c>
      <c r="Z153" s="160">
        <f t="shared" si="295"/>
        <v>-4.8864024112903756E-3</v>
      </c>
      <c r="AA153" s="161">
        <f t="shared" si="295"/>
        <v>-6.0887043960616907E-3</v>
      </c>
      <c r="AB153" s="530"/>
      <c r="AC153" s="531"/>
      <c r="AD153" s="532"/>
      <c r="AE153" s="250"/>
      <c r="AF153" s="536">
        <f>+(AF39-X39)/X39</f>
        <v>1.3201407923702602E-2</v>
      </c>
      <c r="AG153" s="159">
        <f t="shared" si="296"/>
        <v>1.556249088170642E-2</v>
      </c>
      <c r="AH153" s="160">
        <f t="shared" si="296"/>
        <v>1.4211140702037115E-2</v>
      </c>
      <c r="AI153" s="161">
        <f t="shared" si="296"/>
        <v>1.4627325095194177E-2</v>
      </c>
      <c r="AJ153" s="530"/>
      <c r="AK153" s="531"/>
      <c r="AL153" s="532"/>
      <c r="AM153" s="250"/>
      <c r="AN153" s="536">
        <f>+(AN39-AF39)/AF39</f>
        <v>7.8600511185777516E-2</v>
      </c>
      <c r="AO153" s="159">
        <f t="shared" si="297"/>
        <v>3.4279616158779093E-2</v>
      </c>
      <c r="AP153" s="160">
        <f t="shared" si="297"/>
        <v>3.8159060861895168E-2</v>
      </c>
      <c r="AQ153" s="161">
        <f t="shared" si="297"/>
        <v>4.3229093723340765E-2</v>
      </c>
      <c r="AR153" s="530"/>
      <c r="AS153" s="531"/>
      <c r="AT153" s="532"/>
      <c r="AU153" s="250"/>
      <c r="AV153" s="536">
        <f>+(AV39-AN39)/AN39</f>
        <v>-4.9606257769041991E-2</v>
      </c>
      <c r="AW153" s="159">
        <f t="shared" si="298"/>
        <v>-1.6738181972541968E-2</v>
      </c>
      <c r="AX153" s="160">
        <f t="shared" si="298"/>
        <v>-2.0286268959193547E-2</v>
      </c>
      <c r="AY153" s="161">
        <f t="shared" si="298"/>
        <v>-2.3765475486116211E-2</v>
      </c>
      <c r="AZ153" s="530"/>
      <c r="BA153" s="531"/>
      <c r="BB153" s="532"/>
      <c r="BC153" s="250"/>
      <c r="BD153" s="536">
        <f>+(BD39-AV39)/AV39</f>
        <v>2.2724992885493133E-2</v>
      </c>
      <c r="BE153" s="159">
        <f t="shared" si="299"/>
        <v>1.7767540279156849E-2</v>
      </c>
      <c r="BF153" s="160">
        <f t="shared" si="299"/>
        <v>1.8043824770574479E-2</v>
      </c>
      <c r="BG153" s="161">
        <f t="shared" si="299"/>
        <v>1.6836740436590652E-2</v>
      </c>
      <c r="BH153" s="530"/>
      <c r="BI153" s="531"/>
      <c r="BJ153" s="532"/>
      <c r="BK153" s="250"/>
      <c r="BL153" s="536">
        <f>+(BL39-BD39)/BD39</f>
        <v>0.12211261236859647</v>
      </c>
      <c r="BM153" s="159">
        <f t="shared" si="300"/>
        <v>4.3995583947366024E-2</v>
      </c>
      <c r="BN153" s="160">
        <f t="shared" si="300"/>
        <v>5.183853444353282E-2</v>
      </c>
      <c r="BO153" s="161">
        <f t="shared" si="300"/>
        <v>5.9509498841125164E-2</v>
      </c>
      <c r="BP153" s="530"/>
      <c r="BQ153" s="531"/>
      <c r="BR153" s="532"/>
      <c r="BS153" s="250"/>
      <c r="BT153" s="536">
        <f>+(BT39-BL39)/BL39</f>
        <v>-0.14605795478379685</v>
      </c>
      <c r="BU153" s="159">
        <f t="shared" si="301"/>
        <v>-7.3056656192539607E-2</v>
      </c>
      <c r="BV153" s="160">
        <f t="shared" si="302"/>
        <v>-7.6968830890302001E-2</v>
      </c>
      <c r="BW153" s="161">
        <f t="shared" si="303"/>
        <v>-8.9630381346641141E-2</v>
      </c>
      <c r="BX153" s="530"/>
      <c r="BY153" s="531"/>
      <c r="BZ153" s="532"/>
      <c r="CA153" s="250"/>
      <c r="CB153" s="536">
        <f>+(CB39-BT39)/BT39</f>
        <v>4.7769671186566392E-3</v>
      </c>
      <c r="CC153" s="159">
        <f t="shared" si="304"/>
        <v>-4.6684308652426973E-3</v>
      </c>
      <c r="CD153" s="160">
        <f t="shared" si="305"/>
        <v>-3.5544825456644128E-3</v>
      </c>
      <c r="CE153" s="161">
        <f t="shared" si="306"/>
        <v>4.432412715589187E-3</v>
      </c>
      <c r="CF153" s="530"/>
      <c r="CG153" s="531"/>
      <c r="CH153" s="532"/>
      <c r="CI153" s="250"/>
      <c r="CJ153" s="536">
        <f>+(CJ39-CB39)/CB39</f>
        <v>-9.9284055352125408E-2</v>
      </c>
      <c r="CK153" s="159">
        <f t="shared" si="307"/>
        <v>-3.0359783293210509E-2</v>
      </c>
      <c r="CL153" s="160">
        <f t="shared" si="308"/>
        <v>-3.7827886752450801E-2</v>
      </c>
      <c r="CM153" s="161">
        <f t="shared" si="309"/>
        <v>-4.6346542369279403E-2</v>
      </c>
      <c r="CN153" s="530"/>
      <c r="CO153" s="531"/>
      <c r="CP153" s="532"/>
      <c r="CQ153" s="250"/>
      <c r="CR153" s="536">
        <f>+(CR39-CJ39)/CJ39</f>
        <v>1.4578524872405713E-2</v>
      </c>
      <c r="CS153" s="159">
        <f t="shared" si="310"/>
        <v>-2.0048192164990271E-2</v>
      </c>
      <c r="CT153" s="160">
        <f t="shared" si="311"/>
        <v>-1.442333767970605E-2</v>
      </c>
      <c r="CU153" s="161">
        <f t="shared" si="312"/>
        <v>-1.1636680464141867E-2</v>
      </c>
      <c r="CV153" s="530"/>
      <c r="CW153" s="531"/>
      <c r="CX153" s="532"/>
      <c r="CY153" s="250"/>
      <c r="CZ153" s="536">
        <f>+(CZ39-CR39)/CR39</f>
        <v>-8.7379664183437372E-2</v>
      </c>
      <c r="DA153" s="159">
        <f t="shared" si="313"/>
        <v>-3.0224610608399111E-2</v>
      </c>
      <c r="DB153" s="160">
        <f t="shared" si="314"/>
        <v>-3.5319266943676188E-2</v>
      </c>
      <c r="DC153" s="161">
        <f t="shared" si="315"/>
        <v>-4.2368758439727726E-2</v>
      </c>
      <c r="DD153" s="530"/>
      <c r="DE153" s="531"/>
      <c r="DF153" s="532"/>
      <c r="DG153" s="250"/>
      <c r="DH153" s="536">
        <f>+(DH39-CZ39)/CZ39</f>
        <v>-2.6242376497803713E-2</v>
      </c>
      <c r="DI153" s="159">
        <f t="shared" si="316"/>
        <v>-3.9403573856673793E-3</v>
      </c>
      <c r="DJ153" s="160">
        <f t="shared" si="317"/>
        <v>-5.5759349671516429E-3</v>
      </c>
      <c r="DK153" s="161">
        <f t="shared" si="318"/>
        <v>-8.1917689662814926E-3</v>
      </c>
      <c r="DL153" s="530"/>
      <c r="DM153" s="531"/>
      <c r="DN153" s="532"/>
      <c r="DO153" s="250"/>
      <c r="DP153" s="536">
        <f>+(DP39-DH39)/DH39</f>
        <v>2.6021306064893966E-2</v>
      </c>
      <c r="DQ153" s="451">
        <f t="shared" si="319"/>
        <v>7.4071572245198438E-3</v>
      </c>
      <c r="DR153" s="452">
        <f t="shared" si="320"/>
        <v>6.265920133664395E-3</v>
      </c>
      <c r="DS153" s="453">
        <f t="shared" si="321"/>
        <v>8.7855543742787062E-3</v>
      </c>
      <c r="DT153" s="530"/>
      <c r="DU153" s="531"/>
      <c r="DV153" s="532"/>
      <c r="DW153" s="250"/>
      <c r="DX153" s="536">
        <f>+(DX39-DP39)/DP39</f>
        <v>5.1542197792165914E-2</v>
      </c>
      <c r="DY153" s="451">
        <f t="shared" si="322"/>
        <v>-2.459293327842308E-3</v>
      </c>
      <c r="DZ153" s="452">
        <f t="shared" si="323"/>
        <v>2.1148333912872453E-4</v>
      </c>
      <c r="EA153" s="453">
        <f t="shared" si="324"/>
        <v>6.9984113200537833E-3</v>
      </c>
      <c r="EB153" s="530"/>
      <c r="EC153" s="531"/>
      <c r="ED153" s="532"/>
      <c r="EE153" s="250"/>
    </row>
    <row r="154" spans="1:135" ht="15.75" thickBot="1" x14ac:dyDescent="0.3">
      <c r="A154" s="236" t="s">
        <v>222</v>
      </c>
      <c r="B154" s="247" t="s">
        <v>272</v>
      </c>
      <c r="C154" s="574"/>
      <c r="D154" s="284" t="s">
        <v>226</v>
      </c>
      <c r="P154" s="571"/>
      <c r="Q154" s="182"/>
      <c r="R154" s="182"/>
      <c r="S154" s="182"/>
      <c r="T154" s="572"/>
      <c r="U154" s="572"/>
      <c r="V154" s="572"/>
      <c r="W154" s="250"/>
      <c r="X154" s="537"/>
      <c r="Y154" s="137">
        <f t="shared" si="295"/>
        <v>-3.8376947654241572E-2</v>
      </c>
      <c r="Z154" s="138">
        <f t="shared" si="295"/>
        <v>-3.4611802481882788E-2</v>
      </c>
      <c r="AA154" s="139">
        <f t="shared" si="295"/>
        <v>-2.9175960770892843E-2</v>
      </c>
      <c r="AB154" s="533"/>
      <c r="AC154" s="534"/>
      <c r="AD154" s="535"/>
      <c r="AE154" s="250"/>
      <c r="AF154" s="537"/>
      <c r="AG154" s="137">
        <f t="shared" si="296"/>
        <v>6.36367705385525E-3</v>
      </c>
      <c r="AH154" s="138">
        <f t="shared" si="296"/>
        <v>9.042490408793017E-3</v>
      </c>
      <c r="AI154" s="139">
        <f t="shared" si="296"/>
        <v>1.0047112770703871E-2</v>
      </c>
      <c r="AJ154" s="533"/>
      <c r="AK154" s="534"/>
      <c r="AL154" s="535"/>
      <c r="AM154" s="250"/>
      <c r="AN154" s="537"/>
      <c r="AO154" s="137">
        <f t="shared" si="297"/>
        <v>3.2974935834087539E-2</v>
      </c>
      <c r="AP154" s="138">
        <f t="shared" si="297"/>
        <v>3.8536565140270006E-2</v>
      </c>
      <c r="AQ154" s="139">
        <f t="shared" si="297"/>
        <v>5.0537787348637571E-2</v>
      </c>
      <c r="AR154" s="533"/>
      <c r="AS154" s="534"/>
      <c r="AT154" s="535"/>
      <c r="AU154" s="250"/>
      <c r="AV154" s="537"/>
      <c r="AW154" s="137">
        <f t="shared" si="298"/>
        <v>-1.0207276868315067E-2</v>
      </c>
      <c r="AX154" s="138">
        <f t="shared" si="298"/>
        <v>-1.5115260412642906E-2</v>
      </c>
      <c r="AY154" s="139">
        <f t="shared" si="298"/>
        <v>-2.1015057490359118E-2</v>
      </c>
      <c r="AZ154" s="533"/>
      <c r="BA154" s="534"/>
      <c r="BB154" s="535"/>
      <c r="BC154" s="250"/>
      <c r="BD154" s="537"/>
      <c r="BE154" s="137">
        <f t="shared" si="299"/>
        <v>2.2012520498712527E-2</v>
      </c>
      <c r="BF154" s="138">
        <f t="shared" si="299"/>
        <v>1.9719158280702604E-2</v>
      </c>
      <c r="BG154" s="139">
        <f t="shared" si="299"/>
        <v>2.3781843927272707E-2</v>
      </c>
      <c r="BH154" s="533"/>
      <c r="BI154" s="534"/>
      <c r="BJ154" s="535"/>
      <c r="BK154" s="250"/>
      <c r="BL154" s="537"/>
      <c r="BM154" s="137">
        <f t="shared" si="300"/>
        <v>5.0730992709193873E-2</v>
      </c>
      <c r="BN154" s="138">
        <f t="shared" si="300"/>
        <v>6.1194218652709576E-2</v>
      </c>
      <c r="BO154" s="139">
        <f t="shared" si="300"/>
        <v>7.9075804632633195E-2</v>
      </c>
      <c r="BP154" s="533"/>
      <c r="BQ154" s="534"/>
      <c r="BR154" s="535"/>
      <c r="BS154" s="250"/>
      <c r="BT154" s="537"/>
      <c r="BU154" s="137">
        <f t="shared" si="301"/>
        <v>-7.3184482916721361E-2</v>
      </c>
      <c r="BV154" s="138">
        <f t="shared" si="302"/>
        <v>-9.7512020312577871E-2</v>
      </c>
      <c r="BW154" s="139">
        <f t="shared" si="303"/>
        <v>-0.15903977802583888</v>
      </c>
      <c r="BX154" s="533"/>
      <c r="BY154" s="534"/>
      <c r="BZ154" s="535"/>
      <c r="CA154" s="250"/>
      <c r="CB154" s="537"/>
      <c r="CC154" s="137">
        <f t="shared" si="304"/>
        <v>-1.1011558326355619E-2</v>
      </c>
      <c r="CD154" s="138">
        <f t="shared" si="305"/>
        <v>-2.5138459431433072E-3</v>
      </c>
      <c r="CE154" s="139">
        <f t="shared" si="306"/>
        <v>2.9120928029481791E-3</v>
      </c>
      <c r="CF154" s="533"/>
      <c r="CG154" s="534"/>
      <c r="CH154" s="535"/>
      <c r="CI154" s="250"/>
      <c r="CJ154" s="537"/>
      <c r="CK154" s="137">
        <f t="shared" si="307"/>
        <v>-2.8634894656288781E-2</v>
      </c>
      <c r="CL154" s="138">
        <f t="shared" si="308"/>
        <v>-3.9557501655120841E-2</v>
      </c>
      <c r="CM154" s="139">
        <f t="shared" si="309"/>
        <v>-5.3807040325269034E-2</v>
      </c>
      <c r="CN154" s="533"/>
      <c r="CO154" s="534"/>
      <c r="CP154" s="535"/>
      <c r="CQ154" s="250"/>
      <c r="CR154" s="537"/>
      <c r="CS154" s="137">
        <f t="shared" si="310"/>
        <v>-1.2027686729350028E-2</v>
      </c>
      <c r="CT154" s="138">
        <f t="shared" si="311"/>
        <v>-1.0789582872958816E-3</v>
      </c>
      <c r="CU154" s="139">
        <f t="shared" si="312"/>
        <v>7.588244014768002E-3</v>
      </c>
      <c r="CV154" s="533"/>
      <c r="CW154" s="534"/>
      <c r="CX154" s="535"/>
      <c r="CY154" s="250"/>
      <c r="CZ154" s="537"/>
      <c r="DA154" s="137">
        <f t="shared" si="313"/>
        <v>-3.6218255464711892E-2</v>
      </c>
      <c r="DB154" s="138">
        <f t="shared" si="314"/>
        <v>-4.1751157998602691E-2</v>
      </c>
      <c r="DC154" s="139">
        <f t="shared" si="315"/>
        <v>-4.9938308083803999E-2</v>
      </c>
      <c r="DD154" s="533"/>
      <c r="DE154" s="534"/>
      <c r="DF154" s="535"/>
      <c r="DG154" s="250"/>
      <c r="DH154" s="537"/>
      <c r="DI154" s="137">
        <f t="shared" si="316"/>
        <v>-2.1289763672393235E-2</v>
      </c>
      <c r="DJ154" s="138">
        <f t="shared" si="317"/>
        <v>-1.5000562852797271E-2</v>
      </c>
      <c r="DK154" s="139">
        <f t="shared" si="318"/>
        <v>-1.3582605187656671E-2</v>
      </c>
      <c r="DL154" s="533"/>
      <c r="DM154" s="534"/>
      <c r="DN154" s="535"/>
      <c r="DO154" s="250"/>
      <c r="DP154" s="537"/>
      <c r="DQ154" s="454">
        <f t="shared" si="319"/>
        <v>2.94016527476233E-2</v>
      </c>
      <c r="DR154" s="455">
        <f t="shared" si="320"/>
        <v>3.2316826332235003E-2</v>
      </c>
      <c r="DS154" s="421">
        <f t="shared" si="321"/>
        <v>3.7781454792434638E-2</v>
      </c>
      <c r="DT154" s="533"/>
      <c r="DU154" s="534"/>
      <c r="DV154" s="535"/>
      <c r="DW154" s="250"/>
      <c r="DX154" s="537"/>
      <c r="DY154" s="454">
        <f t="shared" si="322"/>
        <v>5.4121979400763975E-3</v>
      </c>
      <c r="DZ154" s="455">
        <f t="shared" si="323"/>
        <v>1.3062786565265756E-2</v>
      </c>
      <c r="EA154" s="421">
        <f t="shared" si="324"/>
        <v>2.9971843336298244E-2</v>
      </c>
      <c r="EB154" s="533"/>
      <c r="EC154" s="534"/>
      <c r="ED154" s="535"/>
      <c r="EE154" s="250"/>
    </row>
    <row r="155" spans="1:135" ht="15.75" thickBot="1" x14ac:dyDescent="0.3">
      <c r="W155" s="250"/>
      <c r="AE155" s="250"/>
      <c r="AM155" s="250"/>
      <c r="AU155" s="250"/>
      <c r="BC155" s="250"/>
      <c r="BK155" s="250"/>
      <c r="BS155" s="250"/>
      <c r="CA155" s="250"/>
      <c r="CI155" s="250"/>
      <c r="CQ155" s="250"/>
      <c r="CY155" s="250"/>
      <c r="DG155" s="250"/>
      <c r="DO155" s="250"/>
      <c r="DW155" s="250"/>
      <c r="EE155" s="250"/>
    </row>
    <row r="156" spans="1:135" ht="21.75" thickBot="1" x14ac:dyDescent="0.4">
      <c r="I156" s="581"/>
      <c r="J156" s="581"/>
      <c r="K156" s="581"/>
      <c r="L156" s="581"/>
      <c r="Q156" s="581"/>
      <c r="R156" s="581"/>
      <c r="S156" s="581"/>
      <c r="T156" s="581"/>
      <c r="W156" s="250"/>
      <c r="X156" s="521" t="s">
        <v>278</v>
      </c>
      <c r="Y156" s="522"/>
      <c r="Z156" s="522"/>
      <c r="AA156" s="522"/>
      <c r="AB156" s="522"/>
      <c r="AC156" s="522"/>
      <c r="AD156" s="522"/>
      <c r="AE156" s="250"/>
      <c r="AF156" s="521" t="s">
        <v>317</v>
      </c>
      <c r="AG156" s="522"/>
      <c r="AH156" s="522"/>
      <c r="AI156" s="522"/>
      <c r="AJ156" s="522"/>
      <c r="AK156" s="522"/>
      <c r="AL156" s="523"/>
      <c r="AM156" s="250"/>
      <c r="AN156" s="521" t="s">
        <v>318</v>
      </c>
      <c r="AO156" s="522"/>
      <c r="AP156" s="522"/>
      <c r="AQ156" s="522"/>
      <c r="AR156" s="522"/>
      <c r="AS156" s="522"/>
      <c r="AT156" s="523"/>
      <c r="AU156" s="250"/>
      <c r="AV156" s="521" t="s">
        <v>319</v>
      </c>
      <c r="AW156" s="522"/>
      <c r="AX156" s="522"/>
      <c r="AY156" s="522"/>
      <c r="AZ156" s="522"/>
      <c r="BA156" s="522"/>
      <c r="BB156" s="523"/>
      <c r="BC156" s="250"/>
      <c r="BD156" s="521" t="s">
        <v>325</v>
      </c>
      <c r="BE156" s="522"/>
      <c r="BF156" s="522"/>
      <c r="BG156" s="522"/>
      <c r="BH156" s="522"/>
      <c r="BI156" s="522"/>
      <c r="BJ156" s="523"/>
      <c r="BK156" s="250"/>
      <c r="BL156" s="521" t="s">
        <v>352</v>
      </c>
      <c r="BM156" s="522"/>
      <c r="BN156" s="522"/>
      <c r="BO156" s="522"/>
      <c r="BP156" s="522"/>
      <c r="BQ156" s="522"/>
      <c r="BR156" s="523"/>
      <c r="BS156" s="250"/>
      <c r="BT156" s="521" t="s">
        <v>353</v>
      </c>
      <c r="BU156" s="522"/>
      <c r="BV156" s="522"/>
      <c r="BW156" s="522"/>
      <c r="BX156" s="522"/>
      <c r="BY156" s="522"/>
      <c r="BZ156" s="523"/>
      <c r="CA156" s="250"/>
      <c r="CB156" s="521" t="s">
        <v>356</v>
      </c>
      <c r="CC156" s="522"/>
      <c r="CD156" s="522"/>
      <c r="CE156" s="522"/>
      <c r="CF156" s="522"/>
      <c r="CG156" s="522"/>
      <c r="CH156" s="523"/>
      <c r="CI156" s="250"/>
      <c r="CJ156" s="521" t="s">
        <v>370</v>
      </c>
      <c r="CK156" s="522"/>
      <c r="CL156" s="522"/>
      <c r="CM156" s="522"/>
      <c r="CN156" s="522"/>
      <c r="CO156" s="522"/>
      <c r="CP156" s="523"/>
      <c r="CQ156" s="250"/>
      <c r="CR156" s="521" t="s">
        <v>371</v>
      </c>
      <c r="CS156" s="522"/>
      <c r="CT156" s="522"/>
      <c r="CU156" s="522"/>
      <c r="CV156" s="522"/>
      <c r="CW156" s="522"/>
      <c r="CX156" s="523"/>
      <c r="CY156" s="250"/>
      <c r="CZ156" s="521" t="s">
        <v>383</v>
      </c>
      <c r="DA156" s="522"/>
      <c r="DB156" s="522"/>
      <c r="DC156" s="522"/>
      <c r="DD156" s="522"/>
      <c r="DE156" s="522"/>
      <c r="DF156" s="523"/>
      <c r="DG156" s="250"/>
      <c r="DH156" s="521" t="s">
        <v>401</v>
      </c>
      <c r="DI156" s="522"/>
      <c r="DJ156" s="522"/>
      <c r="DK156" s="522"/>
      <c r="DL156" s="522"/>
      <c r="DM156" s="522"/>
      <c r="DN156" s="523"/>
      <c r="DO156" s="250"/>
      <c r="DP156" s="521" t="s">
        <v>402</v>
      </c>
      <c r="DQ156" s="522"/>
      <c r="DR156" s="522"/>
      <c r="DS156" s="522"/>
      <c r="DT156" s="522"/>
      <c r="DU156" s="522"/>
      <c r="DV156" s="523"/>
      <c r="DW156" s="250"/>
      <c r="DX156" s="521" t="s">
        <v>403</v>
      </c>
      <c r="DY156" s="522"/>
      <c r="DZ156" s="522"/>
      <c r="EA156" s="522"/>
      <c r="EB156" s="522"/>
      <c r="EC156" s="522"/>
      <c r="ED156" s="523"/>
      <c r="EE156" s="250"/>
    </row>
    <row r="157" spans="1:135" ht="15.75" thickBot="1" x14ac:dyDescent="0.3">
      <c r="A157" s="234" t="s">
        <v>195</v>
      </c>
      <c r="B157" s="238" t="s">
        <v>246</v>
      </c>
      <c r="C157" s="580" t="s">
        <v>133</v>
      </c>
      <c r="D157" s="276" t="s">
        <v>225</v>
      </c>
      <c r="P157" s="571"/>
      <c r="Q157" s="261"/>
      <c r="R157" s="6"/>
      <c r="S157" s="6"/>
      <c r="T157" s="225"/>
      <c r="U157" s="225"/>
      <c r="V157" s="225"/>
      <c r="W157" s="250"/>
      <c r="X157" s="538">
        <f t="shared" ref="X157:Y163" si="325">+X8-P8</f>
        <v>-1.0547455339999985</v>
      </c>
      <c r="Y157" s="285">
        <f t="shared" si="325"/>
        <v>-1.2316306220000115</v>
      </c>
      <c r="Z157" s="286">
        <f t="shared" ref="Z157:AD163" si="326">+Z8-R8</f>
        <v>-1.0858126330000175</v>
      </c>
      <c r="AA157" s="287">
        <f t="shared" si="326"/>
        <v>-1.0888896799999941</v>
      </c>
      <c r="AB157" s="288">
        <f t="shared" si="326"/>
        <v>-1.2165670808279856</v>
      </c>
      <c r="AC157" s="288">
        <f t="shared" si="326"/>
        <v>-1.0975603381820065</v>
      </c>
      <c r="AD157" s="289">
        <f t="shared" si="326"/>
        <v>-1.0695467386290005</v>
      </c>
      <c r="AE157" s="250"/>
      <c r="AF157" s="538">
        <f t="shared" ref="AF157:AL163" si="327">+AF8-X8</f>
        <v>-1.7447104740000015</v>
      </c>
      <c r="AG157" s="285">
        <f t="shared" si="327"/>
        <v>1.285841908000009</v>
      </c>
      <c r="AH157" s="286">
        <f t="shared" si="327"/>
        <v>-0.4752473220000013</v>
      </c>
      <c r="AI157" s="287">
        <f t="shared" si="327"/>
        <v>-13.015342135335004</v>
      </c>
      <c r="AJ157" s="288">
        <f t="shared" si="327"/>
        <v>2.3036938500169981</v>
      </c>
      <c r="AK157" s="288">
        <f t="shared" si="327"/>
        <v>-6.2760396527399962</v>
      </c>
      <c r="AL157" s="289">
        <f t="shared" si="327"/>
        <v>9.0819444340570072</v>
      </c>
      <c r="AM157" s="250"/>
      <c r="AN157" s="538">
        <f t="shared" ref="AN157:AN180" si="328">+AN8-AF8</f>
        <v>0.43094881399999707</v>
      </c>
      <c r="AO157" s="285">
        <f t="shared" ref="AO157:AO163" si="329">+AO8-AG8</f>
        <v>4.8955335989999753</v>
      </c>
      <c r="AP157" s="286">
        <f t="shared" ref="AP157:AP163" si="330">+AP8-AH8</f>
        <v>2.9762290350000171</v>
      </c>
      <c r="AQ157" s="287">
        <f t="shared" ref="AQ157:AQ163" si="331">+AQ8-AI8</f>
        <v>10.642873947335005</v>
      </c>
      <c r="AR157" s="288">
        <f t="shared" ref="AR157:AR163" si="332">+AR8-AJ8</f>
        <v>2.3002791874790205</v>
      </c>
      <c r="AS157" s="288">
        <f t="shared" ref="AS157:AS163" si="333">+AS8-AK8</f>
        <v>-0.60945745277598462</v>
      </c>
      <c r="AT157" s="289">
        <f t="shared" ref="AT157:AT163" si="334">+AT8-AL8</f>
        <v>-8.6819949594890033</v>
      </c>
      <c r="AU157" s="250"/>
      <c r="AV157" s="538">
        <f t="shared" ref="AV157:AV180" si="335">+AV8-AN8</f>
        <v>-0.72813983399999671</v>
      </c>
      <c r="AW157" s="285">
        <f t="shared" ref="AW157:AW163" si="336">+AW8-AO8</f>
        <v>-2.5645739529999787</v>
      </c>
      <c r="AX157" s="286">
        <f t="shared" ref="AX157:AX163" si="337">+AX8-AP8</f>
        <v>-1.7535975179999923</v>
      </c>
      <c r="AY157" s="287">
        <f t="shared" ref="AY157:AY163" si="338">+AY8-AQ8</f>
        <v>-1.0986139790000067</v>
      </c>
      <c r="AZ157" s="288">
        <f t="shared" ref="AZ157:AZ163" si="339">+AZ8-AR8</f>
        <v>-18.33131463821303</v>
      </c>
      <c r="BA157" s="288">
        <f t="shared" ref="BA157:BA163" si="340">+BA8-AS8</f>
        <v>-7.9361334910680057</v>
      </c>
      <c r="BB157" s="289">
        <f t="shared" ref="BB157:BB163" si="341">+BB8-AT8</f>
        <v>-3.7264629235060056</v>
      </c>
      <c r="BC157" s="250"/>
      <c r="BD157" s="538">
        <f t="shared" ref="BD157:BD180" si="342">+BD8-AV8</f>
        <v>1.6267990069999954</v>
      </c>
      <c r="BE157" s="285">
        <f t="shared" ref="BE157:BE163" si="343">+BE8-AW8</f>
        <v>5.4987960759999623</v>
      </c>
      <c r="BF157" s="286">
        <f t="shared" ref="BF157:BF163" si="344">+BF8-AX8</f>
        <v>3.7045589069999778</v>
      </c>
      <c r="BG157" s="287">
        <f t="shared" ref="BG157:BG163" si="345">+BG8-AY8</f>
        <v>2.3555540110000095</v>
      </c>
      <c r="BH157" s="288">
        <f t="shared" ref="BH157:BH163" si="346">+BH8-AZ8</f>
        <v>5.7197593161540112</v>
      </c>
      <c r="BI157" s="288">
        <f t="shared" ref="BI157:BI163" si="347">+BI8-BA8</f>
        <v>5.7028293623999957</v>
      </c>
      <c r="BJ157" s="289">
        <f t="shared" ref="BJ157:BJ163" si="348">+BJ8-BB8</f>
        <v>2.2673164430140105</v>
      </c>
      <c r="BK157" s="250"/>
      <c r="BL157" s="538">
        <f t="shared" ref="BL157:BL180" si="349">+BL8-BD8</f>
        <v>1.3791092760000012</v>
      </c>
      <c r="BM157" s="285">
        <f t="shared" ref="BM157:BM163" si="350">+BM8-BE8</f>
        <v>5.8532736910000267</v>
      </c>
      <c r="BN157" s="286">
        <f t="shared" ref="BN157:BN163" si="351">+BN8-BF8</f>
        <v>3.8952242379999973</v>
      </c>
      <c r="BO157" s="287">
        <f t="shared" ref="BO157:BO163" si="352">+BO8-BG8</f>
        <v>2.3792305719999973</v>
      </c>
      <c r="BP157" s="288">
        <f t="shared" ref="BP157:BP163" si="353">+BP8-BH8</f>
        <v>20.341754720257995</v>
      </c>
      <c r="BQ157" s="288">
        <f t="shared" ref="BQ157:BQ163" si="354">+BQ8-BI8</f>
        <v>10.915956149882987</v>
      </c>
      <c r="BR157" s="289">
        <f t="shared" ref="BR157:BR163" si="355">+BR8-BJ8</f>
        <v>4.660934462535991</v>
      </c>
      <c r="BS157" s="250"/>
      <c r="BT157" s="538">
        <f t="shared" ref="BT157:BT180" si="356">+BT8-BL8</f>
        <v>-2.5151361109999968</v>
      </c>
      <c r="BU157" s="285">
        <f t="shared" ref="BU157:BU163" si="357">+BU8-BM8</f>
        <v>-3.9353461050000078</v>
      </c>
      <c r="BV157" s="286">
        <f t="shared" ref="BV157:BV163" si="358">+BV8-BN8</f>
        <v>-1.4822106989999781</v>
      </c>
      <c r="BW157" s="287">
        <f t="shared" ref="BW157:BW163" si="359">+BW8-BO8</f>
        <v>-3.6557700000088289E-3</v>
      </c>
      <c r="BX157" s="288">
        <f t="shared" ref="BX157:BX163" si="360">+BX8-BP8</f>
        <v>-8.1203691307962345E-2</v>
      </c>
      <c r="BY157" s="288">
        <f t="shared" ref="BY157:BY163" si="361">+BY8-BQ8</f>
        <v>-0.61905503548899787</v>
      </c>
      <c r="BZ157" s="289">
        <f t="shared" ref="BZ157:BZ163" si="362">+BZ8-BR8</f>
        <v>-0.75297998871700145</v>
      </c>
      <c r="CA157" s="250"/>
      <c r="CB157" s="538">
        <f t="shared" ref="CB157:CB180" si="363">+CB8-BT8</f>
        <v>2.152170231999996</v>
      </c>
      <c r="CC157" s="285">
        <f t="shared" ref="CC157:CC163" si="364">+CC8-BU8</f>
        <v>-1.4194058300000165</v>
      </c>
      <c r="CD157" s="286">
        <f t="shared" ref="CD157:CD163" si="365">+CD8-BV8</f>
        <v>-0.13307413200001861</v>
      </c>
      <c r="CE157" s="287">
        <f t="shared" ref="CE157:CE163" si="366">+CE8-BW8</f>
        <v>1.1365591730000091</v>
      </c>
      <c r="CF157" s="288">
        <f t="shared" ref="CF157:CF163" si="367">+CF8-BX8</f>
        <v>-14.661204023733035</v>
      </c>
      <c r="CG157" s="288">
        <f t="shared" ref="CG157:CG163" si="368">+CG8-BY8</f>
        <v>-9.3980204484659851</v>
      </c>
      <c r="CH157" s="289">
        <f t="shared" ref="CH157:CH163" si="369">+CH8-BZ8</f>
        <v>-0.44151100223800199</v>
      </c>
      <c r="CI157" s="250"/>
      <c r="CJ157" s="538">
        <f t="shared" ref="CJ157:CJ180" si="370">+CJ8-CB8</f>
        <v>-3.0828541529999995</v>
      </c>
      <c r="CK157" s="285">
        <f t="shared" ref="CK157:CK163" si="371">+CK8-CC8</f>
        <v>-6.1080118979999725</v>
      </c>
      <c r="CL157" s="286">
        <f t="shared" ref="CL157:CL163" si="372">+CL8-CD8</f>
        <v>-4.6753367519999927</v>
      </c>
      <c r="CM157" s="287">
        <f t="shared" ref="CM157:CM163" si="373">+CM8-CE8</f>
        <v>-4.5016179739999984</v>
      </c>
      <c r="CN157" s="288">
        <f t="shared" ref="CN157:CN163" si="374">+CN8-CF8</f>
        <v>-10.443459821467968</v>
      </c>
      <c r="CO157" s="288">
        <f t="shared" ref="CO157:CO163" si="375">+CO8-CG8</f>
        <v>-5.1628186189579992</v>
      </c>
      <c r="CP157" s="289">
        <f t="shared" ref="CP157:CP163" si="376">+CP8-CH8</f>
        <v>-6.0443163670939981</v>
      </c>
      <c r="CQ157" s="250"/>
      <c r="CR157" s="538">
        <f t="shared" ref="CR157:CR180" si="377">+CR8-CJ8</f>
        <v>1.2525931959999994</v>
      </c>
      <c r="CS157" s="285">
        <f t="shared" ref="CS157:CS163" si="378">+CS8-CK8</f>
        <v>-2.9909314509999945</v>
      </c>
      <c r="CT157" s="286">
        <f t="shared" ref="CT157:CT163" si="379">+CT8-CL8</f>
        <v>-1.3269994359999941</v>
      </c>
      <c r="CU157" s="287">
        <f t="shared" ref="CU157:CU163" si="380">+CU8-CM8</f>
        <v>0.47991766599999153</v>
      </c>
      <c r="CV157" s="288">
        <f t="shared" ref="CV157:CV163" si="381">+CV8-CN8</f>
        <v>9.8879147214449858</v>
      </c>
      <c r="CW157" s="288">
        <f t="shared" ref="CW157:CW163" si="382">+CW8-CO8</f>
        <v>6.8629551546959817</v>
      </c>
      <c r="CX157" s="289">
        <f t="shared" ref="CX157:CX163" si="383">+CX8-CP8</f>
        <v>0.55366727134899918</v>
      </c>
      <c r="CY157" s="250"/>
      <c r="CZ157" s="538">
        <f t="shared" ref="CZ157:CZ180" si="384">+CZ8-CR8</f>
        <v>-1.3056957139999952</v>
      </c>
      <c r="DA157" s="285">
        <f t="shared" ref="DA157:DA163" si="385">+DA8-CS8</f>
        <v>-5.23221428100004</v>
      </c>
      <c r="DB157" s="286">
        <f t="shared" ref="DB157:DB163" si="386">+DB8-CT8</f>
        <v>-3.4993136370000002</v>
      </c>
      <c r="DC157" s="287">
        <f t="shared" ref="DC157:DC163" si="387">+DC8-CU8</f>
        <v>-1.9372973999999914</v>
      </c>
      <c r="DD157" s="288">
        <f t="shared" ref="DD157:DD163" si="388">+DD8-CV8</f>
        <v>-1.0161584463349982</v>
      </c>
      <c r="DE157" s="288">
        <f t="shared" ref="DE157:DE163" si="389">+DE8-CW8</f>
        <v>-1.7212436404219886</v>
      </c>
      <c r="DF157" s="289">
        <f t="shared" ref="DF157:DF163" si="390">+DF8-CX8</f>
        <v>0.99868498464400091</v>
      </c>
      <c r="DG157" s="250"/>
      <c r="DH157" s="538">
        <f t="shared" ref="DH157:DH180" si="391">+DH8-CZ8</f>
        <v>-0.68899292100000054</v>
      </c>
      <c r="DI157" s="285">
        <f t="shared" ref="DI157:DI163" si="392">+DI8-DA8</f>
        <v>0.45438642700003129</v>
      </c>
      <c r="DJ157" s="286">
        <f t="shared" ref="DJ157:DJ163" si="393">+DJ8-DB8</f>
        <v>0.11404872800000021</v>
      </c>
      <c r="DK157" s="287">
        <f t="shared" ref="DK157:DK163" si="394">+DK8-DC8</f>
        <v>5.7557479999985617E-3</v>
      </c>
      <c r="DL157" s="288">
        <f t="shared" ref="DL157:DL163" si="395">+DL8-DD8</f>
        <v>-11.422153979963014</v>
      </c>
      <c r="DM157" s="288">
        <f t="shared" ref="DM157:DM163" si="396">+DM8-DE8</f>
        <v>-7.1409484736279865</v>
      </c>
      <c r="DN157" s="289">
        <f t="shared" ref="DN157:DN163" si="397">+DN8-DF8</f>
        <v>-0.1172607692190013</v>
      </c>
      <c r="DO157" s="250"/>
      <c r="DP157" s="538">
        <f t="shared" ref="DP157:DP180" si="398">+DP8-DH8</f>
        <v>1.5844641198510985</v>
      </c>
      <c r="DQ157" s="456">
        <f t="shared" ref="DQ157:DQ163" si="399">+DQ8-DI8</f>
        <v>-3.9335429590000217</v>
      </c>
      <c r="DR157" s="457">
        <f t="shared" ref="DR157:DR163" si="400">+DR8-DJ8</f>
        <v>-0.51248249200000373</v>
      </c>
      <c r="DS157" s="458">
        <f t="shared" ref="DS157:DS163" si="401">+DS8-DK8</f>
        <v>1.655803266999996</v>
      </c>
      <c r="DT157" s="288">
        <f t="shared" ref="DT157:DT163" si="402">+DT8-DL8</f>
        <v>-0.81032246302601152</v>
      </c>
      <c r="DU157" s="288">
        <f t="shared" ref="DU157:DU163" si="403">+DU8-DM8</f>
        <v>0.66901928190699778</v>
      </c>
      <c r="DV157" s="289">
        <f t="shared" ref="DV157:DV163" si="404">+DV8-DN8</f>
        <v>-0.7077085289270002</v>
      </c>
      <c r="DW157" s="250"/>
      <c r="DX157" s="538">
        <f t="shared" ref="DX157:DX180" si="405">+DX8-DP8</f>
        <v>-0.61220545715099917</v>
      </c>
      <c r="DY157" s="456">
        <f t="shared" ref="DY157:DY163" si="406">+DY8-DQ8</f>
        <v>-2.0103489439999862</v>
      </c>
      <c r="DZ157" s="457">
        <f t="shared" ref="DZ157:DZ163" si="407">+DZ8-DR8</f>
        <v>-1.3889913689999958</v>
      </c>
      <c r="EA157" s="458">
        <f t="shared" ref="EA157:EA163" si="408">+EA8-DS8</f>
        <v>-0.66363048200000208</v>
      </c>
      <c r="EB157" s="288">
        <f t="shared" ref="EB157:EB163" si="409">+EB8-DT8</f>
        <v>11.293869231586996</v>
      </c>
      <c r="EC157" s="288">
        <f t="shared" ref="EC157:EC163" si="410">+EC8-DU8</f>
        <v>6.9001593879349912</v>
      </c>
      <c r="ED157" s="289">
        <f t="shared" ref="ED157:ED163" si="411">+ED8-DV8</f>
        <v>-0.48348047107299408</v>
      </c>
      <c r="EE157" s="250"/>
    </row>
    <row r="158" spans="1:135" ht="15.75" thickBot="1" x14ac:dyDescent="0.3">
      <c r="A158" s="154" t="s">
        <v>197</v>
      </c>
      <c r="B158" s="239" t="s">
        <v>247</v>
      </c>
      <c r="C158" s="578"/>
      <c r="D158" s="277" t="s">
        <v>225</v>
      </c>
      <c r="P158" s="571"/>
      <c r="Q158" s="6"/>
      <c r="R158" s="6"/>
      <c r="S158" s="6"/>
      <c r="T158" s="225"/>
      <c r="U158" s="225"/>
      <c r="V158" s="225"/>
      <c r="W158" s="250"/>
      <c r="X158" s="539">
        <f t="shared" si="325"/>
        <v>0</v>
      </c>
      <c r="Y158" s="290">
        <f t="shared" si="325"/>
        <v>-1.1802184720000355</v>
      </c>
      <c r="Z158" s="291">
        <f t="shared" si="326"/>
        <v>-1.0889875850000124</v>
      </c>
      <c r="AA158" s="292">
        <f t="shared" si="326"/>
        <v>-1.0692878479999877</v>
      </c>
      <c r="AB158" s="293">
        <f t="shared" si="326"/>
        <v>-1.2165670808279856</v>
      </c>
      <c r="AC158" s="293">
        <f t="shared" si="326"/>
        <v>-1.0975603381820065</v>
      </c>
      <c r="AD158" s="294">
        <f t="shared" si="326"/>
        <v>-1.0695467386290005</v>
      </c>
      <c r="AE158" s="250"/>
      <c r="AF158" s="539">
        <f t="shared" si="327"/>
        <v>0</v>
      </c>
      <c r="AG158" s="290">
        <f t="shared" si="327"/>
        <v>3.7423998380000398</v>
      </c>
      <c r="AH158" s="291">
        <f t="shared" si="327"/>
        <v>1.5638361299999985</v>
      </c>
      <c r="AI158" s="292">
        <f t="shared" si="327"/>
        <v>-11.170903576335007</v>
      </c>
      <c r="AJ158" s="293">
        <f t="shared" si="327"/>
        <v>2.3036938500169981</v>
      </c>
      <c r="AK158" s="293">
        <f t="shared" si="327"/>
        <v>-6.2760396527399962</v>
      </c>
      <c r="AL158" s="294">
        <f t="shared" si="327"/>
        <v>9.7624521630570058</v>
      </c>
      <c r="AM158" s="250"/>
      <c r="AN158" s="539">
        <f t="shared" si="328"/>
        <v>0</v>
      </c>
      <c r="AO158" s="290">
        <f t="shared" si="329"/>
        <v>-26.922687300000007</v>
      </c>
      <c r="AP158" s="291">
        <f t="shared" si="330"/>
        <v>-5.2312265649999858</v>
      </c>
      <c r="AQ158" s="292">
        <f t="shared" si="331"/>
        <v>6.9649398663350013</v>
      </c>
      <c r="AR158" s="293">
        <f t="shared" si="332"/>
        <v>2.3002791874790205</v>
      </c>
      <c r="AS158" s="293">
        <f t="shared" si="333"/>
        <v>-0.60945745277598462</v>
      </c>
      <c r="AT158" s="294">
        <f t="shared" si="334"/>
        <v>-9.3625026884890019</v>
      </c>
      <c r="AU158" s="250"/>
      <c r="AV158" s="539">
        <f t="shared" si="335"/>
        <v>0</v>
      </c>
      <c r="AW158" s="290">
        <f t="shared" si="336"/>
        <v>-1.8025884120000342</v>
      </c>
      <c r="AX158" s="291">
        <f t="shared" si="337"/>
        <v>-1.156516570000008</v>
      </c>
      <c r="AY158" s="292">
        <f t="shared" si="338"/>
        <v>-0.75866193299999907</v>
      </c>
      <c r="AZ158" s="293">
        <f t="shared" si="339"/>
        <v>-18.33131463821303</v>
      </c>
      <c r="BA158" s="293">
        <f t="shared" si="340"/>
        <v>-7.9361334910680057</v>
      </c>
      <c r="BB158" s="294">
        <f t="shared" si="341"/>
        <v>-3.7264629235060056</v>
      </c>
      <c r="BC158" s="250"/>
      <c r="BD158" s="539">
        <f t="shared" si="342"/>
        <v>0</v>
      </c>
      <c r="BE158" s="290">
        <f t="shared" si="343"/>
        <v>6.0049003199999902</v>
      </c>
      <c r="BF158" s="291">
        <f t="shared" si="344"/>
        <v>4.3094285690000049</v>
      </c>
      <c r="BG158" s="292">
        <f t="shared" si="345"/>
        <v>2.231154287999999</v>
      </c>
      <c r="BH158" s="293">
        <f t="shared" si="346"/>
        <v>5.7197593161540112</v>
      </c>
      <c r="BI158" s="293">
        <f t="shared" si="347"/>
        <v>5.7028293623999957</v>
      </c>
      <c r="BJ158" s="294">
        <f t="shared" si="348"/>
        <v>2.2673164430140105</v>
      </c>
      <c r="BK158" s="250"/>
      <c r="BL158" s="539">
        <f t="shared" si="349"/>
        <v>0</v>
      </c>
      <c r="BM158" s="290">
        <f t="shared" si="350"/>
        <v>6.5337769890000459</v>
      </c>
      <c r="BN158" s="291">
        <f t="shared" si="351"/>
        <v>4.6461030919999757</v>
      </c>
      <c r="BO158" s="292">
        <f t="shared" si="352"/>
        <v>2.3130978239999962</v>
      </c>
      <c r="BP158" s="293">
        <f t="shared" si="353"/>
        <v>20.341754720257995</v>
      </c>
      <c r="BQ158" s="293">
        <f t="shared" si="354"/>
        <v>10.915956149882987</v>
      </c>
      <c r="BR158" s="294">
        <f t="shared" si="355"/>
        <v>4.660934462535991</v>
      </c>
      <c r="BS158" s="250"/>
      <c r="BT158" s="539">
        <f t="shared" si="356"/>
        <v>0</v>
      </c>
      <c r="BU158" s="290">
        <f t="shared" si="357"/>
        <v>-5.3969926629999918</v>
      </c>
      <c r="BV158" s="291">
        <f t="shared" si="358"/>
        <v>-4.5820560339999759</v>
      </c>
      <c r="BW158" s="292">
        <f t="shared" si="359"/>
        <v>-2.6599660400000005</v>
      </c>
      <c r="BX158" s="293">
        <f t="shared" si="360"/>
        <v>-8.1203691307962345E-2</v>
      </c>
      <c r="BY158" s="293">
        <f t="shared" si="361"/>
        <v>-0.61905503548899787</v>
      </c>
      <c r="BZ158" s="294">
        <f t="shared" si="362"/>
        <v>-0.75297998871700145</v>
      </c>
      <c r="CA158" s="250"/>
      <c r="CB158" s="539">
        <f t="shared" si="363"/>
        <v>0</v>
      </c>
      <c r="CC158" s="290">
        <f t="shared" si="364"/>
        <v>-2.1568805420000103</v>
      </c>
      <c r="CD158" s="291">
        <f t="shared" si="365"/>
        <v>-0.74475789900000677</v>
      </c>
      <c r="CE158" s="292">
        <f t="shared" si="366"/>
        <v>1.4284714310000055</v>
      </c>
      <c r="CF158" s="293">
        <f t="shared" si="367"/>
        <v>-14.661204023733035</v>
      </c>
      <c r="CG158" s="293">
        <f t="shared" si="368"/>
        <v>-9.3980204484659851</v>
      </c>
      <c r="CH158" s="294">
        <f t="shared" si="369"/>
        <v>-0.44151100223800199</v>
      </c>
      <c r="CI158" s="250"/>
      <c r="CJ158" s="539">
        <f t="shared" si="370"/>
        <v>0</v>
      </c>
      <c r="CK158" s="290">
        <f t="shared" si="371"/>
        <v>-16.598833992000039</v>
      </c>
      <c r="CL158" s="291">
        <f t="shared" si="372"/>
        <v>-12.770737658000002</v>
      </c>
      <c r="CM158" s="292">
        <f t="shared" si="373"/>
        <v>-6.7656700920000077</v>
      </c>
      <c r="CN158" s="293">
        <f t="shared" si="374"/>
        <v>-10.443459821467968</v>
      </c>
      <c r="CO158" s="293">
        <f t="shared" si="375"/>
        <v>-5.1628186189579992</v>
      </c>
      <c r="CP158" s="294">
        <f t="shared" si="376"/>
        <v>-6.0443163670939981</v>
      </c>
      <c r="CQ158" s="250"/>
      <c r="CR158" s="539">
        <f t="shared" si="377"/>
        <v>0</v>
      </c>
      <c r="CS158" s="290">
        <f t="shared" si="378"/>
        <v>-3.6024799519999533</v>
      </c>
      <c r="CT158" s="291">
        <f t="shared" si="379"/>
        <v>-1.8317835959999798</v>
      </c>
      <c r="CU158" s="292">
        <f t="shared" si="380"/>
        <v>0.55924178700000482</v>
      </c>
      <c r="CV158" s="293">
        <f t="shared" si="381"/>
        <v>9.8879147214449858</v>
      </c>
      <c r="CW158" s="293">
        <f t="shared" si="382"/>
        <v>6.8629551546959817</v>
      </c>
      <c r="CX158" s="294">
        <f t="shared" si="383"/>
        <v>0.55366727134899918</v>
      </c>
      <c r="CY158" s="250"/>
      <c r="CZ158" s="539">
        <f t="shared" si="384"/>
        <v>0</v>
      </c>
      <c r="DA158" s="290">
        <f t="shared" si="385"/>
        <v>-4.5392413480000187</v>
      </c>
      <c r="DB158" s="291">
        <f t="shared" si="386"/>
        <v>-3.2874822250000193</v>
      </c>
      <c r="DC158" s="292">
        <f t="shared" si="387"/>
        <v>-1.7705509630000051</v>
      </c>
      <c r="DD158" s="293">
        <f t="shared" si="388"/>
        <v>-1.0161584463349982</v>
      </c>
      <c r="DE158" s="293">
        <f t="shared" si="389"/>
        <v>-1.7212436404219886</v>
      </c>
      <c r="DF158" s="294">
        <f t="shared" si="390"/>
        <v>0.99868498464400091</v>
      </c>
      <c r="DG158" s="250"/>
      <c r="DH158" s="539">
        <f t="shared" si="391"/>
        <v>0</v>
      </c>
      <c r="DI158" s="290">
        <f t="shared" si="392"/>
        <v>2.2096299069999645</v>
      </c>
      <c r="DJ158" s="291">
        <f t="shared" si="393"/>
        <v>1.1571542700000066</v>
      </c>
      <c r="DK158" s="292">
        <f t="shared" si="394"/>
        <v>-0.2106566799999996</v>
      </c>
      <c r="DL158" s="293">
        <f t="shared" si="395"/>
        <v>-11.422153979963014</v>
      </c>
      <c r="DM158" s="293">
        <f t="shared" si="396"/>
        <v>-7.1409484736279865</v>
      </c>
      <c r="DN158" s="294">
        <f t="shared" si="397"/>
        <v>-0.1172607692190013</v>
      </c>
      <c r="DO158" s="250"/>
      <c r="DP158" s="539">
        <f t="shared" si="398"/>
        <v>0</v>
      </c>
      <c r="DQ158" s="459">
        <f t="shared" si="399"/>
        <v>3.6660309980000534</v>
      </c>
      <c r="DR158" s="460">
        <f t="shared" si="400"/>
        <v>2.8552256629999988</v>
      </c>
      <c r="DS158" s="461">
        <f t="shared" si="401"/>
        <v>1.8810055630000022</v>
      </c>
      <c r="DT158" s="293">
        <f t="shared" si="402"/>
        <v>-0.81032246302601152</v>
      </c>
      <c r="DU158" s="293">
        <f t="shared" si="403"/>
        <v>0.66901928190699778</v>
      </c>
      <c r="DV158" s="294">
        <f t="shared" si="404"/>
        <v>-0.7077085289270002</v>
      </c>
      <c r="DW158" s="250"/>
      <c r="DX158" s="539">
        <f t="shared" si="405"/>
        <v>0</v>
      </c>
      <c r="DY158" s="459">
        <f t="shared" si="406"/>
        <v>-1.3941451820000452</v>
      </c>
      <c r="DZ158" s="460">
        <f t="shared" si="407"/>
        <v>-1.068948325000008</v>
      </c>
      <c r="EA158" s="461">
        <f t="shared" si="408"/>
        <v>-0.87907117199999618</v>
      </c>
      <c r="EB158" s="293">
        <f t="shared" si="409"/>
        <v>11.293869231586996</v>
      </c>
      <c r="EC158" s="293">
        <f t="shared" si="410"/>
        <v>6.9001593879349912</v>
      </c>
      <c r="ED158" s="294">
        <f t="shared" si="411"/>
        <v>-0.48348047107299408</v>
      </c>
      <c r="EE158" s="250"/>
    </row>
    <row r="159" spans="1:135" ht="15.75" thickBot="1" x14ac:dyDescent="0.3">
      <c r="A159" s="154" t="s">
        <v>198</v>
      </c>
      <c r="B159" s="239" t="s">
        <v>248</v>
      </c>
      <c r="C159" s="578"/>
      <c r="D159" s="277" t="s">
        <v>225</v>
      </c>
      <c r="P159" s="571"/>
      <c r="Q159" s="6"/>
      <c r="R159" s="6"/>
      <c r="S159" s="6"/>
      <c r="T159" s="225"/>
      <c r="U159" s="225"/>
      <c r="V159" s="225"/>
      <c r="W159" s="250"/>
      <c r="X159" s="539">
        <f t="shared" si="325"/>
        <v>0</v>
      </c>
      <c r="Y159" s="290">
        <f t="shared" si="325"/>
        <v>-1.1834983150000085</v>
      </c>
      <c r="Z159" s="291">
        <f t="shared" si="326"/>
        <v>-1.0881083499999704</v>
      </c>
      <c r="AA159" s="292">
        <f t="shared" si="326"/>
        <v>-1.0713514809999936</v>
      </c>
      <c r="AB159" s="293">
        <f t="shared" si="326"/>
        <v>-1.2165670808279856</v>
      </c>
      <c r="AC159" s="293">
        <f t="shared" si="326"/>
        <v>-1.0975603381820065</v>
      </c>
      <c r="AD159" s="294">
        <f t="shared" si="326"/>
        <v>-1.0695467386290005</v>
      </c>
      <c r="AE159" s="250"/>
      <c r="AF159" s="539">
        <f t="shared" si="327"/>
        <v>0</v>
      </c>
      <c r="AG159" s="290">
        <f t="shared" si="327"/>
        <v>2.1386335409999901</v>
      </c>
      <c r="AH159" s="291">
        <f t="shared" si="327"/>
        <v>1.2483478549999631</v>
      </c>
      <c r="AI159" s="292">
        <f t="shared" si="327"/>
        <v>-19.706156341335003</v>
      </c>
      <c r="AJ159" s="293">
        <f t="shared" si="327"/>
        <v>2.3036938500169981</v>
      </c>
      <c r="AK159" s="293">
        <f t="shared" si="327"/>
        <v>-6.2760396527399962</v>
      </c>
      <c r="AL159" s="294">
        <f t="shared" si="327"/>
        <v>18.305184406057009</v>
      </c>
      <c r="AM159" s="250"/>
      <c r="AN159" s="539">
        <f t="shared" si="328"/>
        <v>0</v>
      </c>
      <c r="AO159" s="290">
        <f t="shared" si="329"/>
        <v>5.7420637139999826</v>
      </c>
      <c r="AP159" s="291">
        <f t="shared" si="330"/>
        <v>4.3042126090000465</v>
      </c>
      <c r="AQ159" s="292">
        <f t="shared" si="331"/>
        <v>20.477402480335002</v>
      </c>
      <c r="AR159" s="293">
        <f t="shared" si="332"/>
        <v>2.3002791874790205</v>
      </c>
      <c r="AS159" s="293">
        <f t="shared" si="333"/>
        <v>-0.60945745277598462</v>
      </c>
      <c r="AT159" s="294">
        <f t="shared" si="334"/>
        <v>-17.905234931489005</v>
      </c>
      <c r="AU159" s="250"/>
      <c r="AV159" s="539">
        <f t="shared" si="335"/>
        <v>0</v>
      </c>
      <c r="AW159" s="290">
        <f t="shared" si="336"/>
        <v>-3.1570341039999903</v>
      </c>
      <c r="AX159" s="291">
        <f t="shared" si="337"/>
        <v>-2.4425390630000265</v>
      </c>
      <c r="AY159" s="292">
        <f t="shared" si="338"/>
        <v>-1.1848872949999958</v>
      </c>
      <c r="AZ159" s="293">
        <f t="shared" si="339"/>
        <v>-18.33131463821303</v>
      </c>
      <c r="BA159" s="293">
        <f t="shared" si="340"/>
        <v>-7.9361334910680057</v>
      </c>
      <c r="BB159" s="294">
        <f t="shared" si="341"/>
        <v>-3.7264629235060056</v>
      </c>
      <c r="BC159" s="250"/>
      <c r="BD159" s="539">
        <f t="shared" si="342"/>
        <v>0</v>
      </c>
      <c r="BE159" s="290">
        <f t="shared" si="343"/>
        <v>5.7457835970000133</v>
      </c>
      <c r="BF159" s="291">
        <f t="shared" si="344"/>
        <v>4.5851158579999947</v>
      </c>
      <c r="BG159" s="292">
        <f t="shared" si="345"/>
        <v>2.4326119539999951</v>
      </c>
      <c r="BH159" s="293">
        <f t="shared" si="346"/>
        <v>5.7197593161540112</v>
      </c>
      <c r="BI159" s="293">
        <f t="shared" si="347"/>
        <v>5.7028293623999957</v>
      </c>
      <c r="BJ159" s="294">
        <f t="shared" si="348"/>
        <v>2.2673164430140105</v>
      </c>
      <c r="BK159" s="250"/>
      <c r="BL159" s="539">
        <f t="shared" si="349"/>
        <v>0</v>
      </c>
      <c r="BM159" s="290">
        <f t="shared" si="350"/>
        <v>6.2424441339999817</v>
      </c>
      <c r="BN159" s="291">
        <f t="shared" si="351"/>
        <v>4.8889531300000044</v>
      </c>
      <c r="BO159" s="292">
        <f t="shared" si="352"/>
        <v>2.3621103750000003</v>
      </c>
      <c r="BP159" s="293">
        <f t="shared" si="353"/>
        <v>20.341754720257995</v>
      </c>
      <c r="BQ159" s="293">
        <f t="shared" si="354"/>
        <v>10.915956149882987</v>
      </c>
      <c r="BR159" s="294">
        <f t="shared" si="355"/>
        <v>4.660934462535991</v>
      </c>
      <c r="BS159" s="250"/>
      <c r="BT159" s="539">
        <f t="shared" si="356"/>
        <v>0</v>
      </c>
      <c r="BU159" s="290">
        <f t="shared" si="357"/>
        <v>-2.5306497149999814</v>
      </c>
      <c r="BV159" s="291">
        <f t="shared" si="358"/>
        <v>-3.6317218450000155</v>
      </c>
      <c r="BW159" s="292">
        <f t="shared" si="359"/>
        <v>-1.3135464150000047</v>
      </c>
      <c r="BX159" s="293">
        <f t="shared" si="360"/>
        <v>-8.1203691307962345E-2</v>
      </c>
      <c r="BY159" s="293">
        <f t="shared" si="361"/>
        <v>-0.61905503548899787</v>
      </c>
      <c r="BZ159" s="294">
        <f t="shared" si="362"/>
        <v>-0.75297998871700145</v>
      </c>
      <c r="CA159" s="250"/>
      <c r="CB159" s="539">
        <f t="shared" si="363"/>
        <v>0</v>
      </c>
      <c r="CC159" s="290">
        <f t="shared" si="364"/>
        <v>-2.0904650900000092</v>
      </c>
      <c r="CD159" s="291">
        <f t="shared" si="365"/>
        <v>-1.0944783789999519</v>
      </c>
      <c r="CE159" s="292">
        <f t="shared" si="366"/>
        <v>1.158161604</v>
      </c>
      <c r="CF159" s="293">
        <f t="shared" si="367"/>
        <v>-14.661204023733035</v>
      </c>
      <c r="CG159" s="293">
        <f t="shared" si="368"/>
        <v>-9.3980204484659851</v>
      </c>
      <c r="CH159" s="294">
        <f t="shared" si="369"/>
        <v>-0.44151100223800199</v>
      </c>
      <c r="CI159" s="250"/>
      <c r="CJ159" s="539">
        <f t="shared" si="370"/>
        <v>0</v>
      </c>
      <c r="CK159" s="290">
        <f t="shared" si="371"/>
        <v>-6.2275728640000239</v>
      </c>
      <c r="CL159" s="291">
        <f t="shared" si="372"/>
        <v>-5.2066360980000468</v>
      </c>
      <c r="CM159" s="292">
        <f t="shared" si="373"/>
        <v>-3.7440589029999956</v>
      </c>
      <c r="CN159" s="293">
        <f t="shared" si="374"/>
        <v>-10.443459821467968</v>
      </c>
      <c r="CO159" s="293">
        <f t="shared" si="375"/>
        <v>-5.1628186189579992</v>
      </c>
      <c r="CP159" s="294">
        <f t="shared" si="376"/>
        <v>-6.0443163670939981</v>
      </c>
      <c r="CQ159" s="250"/>
      <c r="CR159" s="539">
        <f t="shared" si="377"/>
        <v>0</v>
      </c>
      <c r="CS159" s="290">
        <f t="shared" si="378"/>
        <v>-3.6992712379999944</v>
      </c>
      <c r="CT159" s="291">
        <f t="shared" si="379"/>
        <v>-2.4423758909999833</v>
      </c>
      <c r="CU159" s="292">
        <f t="shared" si="380"/>
        <v>0.1421353019999998</v>
      </c>
      <c r="CV159" s="293">
        <f t="shared" si="381"/>
        <v>9.8879147214449858</v>
      </c>
      <c r="CW159" s="293">
        <f t="shared" si="382"/>
        <v>6.8629551546959817</v>
      </c>
      <c r="CX159" s="294">
        <f t="shared" si="383"/>
        <v>0.55366727134899918</v>
      </c>
      <c r="CY159" s="250"/>
      <c r="CZ159" s="539">
        <f t="shared" si="384"/>
        <v>0</v>
      </c>
      <c r="DA159" s="290">
        <f t="shared" si="385"/>
        <v>0.92901923400000896</v>
      </c>
      <c r="DB159" s="291">
        <f t="shared" si="386"/>
        <v>-3.9590411539999764</v>
      </c>
      <c r="DC159" s="292">
        <f t="shared" si="387"/>
        <v>-1.9697262720000026</v>
      </c>
      <c r="DD159" s="293">
        <f t="shared" si="388"/>
        <v>-1.0161584463349982</v>
      </c>
      <c r="DE159" s="293">
        <f t="shared" si="389"/>
        <v>-1.7212436404219886</v>
      </c>
      <c r="DF159" s="294">
        <f t="shared" si="390"/>
        <v>0.99868498464400091</v>
      </c>
      <c r="DG159" s="250"/>
      <c r="DH159" s="539">
        <f t="shared" si="391"/>
        <v>0</v>
      </c>
      <c r="DI159" s="290">
        <f t="shared" si="392"/>
        <v>8.3156315169999857</v>
      </c>
      <c r="DJ159" s="291">
        <f t="shared" si="393"/>
        <v>0.92286627799995813</v>
      </c>
      <c r="DK159" s="292">
        <f t="shared" si="394"/>
        <v>-3.8973533000003613E-2</v>
      </c>
      <c r="DL159" s="293">
        <f t="shared" si="395"/>
        <v>-11.422153979963014</v>
      </c>
      <c r="DM159" s="293">
        <f t="shared" si="396"/>
        <v>-7.1409484736279865</v>
      </c>
      <c r="DN159" s="294">
        <f t="shared" si="397"/>
        <v>-0.1172607692190013</v>
      </c>
      <c r="DO159" s="250"/>
      <c r="DP159" s="539">
        <f t="shared" si="398"/>
        <v>0</v>
      </c>
      <c r="DQ159" s="459">
        <f t="shared" si="399"/>
        <v>3.5426494060000095</v>
      </c>
      <c r="DR159" s="460">
        <f t="shared" si="400"/>
        <v>2.9438703069999974</v>
      </c>
      <c r="DS159" s="461">
        <f t="shared" si="401"/>
        <v>2.1039488970000093</v>
      </c>
      <c r="DT159" s="293">
        <f t="shared" si="402"/>
        <v>-0.81032246302601152</v>
      </c>
      <c r="DU159" s="293">
        <f t="shared" si="403"/>
        <v>0.66901928190699778</v>
      </c>
      <c r="DV159" s="294">
        <f t="shared" si="404"/>
        <v>-0.7077085289270002</v>
      </c>
      <c r="DW159" s="250"/>
      <c r="DX159" s="539">
        <f t="shared" si="405"/>
        <v>0</v>
      </c>
      <c r="DY159" s="459">
        <f t="shared" si="406"/>
        <v>8.0699099530000353</v>
      </c>
      <c r="DZ159" s="460">
        <f t="shared" si="407"/>
        <v>-0.61611978700000236</v>
      </c>
      <c r="EA159" s="461">
        <f t="shared" si="408"/>
        <v>-0.69662160500000425</v>
      </c>
      <c r="EB159" s="293">
        <f t="shared" si="409"/>
        <v>11.293869231586996</v>
      </c>
      <c r="EC159" s="293">
        <f t="shared" si="410"/>
        <v>6.9001593879349912</v>
      </c>
      <c r="ED159" s="294">
        <f t="shared" si="411"/>
        <v>-0.48348047107299408</v>
      </c>
      <c r="EE159" s="250"/>
    </row>
    <row r="160" spans="1:135" ht="15.75" thickBot="1" x14ac:dyDescent="0.3">
      <c r="A160" s="154" t="s">
        <v>199</v>
      </c>
      <c r="B160" s="239" t="s">
        <v>249</v>
      </c>
      <c r="C160" s="578"/>
      <c r="D160" s="277" t="s">
        <v>225</v>
      </c>
      <c r="P160" s="571"/>
      <c r="Q160" s="6"/>
      <c r="R160" s="6"/>
      <c r="S160" s="6"/>
      <c r="T160" s="221"/>
      <c r="U160" s="221"/>
      <c r="V160" s="221"/>
      <c r="W160" s="250"/>
      <c r="X160" s="539">
        <f t="shared" si="325"/>
        <v>0</v>
      </c>
      <c r="Y160" s="290">
        <f t="shared" si="325"/>
        <v>-1.1718400940000038</v>
      </c>
      <c r="Z160" s="291">
        <f t="shared" si="326"/>
        <v>-1.0786788059999992</v>
      </c>
      <c r="AA160" s="292">
        <f t="shared" si="326"/>
        <v>-1.0703729800000019</v>
      </c>
      <c r="AB160" s="295">
        <f t="shared" si="326"/>
        <v>-1.2165670808279856</v>
      </c>
      <c r="AC160" s="295">
        <f t="shared" si="326"/>
        <v>-1.0975603381820065</v>
      </c>
      <c r="AD160" s="296">
        <f t="shared" si="326"/>
        <v>-1.0695467386290005</v>
      </c>
      <c r="AE160" s="250"/>
      <c r="AF160" s="539">
        <f t="shared" si="327"/>
        <v>0</v>
      </c>
      <c r="AG160" s="290">
        <f t="shared" si="327"/>
        <v>0.47041022100000873</v>
      </c>
      <c r="AH160" s="291">
        <f t="shared" si="327"/>
        <v>-0.25792477799998892</v>
      </c>
      <c r="AI160" s="292">
        <f t="shared" si="327"/>
        <v>11.340533815664998</v>
      </c>
      <c r="AJ160" s="295">
        <f t="shared" si="327"/>
        <v>2.3036938500169981</v>
      </c>
      <c r="AK160" s="295">
        <f t="shared" si="327"/>
        <v>-6.2760396527399962</v>
      </c>
      <c r="AL160" s="296">
        <f t="shared" si="327"/>
        <v>-13.173529394943003</v>
      </c>
      <c r="AM160" s="250"/>
      <c r="AN160" s="539">
        <f t="shared" si="328"/>
        <v>0</v>
      </c>
      <c r="AO160" s="290">
        <f t="shared" si="329"/>
        <v>3.5412767479999729</v>
      </c>
      <c r="AP160" s="291">
        <f t="shared" si="330"/>
        <v>2.3585109339999804</v>
      </c>
      <c r="AQ160" s="292">
        <f t="shared" si="331"/>
        <v>-11.580937441665</v>
      </c>
      <c r="AR160" s="295">
        <f t="shared" si="332"/>
        <v>2.3002791874790205</v>
      </c>
      <c r="AS160" s="295">
        <f t="shared" si="333"/>
        <v>-0.60945745277598462</v>
      </c>
      <c r="AT160" s="296">
        <f t="shared" si="334"/>
        <v>13.573478869511007</v>
      </c>
      <c r="AU160" s="250"/>
      <c r="AV160" s="539">
        <f t="shared" si="335"/>
        <v>0</v>
      </c>
      <c r="AW160" s="290">
        <f t="shared" si="336"/>
        <v>-2.3239662239999745</v>
      </c>
      <c r="AX160" s="291">
        <f t="shared" si="337"/>
        <v>-1.624772097999994</v>
      </c>
      <c r="AY160" s="292">
        <f t="shared" si="338"/>
        <v>-0.97242135899999482</v>
      </c>
      <c r="AZ160" s="295">
        <f t="shared" si="339"/>
        <v>-18.33131463821303</v>
      </c>
      <c r="BA160" s="295">
        <f t="shared" si="340"/>
        <v>-7.9361334910680057</v>
      </c>
      <c r="BB160" s="296">
        <f t="shared" si="341"/>
        <v>-3.7264629235060056</v>
      </c>
      <c r="BC160" s="250"/>
      <c r="BD160" s="539">
        <f t="shared" si="342"/>
        <v>0</v>
      </c>
      <c r="BE160" s="290">
        <f t="shared" si="343"/>
        <v>3.9588194909999856</v>
      </c>
      <c r="BF160" s="291">
        <f t="shared" si="344"/>
        <v>2.9501146419999884</v>
      </c>
      <c r="BG160" s="292">
        <f t="shared" si="345"/>
        <v>2.0625344609999985</v>
      </c>
      <c r="BH160" s="295">
        <f t="shared" si="346"/>
        <v>5.7197593161540112</v>
      </c>
      <c r="BI160" s="295">
        <f t="shared" si="347"/>
        <v>5.7028293623999957</v>
      </c>
      <c r="BJ160" s="296">
        <f t="shared" si="348"/>
        <v>2.2673164430140105</v>
      </c>
      <c r="BK160" s="250"/>
      <c r="BL160" s="539">
        <f t="shared" si="349"/>
        <v>0</v>
      </c>
      <c r="BM160" s="290">
        <f t="shared" si="350"/>
        <v>4.0950917190000098</v>
      </c>
      <c r="BN160" s="291">
        <f t="shared" si="351"/>
        <v>3.0243643440000199</v>
      </c>
      <c r="BO160" s="292">
        <f t="shared" si="352"/>
        <v>1.874223071000003</v>
      </c>
      <c r="BP160" s="295">
        <f t="shared" si="353"/>
        <v>20.341754720257995</v>
      </c>
      <c r="BQ160" s="295">
        <f t="shared" si="354"/>
        <v>10.915956149882987</v>
      </c>
      <c r="BR160" s="296">
        <f t="shared" si="355"/>
        <v>4.660934462535991</v>
      </c>
      <c r="BS160" s="250"/>
      <c r="BT160" s="539">
        <f t="shared" si="356"/>
        <v>0</v>
      </c>
      <c r="BU160" s="290">
        <f t="shared" si="357"/>
        <v>-5.7934112530000164</v>
      </c>
      <c r="BV160" s="291">
        <f t="shared" si="358"/>
        <v>-3.6460549640000011</v>
      </c>
      <c r="BW160" s="292">
        <f t="shared" si="359"/>
        <v>-5.0326312040000118</v>
      </c>
      <c r="BX160" s="295">
        <f t="shared" si="360"/>
        <v>-8.1203691307962345E-2</v>
      </c>
      <c r="BY160" s="295">
        <f t="shared" si="361"/>
        <v>-0.61905503548899787</v>
      </c>
      <c r="BZ160" s="296">
        <f t="shared" si="362"/>
        <v>-0.75297998871700145</v>
      </c>
      <c r="CA160" s="250"/>
      <c r="CB160" s="539">
        <f t="shared" si="363"/>
        <v>0</v>
      </c>
      <c r="CC160" s="290">
        <f t="shared" si="364"/>
        <v>-0.14739518299998622</v>
      </c>
      <c r="CD160" s="291">
        <f t="shared" si="365"/>
        <v>0.60810225399998785</v>
      </c>
      <c r="CE160" s="292">
        <f t="shared" si="366"/>
        <v>1.6141404510000115</v>
      </c>
      <c r="CF160" s="295">
        <f t="shared" si="367"/>
        <v>-14.661204023733035</v>
      </c>
      <c r="CG160" s="295">
        <f t="shared" si="368"/>
        <v>-9.3980204484659851</v>
      </c>
      <c r="CH160" s="296">
        <f t="shared" si="369"/>
        <v>-0.44151100223800199</v>
      </c>
      <c r="CI160" s="250"/>
      <c r="CJ160" s="539">
        <f t="shared" si="370"/>
        <v>0</v>
      </c>
      <c r="CK160" s="290">
        <f t="shared" si="371"/>
        <v>-5.2110575229999938</v>
      </c>
      <c r="CL160" s="291">
        <f t="shared" si="372"/>
        <v>-4.245842931999988</v>
      </c>
      <c r="CM160" s="292">
        <f t="shared" si="373"/>
        <v>-3.563704804000011</v>
      </c>
      <c r="CN160" s="295">
        <f t="shared" si="374"/>
        <v>-10.443459821467968</v>
      </c>
      <c r="CO160" s="295">
        <f t="shared" si="375"/>
        <v>-5.1628186189579992</v>
      </c>
      <c r="CP160" s="296">
        <f t="shared" si="376"/>
        <v>-6.0443163670939981</v>
      </c>
      <c r="CQ160" s="250"/>
      <c r="CR160" s="539">
        <f t="shared" si="377"/>
        <v>0</v>
      </c>
      <c r="CS160" s="290">
        <f t="shared" si="378"/>
        <v>-1.7929104820000248</v>
      </c>
      <c r="CT160" s="291">
        <f t="shared" si="379"/>
        <v>-0.6813203279999982</v>
      </c>
      <c r="CU160" s="292">
        <f t="shared" si="380"/>
        <v>0.75262224800000865</v>
      </c>
      <c r="CV160" s="295">
        <f t="shared" si="381"/>
        <v>9.8879147214449858</v>
      </c>
      <c r="CW160" s="295">
        <f t="shared" si="382"/>
        <v>6.8629551546959817</v>
      </c>
      <c r="CX160" s="296">
        <f t="shared" si="383"/>
        <v>0.55366727134899918</v>
      </c>
      <c r="CY160" s="250"/>
      <c r="CZ160" s="539">
        <f t="shared" si="384"/>
        <v>0</v>
      </c>
      <c r="DA160" s="290">
        <f t="shared" si="385"/>
        <v>-3.6455816169999764</v>
      </c>
      <c r="DB160" s="291">
        <f t="shared" si="386"/>
        <v>-2.6557609220000131</v>
      </c>
      <c r="DC160" s="292">
        <f t="shared" si="387"/>
        <v>-1.6557682899999975</v>
      </c>
      <c r="DD160" s="295">
        <f t="shared" si="388"/>
        <v>-1.0161584463349982</v>
      </c>
      <c r="DE160" s="295">
        <f t="shared" si="389"/>
        <v>-1.7212436404219886</v>
      </c>
      <c r="DF160" s="296">
        <f t="shared" si="390"/>
        <v>0.99868498464400091</v>
      </c>
      <c r="DG160" s="250"/>
      <c r="DH160" s="539">
        <f t="shared" si="391"/>
        <v>0</v>
      </c>
      <c r="DI160" s="290">
        <f t="shared" si="392"/>
        <v>0.40895504099998448</v>
      </c>
      <c r="DJ160" s="291">
        <f t="shared" si="393"/>
        <v>8.5396461000016188E-2</v>
      </c>
      <c r="DK160" s="292">
        <f t="shared" si="394"/>
        <v>-0.41399974700000541</v>
      </c>
      <c r="DL160" s="295">
        <f t="shared" si="395"/>
        <v>-11.422153979963014</v>
      </c>
      <c r="DM160" s="295">
        <f t="shared" si="396"/>
        <v>-7.1409484736279865</v>
      </c>
      <c r="DN160" s="296">
        <f t="shared" si="397"/>
        <v>-0.1172607692190013</v>
      </c>
      <c r="DO160" s="250"/>
      <c r="DP160" s="539">
        <f t="shared" si="398"/>
        <v>0</v>
      </c>
      <c r="DQ160" s="459">
        <f t="shared" si="399"/>
        <v>2.5443164019999926</v>
      </c>
      <c r="DR160" s="460">
        <f t="shared" si="400"/>
        <v>2.1491329379999797</v>
      </c>
      <c r="DS160" s="461">
        <f t="shared" si="401"/>
        <v>1.730749197999998</v>
      </c>
      <c r="DT160" s="295">
        <f t="shared" si="402"/>
        <v>-0.81032246302601152</v>
      </c>
      <c r="DU160" s="295">
        <f t="shared" si="403"/>
        <v>0.66901928190699778</v>
      </c>
      <c r="DV160" s="296">
        <f t="shared" si="404"/>
        <v>-0.7077085289270002</v>
      </c>
      <c r="DW160" s="250"/>
      <c r="DX160" s="539">
        <f t="shared" si="405"/>
        <v>0</v>
      </c>
      <c r="DY160" s="459">
        <f t="shared" si="406"/>
        <v>-1.2423186439999938</v>
      </c>
      <c r="DZ160" s="460">
        <f t="shared" si="407"/>
        <v>-0.93354666400000497</v>
      </c>
      <c r="EA160" s="461">
        <f t="shared" si="408"/>
        <v>-0.79920050299999446</v>
      </c>
      <c r="EB160" s="295">
        <f t="shared" si="409"/>
        <v>11.293869231586996</v>
      </c>
      <c r="EC160" s="295">
        <f t="shared" si="410"/>
        <v>6.9001593879349912</v>
      </c>
      <c r="ED160" s="296">
        <f t="shared" si="411"/>
        <v>-0.48348047107299408</v>
      </c>
      <c r="EE160" s="250"/>
    </row>
    <row r="161" spans="1:135" ht="15.75" thickBot="1" x14ac:dyDescent="0.3">
      <c r="A161" s="154" t="s">
        <v>200</v>
      </c>
      <c r="B161" s="239" t="s">
        <v>250</v>
      </c>
      <c r="C161" s="578"/>
      <c r="D161" s="277" t="s">
        <v>225</v>
      </c>
      <c r="P161" s="571"/>
      <c r="Q161" s="6"/>
      <c r="R161" s="6"/>
      <c r="S161" s="6"/>
      <c r="T161" s="225"/>
      <c r="U161" s="225"/>
      <c r="V161" s="225"/>
      <c r="W161" s="250"/>
      <c r="X161" s="539">
        <f t="shared" si="325"/>
        <v>0</v>
      </c>
      <c r="Y161" s="290">
        <f t="shared" si="325"/>
        <v>-1.1970095249999986</v>
      </c>
      <c r="Z161" s="291">
        <f t="shared" si="326"/>
        <v>-1.0724008340000069</v>
      </c>
      <c r="AA161" s="292">
        <f t="shared" si="326"/>
        <v>-1.064916592000003</v>
      </c>
      <c r="AB161" s="293">
        <f t="shared" si="326"/>
        <v>-1.2165670808279856</v>
      </c>
      <c r="AC161" s="293">
        <f t="shared" si="326"/>
        <v>-1.0975603381820065</v>
      </c>
      <c r="AD161" s="294">
        <f t="shared" si="326"/>
        <v>-1.0695467386290005</v>
      </c>
      <c r="AE161" s="250"/>
      <c r="AF161" s="539">
        <f t="shared" si="327"/>
        <v>0</v>
      </c>
      <c r="AG161" s="290">
        <f t="shared" si="327"/>
        <v>-29.069435610000028</v>
      </c>
      <c r="AH161" s="291">
        <f t="shared" si="327"/>
        <v>-18.183502597</v>
      </c>
      <c r="AI161" s="292">
        <f t="shared" si="327"/>
        <v>-0.42394267133499852</v>
      </c>
      <c r="AJ161" s="293">
        <f t="shared" si="327"/>
        <v>2.3036938500169981</v>
      </c>
      <c r="AK161" s="293">
        <f t="shared" si="327"/>
        <v>-6.2760396527399962</v>
      </c>
      <c r="AL161" s="294">
        <f t="shared" si="327"/>
        <v>-5.5995308669429988</v>
      </c>
      <c r="AM161" s="250"/>
      <c r="AN161" s="539">
        <f t="shared" si="328"/>
        <v>0</v>
      </c>
      <c r="AO161" s="290">
        <f t="shared" si="329"/>
        <v>4.6368937870000195</v>
      </c>
      <c r="AP161" s="291">
        <f t="shared" si="330"/>
        <v>2.9533694639999908</v>
      </c>
      <c r="AQ161" s="292">
        <f t="shared" si="331"/>
        <v>-3.7538710086650013</v>
      </c>
      <c r="AR161" s="293">
        <f t="shared" si="332"/>
        <v>2.3002791874790205</v>
      </c>
      <c r="AS161" s="293">
        <f t="shared" si="333"/>
        <v>-0.60945745277598462</v>
      </c>
      <c r="AT161" s="294">
        <f t="shared" si="334"/>
        <v>5.9994803415110027</v>
      </c>
      <c r="AU161" s="250"/>
      <c r="AV161" s="539">
        <f t="shared" si="335"/>
        <v>0</v>
      </c>
      <c r="AW161" s="290">
        <f t="shared" si="336"/>
        <v>-2.3990480059999868</v>
      </c>
      <c r="AX161" s="291">
        <f t="shared" si="337"/>
        <v>-1.6797005739999804</v>
      </c>
      <c r="AY161" s="292">
        <f t="shared" si="338"/>
        <v>-0.8565242269999942</v>
      </c>
      <c r="AZ161" s="293">
        <f t="shared" si="339"/>
        <v>-18.33131463821303</v>
      </c>
      <c r="BA161" s="293">
        <f t="shared" si="340"/>
        <v>-7.9361334910680057</v>
      </c>
      <c r="BB161" s="294">
        <f t="shared" si="341"/>
        <v>-3.7264629235060056</v>
      </c>
      <c r="BC161" s="250"/>
      <c r="BD161" s="539">
        <f t="shared" si="342"/>
        <v>0</v>
      </c>
      <c r="BE161" s="290">
        <f t="shared" si="343"/>
        <v>4.8841913580000096</v>
      </c>
      <c r="BF161" s="291">
        <f t="shared" si="344"/>
        <v>3.4713297539999814</v>
      </c>
      <c r="BG161" s="292">
        <f t="shared" si="345"/>
        <v>2.2988737839999942</v>
      </c>
      <c r="BH161" s="293">
        <f t="shared" si="346"/>
        <v>5.7197593161540112</v>
      </c>
      <c r="BI161" s="293">
        <f t="shared" si="347"/>
        <v>5.7028293623999957</v>
      </c>
      <c r="BJ161" s="294">
        <f t="shared" si="348"/>
        <v>2.2673164430140105</v>
      </c>
      <c r="BK161" s="250"/>
      <c r="BL161" s="539">
        <f t="shared" si="349"/>
        <v>0</v>
      </c>
      <c r="BM161" s="290">
        <f t="shared" si="350"/>
        <v>5.0690904219999879</v>
      </c>
      <c r="BN161" s="291">
        <f t="shared" si="351"/>
        <v>3.5355162160000191</v>
      </c>
      <c r="BO161" s="292">
        <f t="shared" si="352"/>
        <v>2.2477713399999999</v>
      </c>
      <c r="BP161" s="293">
        <f t="shared" si="353"/>
        <v>20.341754720257995</v>
      </c>
      <c r="BQ161" s="293">
        <f t="shared" si="354"/>
        <v>10.915956149882987</v>
      </c>
      <c r="BR161" s="294">
        <f t="shared" si="355"/>
        <v>4.660934462535991</v>
      </c>
      <c r="BS161" s="250"/>
      <c r="BT161" s="539">
        <f t="shared" si="356"/>
        <v>0</v>
      </c>
      <c r="BU161" s="290">
        <f t="shared" si="357"/>
        <v>1.0462867349999669</v>
      </c>
      <c r="BV161" s="291">
        <f t="shared" si="358"/>
        <v>0.53335898899999279</v>
      </c>
      <c r="BW161" s="292">
        <f t="shared" si="359"/>
        <v>-0.26397208899999214</v>
      </c>
      <c r="BX161" s="293">
        <f t="shared" si="360"/>
        <v>-8.1203691307962345E-2</v>
      </c>
      <c r="BY161" s="293">
        <f t="shared" si="361"/>
        <v>-0.61905503548899787</v>
      </c>
      <c r="BZ161" s="294">
        <f t="shared" si="362"/>
        <v>-0.75297998871700145</v>
      </c>
      <c r="CA161" s="250"/>
      <c r="CB161" s="539">
        <f t="shared" si="363"/>
        <v>0</v>
      </c>
      <c r="CC161" s="290">
        <f t="shared" si="364"/>
        <v>-4.2051698839999858</v>
      </c>
      <c r="CD161" s="291">
        <f t="shared" si="365"/>
        <v>-1.4455727060000072</v>
      </c>
      <c r="CE161" s="292">
        <f t="shared" si="366"/>
        <v>-0.63659381800000858</v>
      </c>
      <c r="CF161" s="293">
        <f t="shared" si="367"/>
        <v>-14.661204023733035</v>
      </c>
      <c r="CG161" s="293">
        <f t="shared" si="368"/>
        <v>-9.3980204484659851</v>
      </c>
      <c r="CH161" s="294">
        <f t="shared" si="369"/>
        <v>-0.44151100223800199</v>
      </c>
      <c r="CI161" s="250"/>
      <c r="CJ161" s="539">
        <f t="shared" si="370"/>
        <v>0</v>
      </c>
      <c r="CK161" s="290">
        <f t="shared" si="371"/>
        <v>-5.4630521939999994</v>
      </c>
      <c r="CL161" s="291">
        <f t="shared" si="372"/>
        <v>-4.3299458150000021</v>
      </c>
      <c r="CM161" s="292">
        <f t="shared" si="373"/>
        <v>-3.380814094999991</v>
      </c>
      <c r="CN161" s="293">
        <f t="shared" si="374"/>
        <v>-10.443459821467968</v>
      </c>
      <c r="CO161" s="293">
        <f t="shared" si="375"/>
        <v>-5.1628186189579992</v>
      </c>
      <c r="CP161" s="294">
        <f t="shared" si="376"/>
        <v>-6.0443163670939981</v>
      </c>
      <c r="CQ161" s="250"/>
      <c r="CR161" s="539">
        <f t="shared" si="377"/>
        <v>0</v>
      </c>
      <c r="CS161" s="290">
        <f t="shared" si="378"/>
        <v>-2.2736078990000124</v>
      </c>
      <c r="CT161" s="291">
        <f t="shared" si="379"/>
        <v>-0.94710175699998445</v>
      </c>
      <c r="CU161" s="292">
        <f t="shared" si="380"/>
        <v>0.6884496479999882</v>
      </c>
      <c r="CV161" s="293">
        <f t="shared" si="381"/>
        <v>9.8879147214449858</v>
      </c>
      <c r="CW161" s="293">
        <f t="shared" si="382"/>
        <v>6.8629551546959817</v>
      </c>
      <c r="CX161" s="294">
        <f t="shared" si="383"/>
        <v>0.55366727134899918</v>
      </c>
      <c r="CY161" s="250"/>
      <c r="CZ161" s="539">
        <f t="shared" si="384"/>
        <v>0</v>
      </c>
      <c r="DA161" s="290">
        <f t="shared" si="385"/>
        <v>-3.8152112599999555</v>
      </c>
      <c r="DB161" s="291">
        <f t="shared" si="386"/>
        <v>-2.6963630910000234</v>
      </c>
      <c r="DC161" s="292">
        <f t="shared" si="387"/>
        <v>-1.6797420179999989</v>
      </c>
      <c r="DD161" s="293">
        <f t="shared" si="388"/>
        <v>-1.0161584463349982</v>
      </c>
      <c r="DE161" s="293">
        <f t="shared" si="389"/>
        <v>-1.7212436404219886</v>
      </c>
      <c r="DF161" s="294">
        <f t="shared" si="390"/>
        <v>0.99868498464400091</v>
      </c>
      <c r="DG161" s="250"/>
      <c r="DH161" s="539">
        <f t="shared" si="391"/>
        <v>0</v>
      </c>
      <c r="DI161" s="290">
        <f t="shared" si="392"/>
        <v>1.2181931799999575</v>
      </c>
      <c r="DJ161" s="291">
        <f t="shared" si="393"/>
        <v>0.56796810900002015</v>
      </c>
      <c r="DK161" s="292">
        <f t="shared" si="394"/>
        <v>7.3197140000004879E-2</v>
      </c>
      <c r="DL161" s="293">
        <f t="shared" si="395"/>
        <v>-11.422153979963014</v>
      </c>
      <c r="DM161" s="293">
        <f t="shared" si="396"/>
        <v>-7.1409484736279865</v>
      </c>
      <c r="DN161" s="294">
        <f t="shared" si="397"/>
        <v>-0.1172607692190013</v>
      </c>
      <c r="DO161" s="250"/>
      <c r="DP161" s="539">
        <f t="shared" si="398"/>
        <v>0</v>
      </c>
      <c r="DQ161" s="459">
        <f t="shared" si="399"/>
        <v>3.2941749610000102</v>
      </c>
      <c r="DR161" s="460">
        <f t="shared" si="400"/>
        <v>2.549442522999982</v>
      </c>
      <c r="DS161" s="461">
        <f t="shared" si="401"/>
        <v>2.356763921999999</v>
      </c>
      <c r="DT161" s="293">
        <f t="shared" si="402"/>
        <v>-0.81032246302601152</v>
      </c>
      <c r="DU161" s="293">
        <f t="shared" si="403"/>
        <v>0.66901928190699778</v>
      </c>
      <c r="DV161" s="294">
        <f t="shared" si="404"/>
        <v>-0.7077085289270002</v>
      </c>
      <c r="DW161" s="250"/>
      <c r="DX161" s="539">
        <f t="shared" si="405"/>
        <v>0</v>
      </c>
      <c r="DY161" s="459">
        <f t="shared" si="406"/>
        <v>-0.93613869299997532</v>
      </c>
      <c r="DZ161" s="460">
        <f t="shared" si="407"/>
        <v>-0.7589712789999794</v>
      </c>
      <c r="EA161" s="461">
        <f t="shared" si="408"/>
        <v>-0.28294695499999989</v>
      </c>
      <c r="EB161" s="293">
        <f t="shared" si="409"/>
        <v>11.293869231586996</v>
      </c>
      <c r="EC161" s="293">
        <f t="shared" si="410"/>
        <v>6.9001593879349912</v>
      </c>
      <c r="ED161" s="294">
        <f t="shared" si="411"/>
        <v>-0.48348047107299408</v>
      </c>
      <c r="EE161" s="250"/>
    </row>
    <row r="162" spans="1:135" ht="15.75" thickBot="1" x14ac:dyDescent="0.3">
      <c r="A162" s="154" t="s">
        <v>201</v>
      </c>
      <c r="B162" s="239" t="s">
        <v>251</v>
      </c>
      <c r="C162" s="578"/>
      <c r="D162" s="277" t="s">
        <v>225</v>
      </c>
      <c r="P162" s="571"/>
      <c r="Q162" s="6"/>
      <c r="R162" s="6"/>
      <c r="S162" s="6"/>
      <c r="T162" s="225"/>
      <c r="U162" s="225"/>
      <c r="V162" s="225"/>
      <c r="W162" s="250"/>
      <c r="X162" s="539">
        <f t="shared" si="325"/>
        <v>0</v>
      </c>
      <c r="Y162" s="290">
        <f t="shared" si="325"/>
        <v>-1.2118617220000374</v>
      </c>
      <c r="Z162" s="291">
        <f t="shared" si="326"/>
        <v>-1.0911602950000088</v>
      </c>
      <c r="AA162" s="292">
        <f t="shared" si="326"/>
        <v>-1.074626116999994</v>
      </c>
      <c r="AB162" s="293">
        <f t="shared" si="326"/>
        <v>-1.2165670808279856</v>
      </c>
      <c r="AC162" s="293">
        <f t="shared" si="326"/>
        <v>-1.0975603381820065</v>
      </c>
      <c r="AD162" s="294">
        <f t="shared" si="326"/>
        <v>-1.0695467386290005</v>
      </c>
      <c r="AE162" s="250"/>
      <c r="AF162" s="539">
        <f t="shared" si="327"/>
        <v>0</v>
      </c>
      <c r="AG162" s="290">
        <f t="shared" si="327"/>
        <v>3.0783956320000243</v>
      </c>
      <c r="AH162" s="291">
        <f t="shared" si="327"/>
        <v>0.88063309800000411</v>
      </c>
      <c r="AI162" s="292">
        <f t="shared" si="327"/>
        <v>0.32706939566499216</v>
      </c>
      <c r="AJ162" s="293">
        <f t="shared" si="327"/>
        <v>2.3036938500169981</v>
      </c>
      <c r="AK162" s="293">
        <f t="shared" si="327"/>
        <v>-6.2760396527399962</v>
      </c>
      <c r="AL162" s="294">
        <f t="shared" si="327"/>
        <v>-2.0937567349429997</v>
      </c>
      <c r="AM162" s="250"/>
      <c r="AN162" s="539">
        <f t="shared" si="328"/>
        <v>0</v>
      </c>
      <c r="AO162" s="290">
        <f t="shared" si="329"/>
        <v>8.294121017000009</v>
      </c>
      <c r="AP162" s="291">
        <f t="shared" si="330"/>
        <v>4.8703981449999958</v>
      </c>
      <c r="AQ162" s="292">
        <f t="shared" si="331"/>
        <v>0.252107420334994</v>
      </c>
      <c r="AR162" s="293">
        <f t="shared" si="332"/>
        <v>2.3002791874790205</v>
      </c>
      <c r="AS162" s="293">
        <f t="shared" si="333"/>
        <v>-0.60945745277598462</v>
      </c>
      <c r="AT162" s="294">
        <f t="shared" si="334"/>
        <v>2.4937062095110036</v>
      </c>
      <c r="AU162" s="250"/>
      <c r="AV162" s="539">
        <f t="shared" si="335"/>
        <v>0</v>
      </c>
      <c r="AW162" s="290">
        <f t="shared" si="336"/>
        <v>-0.79903072600001224</v>
      </c>
      <c r="AX162" s="291">
        <f t="shared" si="337"/>
        <v>-0.83919528599997761</v>
      </c>
      <c r="AY162" s="292">
        <f t="shared" si="338"/>
        <v>-0.74884488399999327</v>
      </c>
      <c r="AZ162" s="293">
        <f t="shared" si="339"/>
        <v>-18.33131463821303</v>
      </c>
      <c r="BA162" s="293">
        <f t="shared" si="340"/>
        <v>-7.9361334910680057</v>
      </c>
      <c r="BB162" s="294">
        <f t="shared" si="341"/>
        <v>-3.7264629235060056</v>
      </c>
      <c r="BC162" s="250"/>
      <c r="BD162" s="539">
        <f t="shared" si="342"/>
        <v>0</v>
      </c>
      <c r="BE162" s="290">
        <f t="shared" si="343"/>
        <v>8.456501105999962</v>
      </c>
      <c r="BF162" s="291">
        <f t="shared" si="344"/>
        <v>5.2344556619999878</v>
      </c>
      <c r="BG162" s="292">
        <f t="shared" si="345"/>
        <v>2.4338727640000002</v>
      </c>
      <c r="BH162" s="293">
        <f t="shared" si="346"/>
        <v>5.7197593161540112</v>
      </c>
      <c r="BI162" s="293">
        <f t="shared" si="347"/>
        <v>5.7028293623999957</v>
      </c>
      <c r="BJ162" s="294">
        <f t="shared" si="348"/>
        <v>2.2673164430140105</v>
      </c>
      <c r="BK162" s="250"/>
      <c r="BL162" s="539">
        <f t="shared" si="349"/>
        <v>0</v>
      </c>
      <c r="BM162" s="290">
        <f t="shared" si="350"/>
        <v>7.9431003450000048</v>
      </c>
      <c r="BN162" s="291">
        <f t="shared" si="351"/>
        <v>4.9507616489999862</v>
      </c>
      <c r="BO162" s="292">
        <f t="shared" si="352"/>
        <v>2.2657407810000052</v>
      </c>
      <c r="BP162" s="293">
        <f t="shared" si="353"/>
        <v>20.341754720257995</v>
      </c>
      <c r="BQ162" s="293">
        <f t="shared" si="354"/>
        <v>10.915956149882987</v>
      </c>
      <c r="BR162" s="294">
        <f t="shared" si="355"/>
        <v>4.660934462535991</v>
      </c>
      <c r="BS162" s="250"/>
      <c r="BT162" s="539">
        <f t="shared" si="356"/>
        <v>0</v>
      </c>
      <c r="BU162" s="290">
        <f t="shared" si="357"/>
        <v>-1.3693009289999623</v>
      </c>
      <c r="BV162" s="291">
        <f t="shared" si="358"/>
        <v>1.1232451550000064</v>
      </c>
      <c r="BW162" s="292">
        <f t="shared" si="359"/>
        <v>-1.4260966750000108</v>
      </c>
      <c r="BX162" s="293">
        <f t="shared" si="360"/>
        <v>-8.1203691307962345E-2</v>
      </c>
      <c r="BY162" s="293">
        <f t="shared" si="361"/>
        <v>-0.61905503548899787</v>
      </c>
      <c r="BZ162" s="294">
        <f t="shared" si="362"/>
        <v>-0.75297998871700145</v>
      </c>
      <c r="CA162" s="250"/>
      <c r="CB162" s="539">
        <f t="shared" si="363"/>
        <v>0</v>
      </c>
      <c r="CC162" s="290">
        <f t="shared" si="364"/>
        <v>-2.2515193340000224</v>
      </c>
      <c r="CD162" s="291">
        <f t="shared" si="365"/>
        <v>-0.46229443999999376</v>
      </c>
      <c r="CE162" s="292">
        <f t="shared" si="366"/>
        <v>1.3204200220000075</v>
      </c>
      <c r="CF162" s="293">
        <f t="shared" si="367"/>
        <v>-14.661204023733035</v>
      </c>
      <c r="CG162" s="293">
        <f t="shared" si="368"/>
        <v>-9.3980204484659851</v>
      </c>
      <c r="CH162" s="294">
        <f t="shared" si="369"/>
        <v>-0.44151100223800199</v>
      </c>
      <c r="CI162" s="250"/>
      <c r="CJ162" s="539">
        <f t="shared" si="370"/>
        <v>0</v>
      </c>
      <c r="CK162" s="290">
        <f t="shared" si="371"/>
        <v>-6.1337318390000064</v>
      </c>
      <c r="CL162" s="291">
        <f t="shared" si="372"/>
        <v>-4.7141994689999933</v>
      </c>
      <c r="CM162" s="292">
        <f t="shared" si="373"/>
        <v>-3.7456060680000007</v>
      </c>
      <c r="CN162" s="293">
        <f t="shared" si="374"/>
        <v>-10.443459821467968</v>
      </c>
      <c r="CO162" s="293">
        <f t="shared" si="375"/>
        <v>-5.1628186189579992</v>
      </c>
      <c r="CP162" s="294">
        <f t="shared" si="376"/>
        <v>-6.0443163670939981</v>
      </c>
      <c r="CQ162" s="250"/>
      <c r="CR162" s="539">
        <f t="shared" si="377"/>
        <v>0</v>
      </c>
      <c r="CS162" s="290">
        <f t="shared" si="378"/>
        <v>-4.2712561650000112</v>
      </c>
      <c r="CT162" s="291">
        <f t="shared" si="379"/>
        <v>-1.8883449399999961</v>
      </c>
      <c r="CU162" s="292">
        <f t="shared" si="380"/>
        <v>0.27309470900000576</v>
      </c>
      <c r="CV162" s="293">
        <f t="shared" si="381"/>
        <v>9.8879147214449858</v>
      </c>
      <c r="CW162" s="293">
        <f t="shared" si="382"/>
        <v>6.8629551546959817</v>
      </c>
      <c r="CX162" s="294">
        <f t="shared" si="383"/>
        <v>0.55366727134899918</v>
      </c>
      <c r="CY162" s="250"/>
      <c r="CZ162" s="539">
        <f t="shared" si="384"/>
        <v>0</v>
      </c>
      <c r="DA162" s="290">
        <f t="shared" si="385"/>
        <v>-5.2996758150000005</v>
      </c>
      <c r="DB162" s="291">
        <f t="shared" si="386"/>
        <v>-3.4108746660000122</v>
      </c>
      <c r="DC162" s="292">
        <f t="shared" si="387"/>
        <v>-2.0547487810000007</v>
      </c>
      <c r="DD162" s="293">
        <f t="shared" si="388"/>
        <v>-1.0161584463349982</v>
      </c>
      <c r="DE162" s="293">
        <f t="shared" si="389"/>
        <v>-1.7212436404219886</v>
      </c>
      <c r="DF162" s="294">
        <f t="shared" si="390"/>
        <v>0.99868498464400091</v>
      </c>
      <c r="DG162" s="250"/>
      <c r="DH162" s="539">
        <f t="shared" si="391"/>
        <v>0</v>
      </c>
      <c r="DI162" s="290">
        <f t="shared" si="392"/>
        <v>1.4369946670000218</v>
      </c>
      <c r="DJ162" s="291">
        <f t="shared" si="393"/>
        <v>0.67152406400001041</v>
      </c>
      <c r="DK162" s="292">
        <f t="shared" si="394"/>
        <v>-0.4651334780000127</v>
      </c>
      <c r="DL162" s="293">
        <f t="shared" si="395"/>
        <v>-11.422153979963014</v>
      </c>
      <c r="DM162" s="293">
        <f t="shared" si="396"/>
        <v>-7.1409484736279865</v>
      </c>
      <c r="DN162" s="294">
        <f t="shared" si="397"/>
        <v>-0.1172607692190013</v>
      </c>
      <c r="DO162" s="250"/>
      <c r="DP162" s="539">
        <f t="shared" si="398"/>
        <v>0</v>
      </c>
      <c r="DQ162" s="459">
        <f t="shared" si="399"/>
        <v>2.3423197660000028</v>
      </c>
      <c r="DR162" s="460">
        <f t="shared" si="400"/>
        <v>1.9750380239999856</v>
      </c>
      <c r="DS162" s="461">
        <f t="shared" si="401"/>
        <v>1.5243898870000123</v>
      </c>
      <c r="DT162" s="293">
        <f t="shared" si="402"/>
        <v>-0.81032246302601152</v>
      </c>
      <c r="DU162" s="293">
        <f t="shared" si="403"/>
        <v>0.66901928190699778</v>
      </c>
      <c r="DV162" s="294">
        <f t="shared" si="404"/>
        <v>-0.7077085289270002</v>
      </c>
      <c r="DW162" s="250"/>
      <c r="DX162" s="539">
        <f t="shared" si="405"/>
        <v>0</v>
      </c>
      <c r="DY162" s="459">
        <f t="shared" si="406"/>
        <v>-2.9394401320000156</v>
      </c>
      <c r="DZ162" s="460">
        <f t="shared" si="407"/>
        <v>-1.7388273219999917</v>
      </c>
      <c r="EA162" s="461">
        <f t="shared" si="408"/>
        <v>-0.76377286000000311</v>
      </c>
      <c r="EB162" s="293">
        <f t="shared" si="409"/>
        <v>11.293869231586996</v>
      </c>
      <c r="EC162" s="293">
        <f t="shared" si="410"/>
        <v>6.9001593879349912</v>
      </c>
      <c r="ED162" s="294">
        <f t="shared" si="411"/>
        <v>-0.48348047107299408</v>
      </c>
      <c r="EE162" s="250"/>
    </row>
    <row r="163" spans="1:135" ht="15.75" thickBot="1" x14ac:dyDescent="0.3">
      <c r="A163" s="235" t="s">
        <v>202</v>
      </c>
      <c r="B163" s="240" t="s">
        <v>24</v>
      </c>
      <c r="C163" s="579"/>
      <c r="D163" s="278" t="s">
        <v>226</v>
      </c>
      <c r="P163" s="571"/>
      <c r="Q163" s="182"/>
      <c r="R163" s="182"/>
      <c r="S163" s="182"/>
      <c r="T163" s="225"/>
      <c r="U163" s="225"/>
      <c r="V163" s="225"/>
      <c r="W163" s="250"/>
      <c r="X163" s="539">
        <f t="shared" si="325"/>
        <v>0</v>
      </c>
      <c r="Y163" s="297">
        <f t="shared" si="325"/>
        <v>-16.963464841000018</v>
      </c>
      <c r="Z163" s="298">
        <f t="shared" si="326"/>
        <v>-11.650723384999992</v>
      </c>
      <c r="AA163" s="299">
        <f t="shared" si="326"/>
        <v>-0.45854607100000067</v>
      </c>
      <c r="AB163" s="300">
        <f t="shared" si="326"/>
        <v>-1.2165670808279856</v>
      </c>
      <c r="AC163" s="300">
        <f t="shared" si="326"/>
        <v>-1.0975603381820065</v>
      </c>
      <c r="AD163" s="301">
        <f t="shared" si="326"/>
        <v>-1.0695467386290005</v>
      </c>
      <c r="AE163" s="250"/>
      <c r="AF163" s="539">
        <f t="shared" si="327"/>
        <v>0</v>
      </c>
      <c r="AG163" s="297">
        <f t="shared" si="327"/>
        <v>125.40766080200001</v>
      </c>
      <c r="AH163" s="298">
        <f t="shared" si="327"/>
        <v>123.66583317599998</v>
      </c>
      <c r="AI163" s="299">
        <f t="shared" si="327"/>
        <v>22.946638832665002</v>
      </c>
      <c r="AJ163" s="300">
        <f t="shared" si="327"/>
        <v>2.3036938500169981</v>
      </c>
      <c r="AK163" s="300">
        <f t="shared" si="327"/>
        <v>-6.2760396527399962</v>
      </c>
      <c r="AL163" s="301">
        <f t="shared" si="327"/>
        <v>89.643088214057016</v>
      </c>
      <c r="AM163" s="250"/>
      <c r="AN163" s="539">
        <f t="shared" si="328"/>
        <v>0</v>
      </c>
      <c r="AO163" s="297">
        <f t="shared" si="329"/>
        <v>18.402523519000056</v>
      </c>
      <c r="AP163" s="298">
        <f t="shared" si="330"/>
        <v>16.215551075999997</v>
      </c>
      <c r="AQ163" s="299">
        <f t="shared" si="331"/>
        <v>95.057737000334996</v>
      </c>
      <c r="AR163" s="300">
        <f t="shared" si="332"/>
        <v>2.3002791874790205</v>
      </c>
      <c r="AS163" s="300">
        <f t="shared" si="333"/>
        <v>-0.60945745277598462</v>
      </c>
      <c r="AT163" s="301">
        <f t="shared" si="334"/>
        <v>-89.243138739489012</v>
      </c>
      <c r="AU163" s="250"/>
      <c r="AV163" s="539">
        <f t="shared" si="335"/>
        <v>0</v>
      </c>
      <c r="AW163" s="297">
        <f t="shared" si="336"/>
        <v>17.727636757999903</v>
      </c>
      <c r="AX163" s="298">
        <f t="shared" si="337"/>
        <v>15.534056022000016</v>
      </c>
      <c r="AY163" s="299">
        <f t="shared" si="338"/>
        <v>3.6628789899999958</v>
      </c>
      <c r="AZ163" s="300">
        <f t="shared" si="339"/>
        <v>-18.33131463821303</v>
      </c>
      <c r="BA163" s="300">
        <f t="shared" si="340"/>
        <v>-7.9361334910680057</v>
      </c>
      <c r="BB163" s="301">
        <f t="shared" si="341"/>
        <v>-3.7264629235060056</v>
      </c>
      <c r="BC163" s="250"/>
      <c r="BD163" s="539">
        <f t="shared" si="342"/>
        <v>0</v>
      </c>
      <c r="BE163" s="297">
        <f t="shared" si="343"/>
        <v>22.706235599000024</v>
      </c>
      <c r="BF163" s="298">
        <f t="shared" si="344"/>
        <v>20.068363988999977</v>
      </c>
      <c r="BG163" s="299">
        <f t="shared" si="345"/>
        <v>6.5068008000000077</v>
      </c>
      <c r="BH163" s="300">
        <f t="shared" si="346"/>
        <v>5.7197593161540112</v>
      </c>
      <c r="BI163" s="300">
        <f t="shared" si="347"/>
        <v>5.7028293623999957</v>
      </c>
      <c r="BJ163" s="301">
        <f t="shared" si="348"/>
        <v>2.2673164430140105</v>
      </c>
      <c r="BK163" s="250"/>
      <c r="BL163" s="539">
        <f t="shared" si="349"/>
        <v>0</v>
      </c>
      <c r="BM163" s="297">
        <f t="shared" si="350"/>
        <v>23.784722835000025</v>
      </c>
      <c r="BN163" s="298">
        <f t="shared" si="351"/>
        <v>20.998243693999996</v>
      </c>
      <c r="BO163" s="299">
        <f t="shared" si="352"/>
        <v>6.7810871480000117</v>
      </c>
      <c r="BP163" s="300">
        <f t="shared" si="353"/>
        <v>20.341754720257995</v>
      </c>
      <c r="BQ163" s="300">
        <f t="shared" si="354"/>
        <v>10.915956149882987</v>
      </c>
      <c r="BR163" s="301">
        <f t="shared" si="355"/>
        <v>4.660934462535991</v>
      </c>
      <c r="BS163" s="250"/>
      <c r="BT163" s="539">
        <f t="shared" si="356"/>
        <v>0</v>
      </c>
      <c r="BU163" s="297">
        <f t="shared" si="357"/>
        <v>-48.518404640999961</v>
      </c>
      <c r="BV163" s="298">
        <f t="shared" si="358"/>
        <v>-47.100788009999974</v>
      </c>
      <c r="BW163" s="299">
        <f t="shared" si="359"/>
        <v>-50.819072236000011</v>
      </c>
      <c r="BX163" s="300">
        <f t="shared" si="360"/>
        <v>-8.1203691307962345E-2</v>
      </c>
      <c r="BY163" s="300">
        <f t="shared" si="361"/>
        <v>-0.61905503548899787</v>
      </c>
      <c r="BZ163" s="301">
        <f t="shared" si="362"/>
        <v>-0.75297998871700145</v>
      </c>
      <c r="CA163" s="250"/>
      <c r="CB163" s="539">
        <f t="shared" si="363"/>
        <v>0</v>
      </c>
      <c r="CC163" s="297">
        <f t="shared" si="364"/>
        <v>10.420836415999929</v>
      </c>
      <c r="CD163" s="298">
        <f t="shared" si="365"/>
        <v>11.269644810999978</v>
      </c>
      <c r="CE163" s="299">
        <f t="shared" si="366"/>
        <v>4.2674648200000149</v>
      </c>
      <c r="CF163" s="300">
        <f t="shared" si="367"/>
        <v>-14.661204023733035</v>
      </c>
      <c r="CG163" s="300">
        <f t="shared" si="368"/>
        <v>-9.3980204484659851</v>
      </c>
      <c r="CH163" s="301">
        <f t="shared" si="369"/>
        <v>-0.44151100223800199</v>
      </c>
      <c r="CI163" s="250"/>
      <c r="CJ163" s="539">
        <f t="shared" si="370"/>
        <v>0</v>
      </c>
      <c r="CK163" s="297">
        <f t="shared" si="371"/>
        <v>-7.9468693540000004</v>
      </c>
      <c r="CL163" s="298">
        <f t="shared" si="372"/>
        <v>-6.5951385879999975</v>
      </c>
      <c r="CM163" s="299">
        <f t="shared" si="373"/>
        <v>-3.871742289000025</v>
      </c>
      <c r="CN163" s="300">
        <f t="shared" si="374"/>
        <v>-10.443459821467968</v>
      </c>
      <c r="CO163" s="300">
        <f t="shared" si="375"/>
        <v>-5.1628186189579992</v>
      </c>
      <c r="CP163" s="301">
        <f t="shared" si="376"/>
        <v>-6.0443163670939981</v>
      </c>
      <c r="CQ163" s="250"/>
      <c r="CR163" s="539">
        <f t="shared" si="377"/>
        <v>0</v>
      </c>
      <c r="CS163" s="297">
        <f t="shared" si="378"/>
        <v>-7.2183268219999945</v>
      </c>
      <c r="CT163" s="298">
        <f t="shared" si="379"/>
        <v>-5.41038288499999</v>
      </c>
      <c r="CU163" s="299">
        <f t="shared" si="380"/>
        <v>-0.37301403899999741</v>
      </c>
      <c r="CV163" s="300">
        <f t="shared" si="381"/>
        <v>9.8879147214449858</v>
      </c>
      <c r="CW163" s="300">
        <f t="shared" si="382"/>
        <v>6.8629551546959817</v>
      </c>
      <c r="CX163" s="301">
        <f t="shared" si="383"/>
        <v>0.55366727134899918</v>
      </c>
      <c r="CY163" s="250"/>
      <c r="CZ163" s="539">
        <f t="shared" si="384"/>
        <v>0</v>
      </c>
      <c r="DA163" s="297">
        <f t="shared" si="385"/>
        <v>-10.63464460199998</v>
      </c>
      <c r="DB163" s="298">
        <f t="shared" si="386"/>
        <v>-8.4501215120000097</v>
      </c>
      <c r="DC163" s="299">
        <f t="shared" si="387"/>
        <v>-2.9460739649999823</v>
      </c>
      <c r="DD163" s="300">
        <f t="shared" si="388"/>
        <v>-1.0161584463349982</v>
      </c>
      <c r="DE163" s="300">
        <f t="shared" si="389"/>
        <v>-1.7212436404219886</v>
      </c>
      <c r="DF163" s="301">
        <f t="shared" si="390"/>
        <v>0.99868498464400091</v>
      </c>
      <c r="DG163" s="250"/>
      <c r="DH163" s="539">
        <f t="shared" si="391"/>
        <v>0</v>
      </c>
      <c r="DI163" s="297">
        <f t="shared" si="392"/>
        <v>-4.9368657049999456</v>
      </c>
      <c r="DJ163" s="298">
        <f t="shared" si="393"/>
        <v>-3.926078939999968</v>
      </c>
      <c r="DK163" s="299">
        <f t="shared" si="394"/>
        <v>-1.4311536490000094</v>
      </c>
      <c r="DL163" s="300">
        <f t="shared" si="395"/>
        <v>-11.422153979963014</v>
      </c>
      <c r="DM163" s="300">
        <f t="shared" si="396"/>
        <v>-7.1409484736279865</v>
      </c>
      <c r="DN163" s="301">
        <f t="shared" si="397"/>
        <v>-0.1172607692190013</v>
      </c>
      <c r="DO163" s="250"/>
      <c r="DP163" s="539">
        <f t="shared" si="398"/>
        <v>0</v>
      </c>
      <c r="DQ163" s="462">
        <f t="shared" si="399"/>
        <v>16.704985978999957</v>
      </c>
      <c r="DR163" s="463">
        <f t="shared" si="400"/>
        <v>13.029076858999986</v>
      </c>
      <c r="DS163" s="464">
        <f t="shared" si="401"/>
        <v>3.8108908940000106</v>
      </c>
      <c r="DT163" s="300">
        <f t="shared" si="402"/>
        <v>-0.81032246302601152</v>
      </c>
      <c r="DU163" s="300">
        <f t="shared" si="403"/>
        <v>0.66901928190699778</v>
      </c>
      <c r="DV163" s="301">
        <f t="shared" si="404"/>
        <v>-0.7077085289270002</v>
      </c>
      <c r="DW163" s="250"/>
      <c r="DX163" s="539">
        <f t="shared" si="405"/>
        <v>0</v>
      </c>
      <c r="DY163" s="462">
        <f t="shared" si="406"/>
        <v>-6.537488714999995</v>
      </c>
      <c r="DZ163" s="463">
        <f t="shared" si="407"/>
        <v>-6.0269358709999779</v>
      </c>
      <c r="EA163" s="464">
        <f t="shared" si="408"/>
        <v>-1.9300897820000102</v>
      </c>
      <c r="EB163" s="300">
        <f t="shared" si="409"/>
        <v>11.293869231586996</v>
      </c>
      <c r="EC163" s="300">
        <f t="shared" si="410"/>
        <v>6.9001593879349912</v>
      </c>
      <c r="ED163" s="301">
        <f t="shared" si="411"/>
        <v>-0.48348047107299408</v>
      </c>
      <c r="EE163" s="250"/>
    </row>
    <row r="164" spans="1:135" ht="3" customHeight="1" thickBot="1" x14ac:dyDescent="0.3">
      <c r="A164" s="183"/>
      <c r="B164" s="241"/>
      <c r="C164" s="237"/>
      <c r="D164" s="257"/>
      <c r="P164" s="571"/>
      <c r="Q164" s="182"/>
      <c r="R164" s="182"/>
      <c r="S164" s="182"/>
      <c r="T164" s="180"/>
      <c r="U164" s="180"/>
      <c r="V164" s="180"/>
      <c r="W164" s="250"/>
      <c r="X164" s="539">
        <f t="shared" ref="X164:X180" si="412">+X15-P15</f>
        <v>0</v>
      </c>
      <c r="Y164" s="192"/>
      <c r="Z164" s="193"/>
      <c r="AA164" s="194"/>
      <c r="AB164" s="193"/>
      <c r="AC164" s="193"/>
      <c r="AD164" s="195"/>
      <c r="AE164" s="250"/>
      <c r="AF164" s="539">
        <f t="shared" ref="AF164:AF180" si="413">+AF15-X15</f>
        <v>0</v>
      </c>
      <c r="AG164" s="192"/>
      <c r="AH164" s="193"/>
      <c r="AI164" s="194"/>
      <c r="AJ164" s="193"/>
      <c r="AK164" s="193"/>
      <c r="AL164" s="195"/>
      <c r="AM164" s="250"/>
      <c r="AN164" s="539">
        <f t="shared" si="328"/>
        <v>0</v>
      </c>
      <c r="AO164" s="192"/>
      <c r="AP164" s="193"/>
      <c r="AQ164" s="194"/>
      <c r="AR164" s="193"/>
      <c r="AS164" s="193"/>
      <c r="AT164" s="195"/>
      <c r="AU164" s="250"/>
      <c r="AV164" s="539">
        <f t="shared" si="335"/>
        <v>0</v>
      </c>
      <c r="AW164" s="192"/>
      <c r="AX164" s="193"/>
      <c r="AY164" s="194"/>
      <c r="AZ164" s="193"/>
      <c r="BA164" s="193"/>
      <c r="BB164" s="195"/>
      <c r="BC164" s="250"/>
      <c r="BD164" s="539">
        <f t="shared" si="342"/>
        <v>0</v>
      </c>
      <c r="BE164" s="192"/>
      <c r="BF164" s="193"/>
      <c r="BG164" s="194"/>
      <c r="BH164" s="193"/>
      <c r="BI164" s="193"/>
      <c r="BJ164" s="195"/>
      <c r="BK164" s="250"/>
      <c r="BL164" s="539">
        <f t="shared" si="349"/>
        <v>0</v>
      </c>
      <c r="BM164" s="192"/>
      <c r="BN164" s="193"/>
      <c r="BO164" s="194"/>
      <c r="BP164" s="193"/>
      <c r="BQ164" s="193"/>
      <c r="BR164" s="195"/>
      <c r="BS164" s="250"/>
      <c r="BT164" s="539">
        <f t="shared" si="356"/>
        <v>0</v>
      </c>
      <c r="BU164" s="192"/>
      <c r="BV164" s="193"/>
      <c r="BW164" s="194"/>
      <c r="BX164" s="193"/>
      <c r="BY164" s="193"/>
      <c r="BZ164" s="195"/>
      <c r="CA164" s="250"/>
      <c r="CB164" s="539">
        <f t="shared" si="363"/>
        <v>0</v>
      </c>
      <c r="CC164" s="192"/>
      <c r="CD164" s="193"/>
      <c r="CE164" s="194"/>
      <c r="CF164" s="193"/>
      <c r="CG164" s="193"/>
      <c r="CH164" s="195"/>
      <c r="CI164" s="250"/>
      <c r="CJ164" s="539">
        <f t="shared" si="370"/>
        <v>0</v>
      </c>
      <c r="CK164" s="192"/>
      <c r="CL164" s="193"/>
      <c r="CM164" s="194"/>
      <c r="CN164" s="193"/>
      <c r="CO164" s="193"/>
      <c r="CP164" s="195"/>
      <c r="CQ164" s="250"/>
      <c r="CR164" s="539">
        <f t="shared" si="377"/>
        <v>0</v>
      </c>
      <c r="CS164" s="192"/>
      <c r="CT164" s="193"/>
      <c r="CU164" s="194"/>
      <c r="CV164" s="193"/>
      <c r="CW164" s="193"/>
      <c r="CX164" s="195"/>
      <c r="CY164" s="250"/>
      <c r="CZ164" s="539">
        <f t="shared" si="384"/>
        <v>0</v>
      </c>
      <c r="DA164" s="192"/>
      <c r="DB164" s="193"/>
      <c r="DC164" s="194"/>
      <c r="DD164" s="193"/>
      <c r="DE164" s="193"/>
      <c r="DF164" s="195"/>
      <c r="DG164" s="250"/>
      <c r="DH164" s="539">
        <f t="shared" si="391"/>
        <v>0</v>
      </c>
      <c r="DI164" s="192"/>
      <c r="DJ164" s="193"/>
      <c r="DK164" s="194"/>
      <c r="DL164" s="193"/>
      <c r="DM164" s="193"/>
      <c r="DN164" s="195"/>
      <c r="DO164" s="250"/>
      <c r="DP164" s="539">
        <f t="shared" si="398"/>
        <v>0</v>
      </c>
      <c r="DQ164" s="192"/>
      <c r="DR164" s="193"/>
      <c r="DS164" s="194"/>
      <c r="DT164" s="193"/>
      <c r="DU164" s="193"/>
      <c r="DV164" s="195"/>
      <c r="DW164" s="250"/>
      <c r="DX164" s="539">
        <f t="shared" si="405"/>
        <v>0</v>
      </c>
      <c r="DY164" s="192"/>
      <c r="DZ164" s="193"/>
      <c r="EA164" s="194"/>
      <c r="EB164" s="193"/>
      <c r="EC164" s="193"/>
      <c r="ED164" s="195"/>
      <c r="EE164" s="250"/>
    </row>
    <row r="165" spans="1:135" ht="15.75" thickBot="1" x14ac:dyDescent="0.3">
      <c r="A165" s="100" t="s">
        <v>203</v>
      </c>
      <c r="B165" s="242" t="s">
        <v>252</v>
      </c>
      <c r="C165" s="577" t="s">
        <v>131</v>
      </c>
      <c r="D165" s="279" t="s">
        <v>226</v>
      </c>
      <c r="P165" s="571"/>
      <c r="Q165" s="182"/>
      <c r="R165" s="182"/>
      <c r="S165" s="182"/>
      <c r="T165" s="225"/>
      <c r="U165" s="225"/>
      <c r="V165" s="225"/>
      <c r="W165" s="250"/>
      <c r="X165" s="539">
        <f t="shared" si="412"/>
        <v>0</v>
      </c>
      <c r="Y165" s="302">
        <f t="shared" ref="Y165:AD171" si="414">+Y16-Q16</f>
        <v>-23.550094039999976</v>
      </c>
      <c r="Z165" s="303">
        <f t="shared" si="414"/>
        <v>-14.722127475999997</v>
      </c>
      <c r="AA165" s="304">
        <f t="shared" si="414"/>
        <v>-7.8293669359999996</v>
      </c>
      <c r="AB165" s="314">
        <f t="shared" si="414"/>
        <v>-15.884933765328014</v>
      </c>
      <c r="AC165" s="315">
        <f t="shared" si="414"/>
        <v>-8.7730321243780054</v>
      </c>
      <c r="AD165" s="316">
        <f t="shared" si="414"/>
        <v>-4.4691470617989921</v>
      </c>
      <c r="AE165" s="250"/>
      <c r="AF165" s="539">
        <f t="shared" si="413"/>
        <v>0</v>
      </c>
      <c r="AG165" s="302">
        <f t="shared" ref="AG165:AL171" si="415">+AG16-Y16</f>
        <v>-0.20323994200003881</v>
      </c>
      <c r="AH165" s="303">
        <f t="shared" si="415"/>
        <v>-0.76152562600000806</v>
      </c>
      <c r="AI165" s="304">
        <f t="shared" si="415"/>
        <v>-1.3743941230000019</v>
      </c>
      <c r="AJ165" s="314">
        <f t="shared" si="415"/>
        <v>7.1338667188240379</v>
      </c>
      <c r="AK165" s="315">
        <f t="shared" si="415"/>
        <v>6.3268180279250146</v>
      </c>
      <c r="AL165" s="316">
        <f t="shared" si="415"/>
        <v>0.21209870637699169</v>
      </c>
      <c r="AM165" s="250"/>
      <c r="AN165" s="539">
        <f t="shared" si="328"/>
        <v>0</v>
      </c>
      <c r="AO165" s="302">
        <f t="shared" ref="AO165:AO171" si="416">+AO16-AG16</f>
        <v>2.2575744620000364</v>
      </c>
      <c r="AP165" s="303">
        <f t="shared" ref="AP165:AP171" si="417">+AP16-AH16</f>
        <v>1.4700444890000028</v>
      </c>
      <c r="AQ165" s="304">
        <f t="shared" ref="AQ165:AQ171" si="418">+AQ16-AI16</f>
        <v>0.83061871399999632</v>
      </c>
      <c r="AR165" s="314">
        <f t="shared" ref="AR165:AR171" si="419">+AR16-AJ16</f>
        <v>1.3246430590929776</v>
      </c>
      <c r="AS165" s="315">
        <f t="shared" ref="AS165:AS171" si="420">+AS16-AK16</f>
        <v>1.5389932220400055</v>
      </c>
      <c r="AT165" s="316">
        <f t="shared" ref="AT165:AT171" si="421">+AT16-AL16</f>
        <v>3.2083530581530084</v>
      </c>
      <c r="AU165" s="250"/>
      <c r="AV165" s="539">
        <f t="shared" si="335"/>
        <v>0</v>
      </c>
      <c r="AW165" s="302">
        <f t="shared" ref="AW165:AW171" si="422">+AW16-AO16</f>
        <v>1.7397442930000011</v>
      </c>
      <c r="AX165" s="303">
        <f t="shared" ref="AX165:AX171" si="423">+AX16-AP16</f>
        <v>0.81478548600000522</v>
      </c>
      <c r="AY165" s="304">
        <f t="shared" ref="AY165:AY171" si="424">+AY16-AQ16</f>
        <v>0.19974265100000821</v>
      </c>
      <c r="AZ165" s="314">
        <f t="shared" ref="AZ165:AZ171" si="425">+AZ16-AR16</f>
        <v>-3.1724398772209952</v>
      </c>
      <c r="BA165" s="315">
        <f t="shared" ref="BA165:BA171" si="426">+BA16-AS16</f>
        <v>0.61663636634298769</v>
      </c>
      <c r="BB165" s="316">
        <f t="shared" ref="BB165:BB171" si="427">+BB16-AT16</f>
        <v>3.9778371788997902E-2</v>
      </c>
      <c r="BC165" s="250"/>
      <c r="BD165" s="539">
        <f t="shared" si="342"/>
        <v>0</v>
      </c>
      <c r="BE165" s="302">
        <f t="shared" ref="BE165:BE171" si="428">+BE16-AW16</f>
        <v>4.2094062809999855</v>
      </c>
      <c r="BF165" s="303">
        <f t="shared" ref="BF165:BF171" si="429">+BF16-AX16</f>
        <v>3.0360700039999813</v>
      </c>
      <c r="BG165" s="304">
        <f t="shared" ref="BG165:BG171" si="430">+BG16-AY16</f>
        <v>1.7801804909999959</v>
      </c>
      <c r="BH165" s="314">
        <f t="shared" ref="BH165:BH171" si="431">+BH16-AZ16</f>
        <v>8.3803174757400143</v>
      </c>
      <c r="BI165" s="315">
        <f t="shared" ref="BI165:BI171" si="432">+BI16-BA16</f>
        <v>0.97823051933599459</v>
      </c>
      <c r="BJ165" s="316">
        <f t="shared" ref="BJ165:BJ171" si="433">+BJ16-BB16</f>
        <v>2.2559476069849893</v>
      </c>
      <c r="BK165" s="250"/>
      <c r="BL165" s="539">
        <f t="shared" si="349"/>
        <v>0</v>
      </c>
      <c r="BM165" s="302">
        <f t="shared" ref="BM165:BM171" si="434">+BM16-BE16</f>
        <v>-35.202526085000017</v>
      </c>
      <c r="BN165" s="303">
        <f t="shared" ref="BN165:BN171" si="435">+BN16-BF16</f>
        <v>-32.268295809999984</v>
      </c>
      <c r="BO165" s="304">
        <f t="shared" ref="BO165:BO171" si="436">+BO16-BG16</f>
        <v>-49.034704206000001</v>
      </c>
      <c r="BP165" s="314">
        <f t="shared" ref="BP165:BP171" si="437">+BP16-BH16</f>
        <v>2.6133415637339681</v>
      </c>
      <c r="BQ165" s="315">
        <f t="shared" ref="BQ165:BQ171" si="438">+BQ16-BI16</f>
        <v>0.50582122279399755</v>
      </c>
      <c r="BR165" s="316">
        <f t="shared" ref="BR165:BR171" si="439">+BR16-BJ16</f>
        <v>1.8014695161130021</v>
      </c>
      <c r="BS165" s="250"/>
      <c r="BT165" s="539">
        <f t="shared" si="356"/>
        <v>0</v>
      </c>
      <c r="BU165" s="302">
        <f t="shared" ref="BU165:BU171" si="440">+BU16-BM16</f>
        <v>-14.625093163999992</v>
      </c>
      <c r="BV165" s="303">
        <f t="shared" ref="BV165:BV171" si="441">+BV16-BN16</f>
        <v>-7.3604698230000167</v>
      </c>
      <c r="BW165" s="304">
        <f t="shared" ref="BW165:BW171" si="442">+BW16-BO16</f>
        <v>-6.3301859350000029</v>
      </c>
      <c r="BX165" s="314">
        <f t="shared" ref="BX165:BX171" si="443">+BX16-BP16</f>
        <v>-12.832151269237954</v>
      </c>
      <c r="BY165" s="315">
        <f t="shared" ref="BY165:BY171" si="444">+BY16-BQ16</f>
        <v>-3.1278556878369841</v>
      </c>
      <c r="BZ165" s="316">
        <f t="shared" ref="BZ165:BZ171" si="445">+BZ16-BR16</f>
        <v>-0.98263351479999983</v>
      </c>
      <c r="CA165" s="250"/>
      <c r="CB165" s="539">
        <f t="shared" si="363"/>
        <v>0</v>
      </c>
      <c r="CC165" s="302">
        <f t="shared" ref="CC165:CC171" si="446">+CC16-BU16</f>
        <v>1.2882664930000089</v>
      </c>
      <c r="CD165" s="303">
        <f t="shared" ref="CD165:CD171" si="447">+CD16-BV16</f>
        <v>1.4931402240000011</v>
      </c>
      <c r="CE165" s="304">
        <f t="shared" ref="CE165:CE171" si="448">+CE16-BW16</f>
        <v>1.9360257550000028</v>
      </c>
      <c r="CF165" s="314">
        <f t="shared" ref="CF165:CF171" si="449">+CF16-BX16</f>
        <v>-4.3654929936380427</v>
      </c>
      <c r="CG165" s="315">
        <f t="shared" ref="CG165:CG171" si="450">+CG16-BY16</f>
        <v>-0.75092179762901878</v>
      </c>
      <c r="CH165" s="316">
        <f t="shared" ref="CH165:CH171" si="451">+CH16-BZ16</f>
        <v>1.6405858160470075</v>
      </c>
      <c r="CI165" s="250"/>
      <c r="CJ165" s="539">
        <f t="shared" si="370"/>
        <v>0</v>
      </c>
      <c r="CK165" s="302">
        <f t="shared" ref="CK165:CK171" si="452">+CK16-CC16</f>
        <v>-3.6898883650000016</v>
      </c>
      <c r="CL165" s="303">
        <f t="shared" ref="CL165:CL171" si="453">+CL16-CD16</f>
        <v>-3.2889778959999774</v>
      </c>
      <c r="CM165" s="304">
        <f t="shared" ref="CM165:CM171" si="454">+CM16-CE16</f>
        <v>-3.2460234839999984</v>
      </c>
      <c r="CN165" s="314">
        <f t="shared" ref="CN165:CN171" si="455">+CN16-CF16</f>
        <v>1.7681179453670097</v>
      </c>
      <c r="CO165" s="315">
        <f t="shared" ref="CO165:CO171" si="456">+CO16-CG16</f>
        <v>-6.4354805803089903</v>
      </c>
      <c r="CP165" s="316">
        <f t="shared" ref="CP165:CP171" si="457">+CP16-CH16</f>
        <v>-2.4534141724359984</v>
      </c>
      <c r="CQ165" s="250"/>
      <c r="CR165" s="539">
        <f t="shared" si="377"/>
        <v>0</v>
      </c>
      <c r="CS165" s="302">
        <f t="shared" ref="CS165:CS171" si="458">+CS16-CK16</f>
        <v>-0.63533821100000409</v>
      </c>
      <c r="CT165" s="303">
        <f t="shared" ref="CT165:CT171" si="459">+CT16-CL16</f>
        <v>0.12675828999999794</v>
      </c>
      <c r="CU165" s="304">
        <f t="shared" ref="CU165:CU171" si="460">+CU16-CM16</f>
        <v>1.1415325239999987</v>
      </c>
      <c r="CV165" s="314">
        <f t="shared" ref="CV165:CV171" si="461">+CV16-CN16</f>
        <v>3.7728092753899887</v>
      </c>
      <c r="CW165" s="315">
        <f t="shared" ref="CW165:CW171" si="462">+CW16-CO16</f>
        <v>-0.15583225122199451</v>
      </c>
      <c r="CX165" s="316">
        <f t="shared" ref="CX165:CX171" si="463">+CX16-CP16</f>
        <v>8.0162148844991066E-2</v>
      </c>
      <c r="CY165" s="250"/>
      <c r="CZ165" s="539">
        <f t="shared" si="384"/>
        <v>0</v>
      </c>
      <c r="DA165" s="302">
        <f t="shared" ref="DA165:DA171" si="464">+DA16-CS16</f>
        <v>-2.8751803170000017</v>
      </c>
      <c r="DB165" s="303">
        <f t="shared" ref="DB165:DB171" si="465">+DB16-CT16</f>
        <v>-2.1287993550000124</v>
      </c>
      <c r="DC165" s="304">
        <f t="shared" ref="DC165:DC171" si="466">+DC16-CU16</f>
        <v>-1.5552329850000035</v>
      </c>
      <c r="DD165" s="314">
        <f t="shared" ref="DD165:DD171" si="467">+DD16-CV16</f>
        <v>-7.9108599825379997</v>
      </c>
      <c r="DE165" s="315">
        <f t="shared" ref="DE165:DE171" si="468">+DE16-CW16</f>
        <v>1.1016092517469929</v>
      </c>
      <c r="DF165" s="316">
        <f t="shared" ref="DF165:DF171" si="469">+DF16-CX16</f>
        <v>-4.3260182875319941</v>
      </c>
      <c r="DG165" s="250"/>
      <c r="DH165" s="539">
        <f t="shared" si="391"/>
        <v>0</v>
      </c>
      <c r="DI165" s="302">
        <f t="shared" ref="DI165:DI171" si="470">+DI16-DA16</f>
        <v>-0.35095404599999824</v>
      </c>
      <c r="DJ165" s="303">
        <f t="shared" ref="DJ165:DJ171" si="471">+DJ16-DB16</f>
        <v>-0.46036867800000891</v>
      </c>
      <c r="DK165" s="304">
        <f t="shared" ref="DK165:DK171" si="472">+DK16-DC16</f>
        <v>-0.57671767699999776</v>
      </c>
      <c r="DL165" s="314">
        <f t="shared" ref="DL165:DL171" si="473">+DL16-DD16</f>
        <v>-1.6158163245899573</v>
      </c>
      <c r="DM165" s="315">
        <f t="shared" ref="DM165:DM171" si="474">+DM16-DE16</f>
        <v>3.0878352768100115</v>
      </c>
      <c r="DN165" s="316">
        <f t="shared" ref="DN165:DN171" si="475">+DN16-DF16</f>
        <v>-0.12361391892599727</v>
      </c>
      <c r="DO165" s="250"/>
      <c r="DP165" s="539">
        <f t="shared" si="398"/>
        <v>0</v>
      </c>
      <c r="DQ165" s="465">
        <f t="shared" ref="DQ165:DQ171" si="476">+DQ16-DI16</f>
        <v>22.457268991999996</v>
      </c>
      <c r="DR165" s="466">
        <f t="shared" ref="DR165:DR171" si="477">+DR16-DJ16</f>
        <v>15.609600694000022</v>
      </c>
      <c r="DS165" s="422">
        <f t="shared" ref="DS165:DS171" si="478">+DS16-DK16</f>
        <v>13.404204929999999</v>
      </c>
      <c r="DT165" s="314">
        <f t="shared" ref="DT165:DT171" si="479">+DT16-DL16</f>
        <v>19.212953731577954</v>
      </c>
      <c r="DU165" s="315">
        <f t="shared" ref="DU165:DU171" si="480">+DU16-DM16</f>
        <v>6.8882337265160061</v>
      </c>
      <c r="DV165" s="316">
        <f t="shared" ref="DV165:DV171" si="481">+DV16-DN16</f>
        <v>7.3975899584909968</v>
      </c>
      <c r="DW165" s="250"/>
      <c r="DX165" s="539">
        <f t="shared" si="405"/>
        <v>0</v>
      </c>
      <c r="DY165" s="465">
        <f t="shared" ref="DY165:DY171" si="482">+DY16-DQ16</f>
        <v>-0.70785763599999996</v>
      </c>
      <c r="DZ165" s="466">
        <f t="shared" ref="DZ165:DZ171" si="483">+DZ16-DR16</f>
        <v>-0.67852353899999684</v>
      </c>
      <c r="EA165" s="422">
        <f t="shared" ref="EA165:EA171" si="484">+EA16-DS16</f>
        <v>-0.67233889999999974</v>
      </c>
      <c r="EB165" s="314">
        <f t="shared" ref="EB165:EB171" si="485">+EB16-DT16</f>
        <v>-0.59601670233695359</v>
      </c>
      <c r="EC165" s="315">
        <f t="shared" ref="EC165:EC171" si="486">+EC16-DU16</f>
        <v>-4.9711687021000159</v>
      </c>
      <c r="ED165" s="316">
        <f t="shared" ref="ED165:ED171" si="487">+ED16-DV16</f>
        <v>-1.9774958924519979</v>
      </c>
      <c r="EE165" s="250"/>
    </row>
    <row r="166" spans="1:135" ht="15.75" thickBot="1" x14ac:dyDescent="0.3">
      <c r="A166" s="100" t="s">
        <v>204</v>
      </c>
      <c r="B166" s="242" t="s">
        <v>253</v>
      </c>
      <c r="C166" s="578"/>
      <c r="D166" s="280" t="s">
        <v>226</v>
      </c>
      <c r="P166" s="571"/>
      <c r="Q166" s="182"/>
      <c r="R166" s="182"/>
      <c r="S166" s="182"/>
      <c r="T166" s="225"/>
      <c r="U166" s="225"/>
      <c r="V166" s="225"/>
      <c r="W166" s="250"/>
      <c r="X166" s="539">
        <f t="shared" si="412"/>
        <v>0</v>
      </c>
      <c r="Y166" s="305">
        <f t="shared" si="414"/>
        <v>-24.508153341000025</v>
      </c>
      <c r="Z166" s="306">
        <f t="shared" si="414"/>
        <v>-15.967645198000014</v>
      </c>
      <c r="AA166" s="307">
        <f t="shared" si="414"/>
        <v>-7.0606916309999974</v>
      </c>
      <c r="AB166" s="317">
        <f t="shared" si="414"/>
        <v>-15.884933765328014</v>
      </c>
      <c r="AC166" s="293">
        <f t="shared" si="414"/>
        <v>-8.7730321243780054</v>
      </c>
      <c r="AD166" s="294">
        <f t="shared" si="414"/>
        <v>-4.4691470617989921</v>
      </c>
      <c r="AE166" s="250"/>
      <c r="AF166" s="539">
        <f t="shared" si="413"/>
        <v>0</v>
      </c>
      <c r="AG166" s="305">
        <f t="shared" si="415"/>
        <v>18.497056319000023</v>
      </c>
      <c r="AH166" s="306">
        <f t="shared" si="415"/>
        <v>16.823670383000007</v>
      </c>
      <c r="AI166" s="307">
        <f t="shared" si="415"/>
        <v>6.5463793029999948</v>
      </c>
      <c r="AJ166" s="317">
        <f t="shared" si="415"/>
        <v>7.1338667188240379</v>
      </c>
      <c r="AK166" s="293">
        <f t="shared" si="415"/>
        <v>6.3268180279250146</v>
      </c>
      <c r="AL166" s="294">
        <f t="shared" si="415"/>
        <v>0.21209870637699169</v>
      </c>
      <c r="AM166" s="250"/>
      <c r="AN166" s="539">
        <f t="shared" si="328"/>
        <v>0</v>
      </c>
      <c r="AO166" s="305">
        <f t="shared" si="416"/>
        <v>4.2479279209999845</v>
      </c>
      <c r="AP166" s="306">
        <f t="shared" si="417"/>
        <v>3.4265384739999831</v>
      </c>
      <c r="AQ166" s="307">
        <f t="shared" si="418"/>
        <v>1.3666142609999952</v>
      </c>
      <c r="AR166" s="317">
        <f t="shared" si="419"/>
        <v>1.3246430590929776</v>
      </c>
      <c r="AS166" s="293">
        <f t="shared" si="420"/>
        <v>1.5389932220400055</v>
      </c>
      <c r="AT166" s="294">
        <f t="shared" si="421"/>
        <v>3.2083530581530084</v>
      </c>
      <c r="AU166" s="250"/>
      <c r="AV166" s="539">
        <f t="shared" si="335"/>
        <v>0</v>
      </c>
      <c r="AW166" s="305">
        <f t="shared" si="422"/>
        <v>1.9422337390000166</v>
      </c>
      <c r="AX166" s="306">
        <f t="shared" si="423"/>
        <v>1.027204031999986</v>
      </c>
      <c r="AY166" s="307">
        <f t="shared" si="424"/>
        <v>-7.7816685999991364E-2</v>
      </c>
      <c r="AZ166" s="317">
        <f t="shared" si="425"/>
        <v>-3.1724398772209952</v>
      </c>
      <c r="BA166" s="293">
        <f t="shared" si="426"/>
        <v>0.61663636634298769</v>
      </c>
      <c r="BB166" s="294">
        <f t="shared" si="427"/>
        <v>3.9778371788997902E-2</v>
      </c>
      <c r="BC166" s="250"/>
      <c r="BD166" s="539">
        <f t="shared" si="342"/>
        <v>0</v>
      </c>
      <c r="BE166" s="305">
        <f t="shared" si="428"/>
        <v>5.8191197709999756</v>
      </c>
      <c r="BF166" s="306">
        <f t="shared" si="429"/>
        <v>4.339911192000045</v>
      </c>
      <c r="BG166" s="307">
        <f t="shared" si="430"/>
        <v>2.5500392379999823</v>
      </c>
      <c r="BH166" s="317">
        <f t="shared" si="431"/>
        <v>8.3803174757400143</v>
      </c>
      <c r="BI166" s="293">
        <f t="shared" si="432"/>
        <v>0.97823051933599459</v>
      </c>
      <c r="BJ166" s="294">
        <f t="shared" si="433"/>
        <v>2.2559476069849893</v>
      </c>
      <c r="BK166" s="250"/>
      <c r="BL166" s="539">
        <f t="shared" si="349"/>
        <v>0</v>
      </c>
      <c r="BM166" s="305">
        <f t="shared" si="434"/>
        <v>6.0576776589999781</v>
      </c>
      <c r="BN166" s="306">
        <f t="shared" si="435"/>
        <v>4.387541801999987</v>
      </c>
      <c r="BO166" s="307">
        <f t="shared" si="436"/>
        <v>2.5728401440000255</v>
      </c>
      <c r="BP166" s="317">
        <f t="shared" si="437"/>
        <v>2.6133415637339681</v>
      </c>
      <c r="BQ166" s="293">
        <f t="shared" si="438"/>
        <v>0.50582122279399755</v>
      </c>
      <c r="BR166" s="294">
        <f t="shared" si="439"/>
        <v>1.8014695161130021</v>
      </c>
      <c r="BS166" s="250"/>
      <c r="BT166" s="539">
        <f t="shared" si="356"/>
        <v>0</v>
      </c>
      <c r="BU166" s="305">
        <f t="shared" si="440"/>
        <v>-3.6900156250000009</v>
      </c>
      <c r="BV166" s="306">
        <f t="shared" si="441"/>
        <v>-2.2806856160000279</v>
      </c>
      <c r="BW166" s="307">
        <f t="shared" si="442"/>
        <v>-1.1149161880000236</v>
      </c>
      <c r="BX166" s="317">
        <f t="shared" si="443"/>
        <v>-12.832151269237954</v>
      </c>
      <c r="BY166" s="293">
        <f t="shared" si="444"/>
        <v>-3.1278556878369841</v>
      </c>
      <c r="BZ166" s="294">
        <f t="shared" si="445"/>
        <v>-0.98263351479999983</v>
      </c>
      <c r="CA166" s="250"/>
      <c r="CB166" s="539">
        <f t="shared" si="363"/>
        <v>0</v>
      </c>
      <c r="CC166" s="305">
        <f t="shared" si="446"/>
        <v>-6.3481165809999993</v>
      </c>
      <c r="CD166" s="306">
        <f t="shared" si="447"/>
        <v>-5.2549103409999702</v>
      </c>
      <c r="CE166" s="307">
        <f t="shared" si="448"/>
        <v>0.5071794250000039</v>
      </c>
      <c r="CF166" s="317">
        <f t="shared" si="449"/>
        <v>-4.3654929936380427</v>
      </c>
      <c r="CG166" s="293">
        <f t="shared" si="450"/>
        <v>-0.75092179762901878</v>
      </c>
      <c r="CH166" s="294">
        <f t="shared" si="451"/>
        <v>1.6405858160470075</v>
      </c>
      <c r="CI166" s="250"/>
      <c r="CJ166" s="539">
        <f t="shared" si="370"/>
        <v>0</v>
      </c>
      <c r="CK166" s="305">
        <f t="shared" si="452"/>
        <v>-3.4216577119999556</v>
      </c>
      <c r="CL166" s="306">
        <f t="shared" si="453"/>
        <v>-3.0898327369999947</v>
      </c>
      <c r="CM166" s="307">
        <f t="shared" si="454"/>
        <v>-3.3161935579999948</v>
      </c>
      <c r="CN166" s="317">
        <f t="shared" si="455"/>
        <v>1.7681179453670097</v>
      </c>
      <c r="CO166" s="293">
        <f t="shared" si="456"/>
        <v>-6.4354805803089903</v>
      </c>
      <c r="CP166" s="294">
        <f t="shared" si="457"/>
        <v>-2.4534141724359984</v>
      </c>
      <c r="CQ166" s="250"/>
      <c r="CR166" s="539">
        <f t="shared" si="377"/>
        <v>0</v>
      </c>
      <c r="CS166" s="305">
        <f t="shared" si="458"/>
        <v>-3.1038037960000224</v>
      </c>
      <c r="CT166" s="306">
        <f t="shared" si="459"/>
        <v>-1.2986125660000027</v>
      </c>
      <c r="CU166" s="307">
        <f t="shared" si="460"/>
        <v>0.10618411000000094</v>
      </c>
      <c r="CV166" s="317">
        <f t="shared" si="461"/>
        <v>3.7728092753899887</v>
      </c>
      <c r="CW166" s="293">
        <f t="shared" si="462"/>
        <v>-0.15583225122199451</v>
      </c>
      <c r="CX166" s="294">
        <f t="shared" si="463"/>
        <v>8.0162148844991066E-2</v>
      </c>
      <c r="CY166" s="250"/>
      <c r="CZ166" s="539">
        <f t="shared" si="384"/>
        <v>0</v>
      </c>
      <c r="DA166" s="305">
        <f t="shared" si="464"/>
        <v>-5.6165500390000034</v>
      </c>
      <c r="DB166" s="306">
        <f t="shared" si="465"/>
        <v>-3.7741756340000165</v>
      </c>
      <c r="DC166" s="307">
        <f t="shared" si="466"/>
        <v>-2.2447064979999993</v>
      </c>
      <c r="DD166" s="317">
        <f t="shared" si="467"/>
        <v>-7.9108599825379997</v>
      </c>
      <c r="DE166" s="293">
        <f t="shared" si="468"/>
        <v>1.1016092517469929</v>
      </c>
      <c r="DF166" s="294">
        <f t="shared" si="469"/>
        <v>-4.3260182875319941</v>
      </c>
      <c r="DG166" s="250"/>
      <c r="DH166" s="539">
        <f t="shared" si="391"/>
        <v>0</v>
      </c>
      <c r="DI166" s="305">
        <f t="shared" si="470"/>
        <v>-1.6367562099999873</v>
      </c>
      <c r="DJ166" s="306">
        <f t="shared" si="471"/>
        <v>-1.1161960919999956</v>
      </c>
      <c r="DK166" s="307">
        <f t="shared" si="472"/>
        <v>-0.72121862100000556</v>
      </c>
      <c r="DL166" s="317">
        <f t="shared" si="473"/>
        <v>-1.6158163245899573</v>
      </c>
      <c r="DM166" s="293">
        <f t="shared" si="474"/>
        <v>3.0878352768100115</v>
      </c>
      <c r="DN166" s="294">
        <f t="shared" si="475"/>
        <v>-0.12361391892599727</v>
      </c>
      <c r="DO166" s="250"/>
      <c r="DP166" s="539">
        <f t="shared" si="398"/>
        <v>0</v>
      </c>
      <c r="DQ166" s="467">
        <f t="shared" si="476"/>
        <v>22.604251854999973</v>
      </c>
      <c r="DR166" s="468">
        <f t="shared" si="477"/>
        <v>15.46226820199999</v>
      </c>
      <c r="DS166" s="469">
        <f t="shared" si="478"/>
        <v>7.5191178870000073</v>
      </c>
      <c r="DT166" s="317">
        <f t="shared" si="479"/>
        <v>19.212953731577954</v>
      </c>
      <c r="DU166" s="293">
        <f t="shared" si="480"/>
        <v>6.8882337265160061</v>
      </c>
      <c r="DV166" s="294">
        <f t="shared" si="481"/>
        <v>7.3975899584909968</v>
      </c>
      <c r="DW166" s="250"/>
      <c r="DX166" s="539">
        <f t="shared" si="405"/>
        <v>0</v>
      </c>
      <c r="DY166" s="467">
        <f t="shared" si="482"/>
        <v>-2.3363457819999667</v>
      </c>
      <c r="DZ166" s="468">
        <f t="shared" si="483"/>
        <v>-1.6687184969999862</v>
      </c>
      <c r="EA166" s="469">
        <f t="shared" si="484"/>
        <v>-1.1731181739999954</v>
      </c>
      <c r="EB166" s="317">
        <f t="shared" si="485"/>
        <v>-0.59601670233695359</v>
      </c>
      <c r="EC166" s="293">
        <f t="shared" si="486"/>
        <v>-4.9711687021000159</v>
      </c>
      <c r="ED166" s="294">
        <f t="shared" si="487"/>
        <v>-1.9774958924519979</v>
      </c>
      <c r="EE166" s="250"/>
    </row>
    <row r="167" spans="1:135" ht="15.75" thickBot="1" x14ac:dyDescent="0.3">
      <c r="A167" s="100" t="s">
        <v>205</v>
      </c>
      <c r="B167" s="242" t="s">
        <v>254</v>
      </c>
      <c r="C167" s="578"/>
      <c r="D167" s="280" t="s">
        <v>226</v>
      </c>
      <c r="P167" s="571"/>
      <c r="Q167" s="182"/>
      <c r="R167" s="182"/>
      <c r="S167" s="182"/>
      <c r="T167" s="225"/>
      <c r="U167" s="225"/>
      <c r="V167" s="225"/>
      <c r="W167" s="250"/>
      <c r="X167" s="539">
        <f t="shared" si="412"/>
        <v>0</v>
      </c>
      <c r="Y167" s="305">
        <f t="shared" si="414"/>
        <v>-20.572590889000026</v>
      </c>
      <c r="Z167" s="306">
        <f t="shared" si="414"/>
        <v>-13.591259200000025</v>
      </c>
      <c r="AA167" s="307">
        <f t="shared" si="414"/>
        <v>-4.1515581270000013</v>
      </c>
      <c r="AB167" s="317">
        <f t="shared" si="414"/>
        <v>-15.884933765328014</v>
      </c>
      <c r="AC167" s="293">
        <f t="shared" si="414"/>
        <v>-8.7730321243780054</v>
      </c>
      <c r="AD167" s="294">
        <f t="shared" si="414"/>
        <v>-4.4691470617989921</v>
      </c>
      <c r="AE167" s="250"/>
      <c r="AF167" s="539">
        <f t="shared" si="413"/>
        <v>0</v>
      </c>
      <c r="AG167" s="305">
        <f t="shared" si="415"/>
        <v>0.28645496299998285</v>
      </c>
      <c r="AH167" s="306">
        <f t="shared" si="415"/>
        <v>-0.25519114200000104</v>
      </c>
      <c r="AI167" s="307">
        <f t="shared" si="415"/>
        <v>-1.7024571769999994</v>
      </c>
      <c r="AJ167" s="317">
        <f t="shared" si="415"/>
        <v>7.1338667188240379</v>
      </c>
      <c r="AK167" s="293">
        <f t="shared" si="415"/>
        <v>6.3268180279250146</v>
      </c>
      <c r="AL167" s="294">
        <f t="shared" si="415"/>
        <v>0.21209870637699169</v>
      </c>
      <c r="AM167" s="250"/>
      <c r="AN167" s="539">
        <f t="shared" si="328"/>
        <v>0</v>
      </c>
      <c r="AO167" s="305">
        <f t="shared" si="416"/>
        <v>3.2778949800000419</v>
      </c>
      <c r="AP167" s="306">
        <f t="shared" si="417"/>
        <v>2.2742652969999995</v>
      </c>
      <c r="AQ167" s="307">
        <f t="shared" si="418"/>
        <v>0.51133455400000116</v>
      </c>
      <c r="AR167" s="317">
        <f t="shared" si="419"/>
        <v>1.3246430590929776</v>
      </c>
      <c r="AS167" s="293">
        <f t="shared" si="420"/>
        <v>1.5389932220400055</v>
      </c>
      <c r="AT167" s="294">
        <f t="shared" si="421"/>
        <v>3.2083530581530084</v>
      </c>
      <c r="AU167" s="250"/>
      <c r="AV167" s="539">
        <f t="shared" si="335"/>
        <v>0</v>
      </c>
      <c r="AW167" s="305">
        <f t="shared" si="422"/>
        <v>2.0612851029999888</v>
      </c>
      <c r="AX167" s="306">
        <f t="shared" si="423"/>
        <v>1.2271554770000535</v>
      </c>
      <c r="AY167" s="307">
        <f t="shared" si="424"/>
        <v>-9.9796908000001849E-2</v>
      </c>
      <c r="AZ167" s="317">
        <f t="shared" si="425"/>
        <v>-3.1724398772209952</v>
      </c>
      <c r="BA167" s="293">
        <f t="shared" si="426"/>
        <v>0.61663636634298769</v>
      </c>
      <c r="BB167" s="294">
        <f t="shared" si="427"/>
        <v>3.9778371788997902E-2</v>
      </c>
      <c r="BC167" s="250"/>
      <c r="BD167" s="539">
        <f t="shared" si="342"/>
        <v>0</v>
      </c>
      <c r="BE167" s="305">
        <f t="shared" si="428"/>
        <v>5.1937829269999725</v>
      </c>
      <c r="BF167" s="306">
        <f t="shared" si="429"/>
        <v>3.8444013679999784</v>
      </c>
      <c r="BG167" s="307">
        <f t="shared" si="430"/>
        <v>2.1839839250000068</v>
      </c>
      <c r="BH167" s="317">
        <f t="shared" si="431"/>
        <v>8.3803174757400143</v>
      </c>
      <c r="BI167" s="293">
        <f t="shared" si="432"/>
        <v>0.97823051933599459</v>
      </c>
      <c r="BJ167" s="294">
        <f t="shared" si="433"/>
        <v>2.2559476069849893</v>
      </c>
      <c r="BK167" s="250"/>
      <c r="BL167" s="539">
        <f t="shared" si="349"/>
        <v>0</v>
      </c>
      <c r="BM167" s="305">
        <f t="shared" si="434"/>
        <v>7.307402001000014</v>
      </c>
      <c r="BN167" s="306">
        <f t="shared" si="435"/>
        <v>5.1065604140000005</v>
      </c>
      <c r="BO167" s="307">
        <f t="shared" si="436"/>
        <v>2.3484621540000035</v>
      </c>
      <c r="BP167" s="317">
        <f t="shared" si="437"/>
        <v>2.6133415637339681</v>
      </c>
      <c r="BQ167" s="293">
        <f t="shared" si="438"/>
        <v>0.50582122279399755</v>
      </c>
      <c r="BR167" s="294">
        <f t="shared" si="439"/>
        <v>1.8014695161130021</v>
      </c>
      <c r="BS167" s="250"/>
      <c r="BT167" s="539">
        <f t="shared" si="356"/>
        <v>0</v>
      </c>
      <c r="BU167" s="305">
        <f t="shared" si="440"/>
        <v>7.7576106970000183</v>
      </c>
      <c r="BV167" s="306">
        <f t="shared" si="441"/>
        <v>4.5634532290000038</v>
      </c>
      <c r="BW167" s="307">
        <f t="shared" si="442"/>
        <v>6.3723187659999923</v>
      </c>
      <c r="BX167" s="317">
        <f t="shared" si="443"/>
        <v>-12.832151269237954</v>
      </c>
      <c r="BY167" s="293">
        <f t="shared" si="444"/>
        <v>-3.1278556878369841</v>
      </c>
      <c r="BZ167" s="294">
        <f t="shared" si="445"/>
        <v>-0.98263351479999983</v>
      </c>
      <c r="CA167" s="250"/>
      <c r="CB167" s="539">
        <f t="shared" si="363"/>
        <v>0</v>
      </c>
      <c r="CC167" s="305">
        <f t="shared" si="446"/>
        <v>0.74359929499996724</v>
      </c>
      <c r="CD167" s="306">
        <f t="shared" si="447"/>
        <v>1.0399603399999933</v>
      </c>
      <c r="CE167" s="307">
        <f t="shared" si="448"/>
        <v>1.8676567480000017</v>
      </c>
      <c r="CF167" s="317">
        <f t="shared" si="449"/>
        <v>-4.3654929936380427</v>
      </c>
      <c r="CG167" s="293">
        <f t="shared" si="450"/>
        <v>-0.75092179762901878</v>
      </c>
      <c r="CH167" s="294">
        <f t="shared" si="451"/>
        <v>1.6405858160470075</v>
      </c>
      <c r="CI167" s="250"/>
      <c r="CJ167" s="539">
        <f t="shared" si="370"/>
        <v>0</v>
      </c>
      <c r="CK167" s="305">
        <f t="shared" si="452"/>
        <v>-1.9631631689999836</v>
      </c>
      <c r="CL167" s="306">
        <f t="shared" si="453"/>
        <v>-2.219226295999988</v>
      </c>
      <c r="CM167" s="307">
        <f t="shared" si="454"/>
        <v>-2.8962138330000045</v>
      </c>
      <c r="CN167" s="317">
        <f t="shared" si="455"/>
        <v>1.7681179453670097</v>
      </c>
      <c r="CO167" s="293">
        <f t="shared" si="456"/>
        <v>-6.4354805803089903</v>
      </c>
      <c r="CP167" s="294">
        <f t="shared" si="457"/>
        <v>-2.4534141724359984</v>
      </c>
      <c r="CQ167" s="250"/>
      <c r="CR167" s="539">
        <f t="shared" si="377"/>
        <v>0</v>
      </c>
      <c r="CS167" s="305">
        <f t="shared" si="458"/>
        <v>-2.7719601950000197</v>
      </c>
      <c r="CT167" s="306">
        <f t="shared" si="459"/>
        <v>-1.3827455730000224</v>
      </c>
      <c r="CU167" s="307">
        <f t="shared" si="460"/>
        <v>0.59178523100000291</v>
      </c>
      <c r="CV167" s="317">
        <f t="shared" si="461"/>
        <v>3.7728092753899887</v>
      </c>
      <c r="CW167" s="293">
        <f t="shared" si="462"/>
        <v>-0.15583225122199451</v>
      </c>
      <c r="CX167" s="294">
        <f t="shared" si="463"/>
        <v>8.0162148844991066E-2</v>
      </c>
      <c r="CY167" s="250"/>
      <c r="CZ167" s="539">
        <f t="shared" si="384"/>
        <v>0</v>
      </c>
      <c r="DA167" s="305">
        <f t="shared" si="464"/>
        <v>-4.2555693719999681</v>
      </c>
      <c r="DB167" s="306">
        <f t="shared" si="465"/>
        <v>-3.1130044269999644</v>
      </c>
      <c r="DC167" s="307">
        <f t="shared" si="466"/>
        <v>-1.8123119839999902</v>
      </c>
      <c r="DD167" s="317">
        <f t="shared" si="467"/>
        <v>-7.9108599825379997</v>
      </c>
      <c r="DE167" s="293">
        <f t="shared" si="468"/>
        <v>1.1016092517469929</v>
      </c>
      <c r="DF167" s="294">
        <f t="shared" si="469"/>
        <v>-4.3260182875319941</v>
      </c>
      <c r="DG167" s="250"/>
      <c r="DH167" s="539">
        <f t="shared" si="391"/>
        <v>0</v>
      </c>
      <c r="DI167" s="305">
        <f t="shared" si="470"/>
        <v>-0.80305149800000208</v>
      </c>
      <c r="DJ167" s="306">
        <f t="shared" si="471"/>
        <v>-0.62869222400001945</v>
      </c>
      <c r="DK167" s="307">
        <f t="shared" si="472"/>
        <v>-0.58830622900001117</v>
      </c>
      <c r="DL167" s="317">
        <f t="shared" si="473"/>
        <v>-1.6158163245899573</v>
      </c>
      <c r="DM167" s="293">
        <f t="shared" si="474"/>
        <v>3.0878352768100115</v>
      </c>
      <c r="DN167" s="294">
        <f t="shared" si="475"/>
        <v>-0.12361391892599727</v>
      </c>
      <c r="DO167" s="250"/>
      <c r="DP167" s="539">
        <f t="shared" si="398"/>
        <v>0</v>
      </c>
      <c r="DQ167" s="467">
        <f t="shared" si="476"/>
        <v>18.360766453999986</v>
      </c>
      <c r="DR167" s="468">
        <f t="shared" si="477"/>
        <v>12.460929734999979</v>
      </c>
      <c r="DS167" s="469">
        <f t="shared" si="478"/>
        <v>4.606748280000005</v>
      </c>
      <c r="DT167" s="317">
        <f t="shared" si="479"/>
        <v>19.212953731577954</v>
      </c>
      <c r="DU167" s="293">
        <f t="shared" si="480"/>
        <v>6.8882337265160061</v>
      </c>
      <c r="DV167" s="294">
        <f t="shared" si="481"/>
        <v>7.3975899584909968</v>
      </c>
      <c r="DW167" s="250"/>
      <c r="DX167" s="539">
        <f t="shared" si="405"/>
        <v>0</v>
      </c>
      <c r="DY167" s="467">
        <f t="shared" si="482"/>
        <v>-1.0402450309999836</v>
      </c>
      <c r="DZ167" s="468">
        <f t="shared" si="483"/>
        <v>-0.86845529800001486</v>
      </c>
      <c r="EA167" s="469">
        <f t="shared" si="484"/>
        <v>-0.6818673949999976</v>
      </c>
      <c r="EB167" s="317">
        <f t="shared" si="485"/>
        <v>-0.59601670233695359</v>
      </c>
      <c r="EC167" s="293">
        <f t="shared" si="486"/>
        <v>-4.9711687021000159</v>
      </c>
      <c r="ED167" s="294">
        <f t="shared" si="487"/>
        <v>-1.9774958924519979</v>
      </c>
      <c r="EE167" s="250"/>
    </row>
    <row r="168" spans="1:135" ht="15.75" thickBot="1" x14ac:dyDescent="0.3">
      <c r="A168" s="100" t="s">
        <v>256</v>
      </c>
      <c r="B168" s="242" t="s">
        <v>255</v>
      </c>
      <c r="C168" s="578"/>
      <c r="D168" s="280" t="s">
        <v>226</v>
      </c>
      <c r="P168" s="571"/>
      <c r="Q168" s="182"/>
      <c r="R168" s="182"/>
      <c r="S168" s="182"/>
      <c r="T168" s="221"/>
      <c r="U168" s="221"/>
      <c r="V168" s="221"/>
      <c r="W168" s="250"/>
      <c r="X168" s="539">
        <f t="shared" si="412"/>
        <v>0</v>
      </c>
      <c r="Y168" s="305">
        <f t="shared" si="414"/>
        <v>-17.372057572000017</v>
      </c>
      <c r="Z168" s="306">
        <f t="shared" si="414"/>
        <v>-11.236322298999994</v>
      </c>
      <c r="AA168" s="307">
        <f t="shared" si="414"/>
        <v>-5.8815134480000069</v>
      </c>
      <c r="AB168" s="318">
        <f t="shared" si="414"/>
        <v>-15.884933765328014</v>
      </c>
      <c r="AC168" s="295">
        <f t="shared" si="414"/>
        <v>-8.7730321243780054</v>
      </c>
      <c r="AD168" s="296">
        <f t="shared" si="414"/>
        <v>-4.4691470617989921</v>
      </c>
      <c r="AE168" s="250"/>
      <c r="AF168" s="539">
        <f t="shared" si="413"/>
        <v>0</v>
      </c>
      <c r="AG168" s="305">
        <f t="shared" si="415"/>
        <v>-0.95523802499999988</v>
      </c>
      <c r="AH168" s="306">
        <f t="shared" si="415"/>
        <v>-1.3233060740000155</v>
      </c>
      <c r="AI168" s="307">
        <f t="shared" si="415"/>
        <v>-1.774874515999997</v>
      </c>
      <c r="AJ168" s="318">
        <f t="shared" si="415"/>
        <v>7.1338667188240379</v>
      </c>
      <c r="AK168" s="295">
        <f t="shared" si="415"/>
        <v>6.3268180279250146</v>
      </c>
      <c r="AL168" s="296">
        <f t="shared" si="415"/>
        <v>0.21209870637699169</v>
      </c>
      <c r="AM168" s="250"/>
      <c r="AN168" s="539">
        <f t="shared" si="328"/>
        <v>0</v>
      </c>
      <c r="AO168" s="305">
        <f t="shared" si="416"/>
        <v>-3.618765116999981</v>
      </c>
      <c r="AP168" s="306">
        <f t="shared" si="417"/>
        <v>-3.8783241140000086</v>
      </c>
      <c r="AQ168" s="307">
        <f t="shared" si="418"/>
        <v>0.32607816300000536</v>
      </c>
      <c r="AR168" s="318">
        <f t="shared" si="419"/>
        <v>1.3246430590929776</v>
      </c>
      <c r="AS168" s="295">
        <f t="shared" si="420"/>
        <v>1.5389932220400055</v>
      </c>
      <c r="AT168" s="296">
        <f t="shared" si="421"/>
        <v>3.2083530581530084</v>
      </c>
      <c r="AU168" s="250"/>
      <c r="AV168" s="539">
        <f t="shared" si="335"/>
        <v>0</v>
      </c>
      <c r="AW168" s="305">
        <f t="shared" si="422"/>
        <v>1.0676745739999944</v>
      </c>
      <c r="AX168" s="306">
        <f t="shared" si="423"/>
        <v>0.33362076500000626</v>
      </c>
      <c r="AY168" s="307">
        <f t="shared" si="424"/>
        <v>-0.40249177300000838</v>
      </c>
      <c r="AZ168" s="318">
        <f t="shared" si="425"/>
        <v>-3.1724398772209952</v>
      </c>
      <c r="BA168" s="295">
        <f t="shared" si="426"/>
        <v>0.61663636634298769</v>
      </c>
      <c r="BB168" s="296">
        <f t="shared" si="427"/>
        <v>3.9778371788997902E-2</v>
      </c>
      <c r="BC168" s="250"/>
      <c r="BD168" s="539">
        <f t="shared" si="342"/>
        <v>0</v>
      </c>
      <c r="BE168" s="305">
        <f t="shared" si="428"/>
        <v>3.5696337699999958</v>
      </c>
      <c r="BF168" s="306">
        <f t="shared" si="429"/>
        <v>2.6516796539999916</v>
      </c>
      <c r="BG168" s="307">
        <f t="shared" si="430"/>
        <v>1.9440121900000094</v>
      </c>
      <c r="BH168" s="318">
        <f t="shared" si="431"/>
        <v>8.3803174757400143</v>
      </c>
      <c r="BI168" s="295">
        <f t="shared" si="432"/>
        <v>0.97823051933599459</v>
      </c>
      <c r="BJ168" s="296">
        <f t="shared" si="433"/>
        <v>2.2559476069849893</v>
      </c>
      <c r="BK168" s="250"/>
      <c r="BL168" s="539">
        <f t="shared" si="349"/>
        <v>0</v>
      </c>
      <c r="BM168" s="305">
        <f t="shared" si="434"/>
        <v>4.0889445219999914</v>
      </c>
      <c r="BN168" s="306">
        <f t="shared" si="435"/>
        <v>2.8440440490000185</v>
      </c>
      <c r="BO168" s="307">
        <f t="shared" si="436"/>
        <v>1.7559322999999978</v>
      </c>
      <c r="BP168" s="318">
        <f t="shared" si="437"/>
        <v>2.6133415637339681</v>
      </c>
      <c r="BQ168" s="295">
        <f t="shared" si="438"/>
        <v>0.50582122279399755</v>
      </c>
      <c r="BR168" s="296">
        <f t="shared" si="439"/>
        <v>1.8014695161130021</v>
      </c>
      <c r="BS168" s="250"/>
      <c r="BT168" s="539">
        <f t="shared" si="356"/>
        <v>0</v>
      </c>
      <c r="BU168" s="305">
        <f t="shared" si="440"/>
        <v>-20.291044486000004</v>
      </c>
      <c r="BV168" s="306">
        <f t="shared" si="441"/>
        <v>-17.992854971000014</v>
      </c>
      <c r="BW168" s="307">
        <f t="shared" si="442"/>
        <v>-15.417723115000001</v>
      </c>
      <c r="BX168" s="318">
        <f t="shared" si="443"/>
        <v>-12.832151269237954</v>
      </c>
      <c r="BY168" s="295">
        <f t="shared" si="444"/>
        <v>-3.1278556878369841</v>
      </c>
      <c r="BZ168" s="296">
        <f t="shared" si="445"/>
        <v>-0.98263351479999983</v>
      </c>
      <c r="CA168" s="250"/>
      <c r="CB168" s="539">
        <f t="shared" si="363"/>
        <v>0</v>
      </c>
      <c r="CC168" s="305">
        <f t="shared" si="446"/>
        <v>1.0094376810000085</v>
      </c>
      <c r="CD168" s="306">
        <f t="shared" si="447"/>
        <v>1.3093785320000109</v>
      </c>
      <c r="CE168" s="307">
        <f t="shared" si="448"/>
        <v>1.5312487580000038</v>
      </c>
      <c r="CF168" s="318">
        <f t="shared" si="449"/>
        <v>-4.3654929936380427</v>
      </c>
      <c r="CG168" s="295">
        <f t="shared" si="450"/>
        <v>-0.75092179762901878</v>
      </c>
      <c r="CH168" s="296">
        <f t="shared" si="451"/>
        <v>1.6405858160470075</v>
      </c>
      <c r="CI168" s="250"/>
      <c r="CJ168" s="539">
        <f t="shared" si="370"/>
        <v>0</v>
      </c>
      <c r="CK168" s="305">
        <f t="shared" si="452"/>
        <v>-0.93823177900000587</v>
      </c>
      <c r="CL168" s="306">
        <f t="shared" si="453"/>
        <v>-2.0597034330000099</v>
      </c>
      <c r="CM168" s="307">
        <f t="shared" si="454"/>
        <v>-2.7660022600000076</v>
      </c>
      <c r="CN168" s="318">
        <f t="shared" si="455"/>
        <v>1.7681179453670097</v>
      </c>
      <c r="CO168" s="295">
        <f t="shared" si="456"/>
        <v>-6.4354805803089903</v>
      </c>
      <c r="CP168" s="296">
        <f t="shared" si="457"/>
        <v>-2.4534141724359984</v>
      </c>
      <c r="CQ168" s="250"/>
      <c r="CR168" s="539">
        <f t="shared" si="377"/>
        <v>0</v>
      </c>
      <c r="CS168" s="305">
        <f t="shared" si="458"/>
        <v>0.63967426100001035</v>
      </c>
      <c r="CT168" s="306">
        <f t="shared" si="459"/>
        <v>0.8340161890000104</v>
      </c>
      <c r="CU168" s="307">
        <f t="shared" si="460"/>
        <v>1.0061522790000055</v>
      </c>
      <c r="CV168" s="318">
        <f t="shared" si="461"/>
        <v>3.7728092753899887</v>
      </c>
      <c r="CW168" s="295">
        <f t="shared" si="462"/>
        <v>-0.15583225122199451</v>
      </c>
      <c r="CX168" s="296">
        <f t="shared" si="463"/>
        <v>8.0162148844991066E-2</v>
      </c>
      <c r="CY168" s="250"/>
      <c r="CZ168" s="539">
        <f t="shared" si="384"/>
        <v>0</v>
      </c>
      <c r="DA168" s="305">
        <f t="shared" si="464"/>
        <v>-1.6024669850000066</v>
      </c>
      <c r="DB168" s="306">
        <f t="shared" si="465"/>
        <v>-1.5013481139999953</v>
      </c>
      <c r="DC168" s="307">
        <f t="shared" si="466"/>
        <v>-1.292949225000001</v>
      </c>
      <c r="DD168" s="318">
        <f t="shared" si="467"/>
        <v>-7.9108599825379997</v>
      </c>
      <c r="DE168" s="295">
        <f t="shared" si="468"/>
        <v>1.1016092517469929</v>
      </c>
      <c r="DF168" s="296">
        <f t="shared" si="469"/>
        <v>-4.3260182875319941</v>
      </c>
      <c r="DG168" s="250"/>
      <c r="DH168" s="539">
        <f t="shared" si="391"/>
        <v>0</v>
      </c>
      <c r="DI168" s="305">
        <f t="shared" si="470"/>
        <v>-1.8996679629999846</v>
      </c>
      <c r="DJ168" s="306">
        <f t="shared" si="471"/>
        <v>-1.155523512000002</v>
      </c>
      <c r="DK168" s="307">
        <f t="shared" si="472"/>
        <v>-0.74076203500000304</v>
      </c>
      <c r="DL168" s="318">
        <f t="shared" si="473"/>
        <v>-1.6158163245899573</v>
      </c>
      <c r="DM168" s="295">
        <f t="shared" si="474"/>
        <v>3.0878352768100115</v>
      </c>
      <c r="DN168" s="296">
        <f t="shared" si="475"/>
        <v>-0.12361391892599727</v>
      </c>
      <c r="DO168" s="250"/>
      <c r="DP168" s="539">
        <f t="shared" si="398"/>
        <v>0</v>
      </c>
      <c r="DQ168" s="467">
        <f t="shared" si="476"/>
        <v>13.789467796999986</v>
      </c>
      <c r="DR168" s="468">
        <f t="shared" si="477"/>
        <v>8.7776078409999911</v>
      </c>
      <c r="DS168" s="469">
        <f t="shared" si="478"/>
        <v>4.6351269390000027</v>
      </c>
      <c r="DT168" s="318">
        <f t="shared" si="479"/>
        <v>19.212953731577954</v>
      </c>
      <c r="DU168" s="295">
        <f t="shared" si="480"/>
        <v>6.8882337265160061</v>
      </c>
      <c r="DV168" s="296">
        <f t="shared" si="481"/>
        <v>7.3975899584909968</v>
      </c>
      <c r="DW168" s="250"/>
      <c r="DX168" s="539">
        <f t="shared" si="405"/>
        <v>0</v>
      </c>
      <c r="DY168" s="467">
        <f t="shared" si="482"/>
        <v>-1.946517737999983</v>
      </c>
      <c r="DZ168" s="468">
        <f t="shared" si="483"/>
        <v>-1.2321061869999994</v>
      </c>
      <c r="EA168" s="469">
        <f t="shared" si="484"/>
        <v>-0.99233714100000725</v>
      </c>
      <c r="EB168" s="318">
        <f t="shared" si="485"/>
        <v>-0.59601670233695359</v>
      </c>
      <c r="EC168" s="295">
        <f t="shared" si="486"/>
        <v>-4.9711687021000159</v>
      </c>
      <c r="ED168" s="296">
        <f t="shared" si="487"/>
        <v>-1.9774958924519979</v>
      </c>
      <c r="EE168" s="250"/>
    </row>
    <row r="169" spans="1:135" ht="15.75" thickBot="1" x14ac:dyDescent="0.3">
      <c r="A169" s="154" t="s">
        <v>206</v>
      </c>
      <c r="B169" s="239" t="s">
        <v>257</v>
      </c>
      <c r="C169" s="578"/>
      <c r="D169" s="281" t="s">
        <v>225</v>
      </c>
      <c r="P169" s="571"/>
      <c r="Q169" s="182"/>
      <c r="R169" s="182"/>
      <c r="S169" s="182"/>
      <c r="T169" s="225"/>
      <c r="U169" s="225"/>
      <c r="V169" s="225"/>
      <c r="W169" s="250"/>
      <c r="X169" s="539">
        <f t="shared" si="412"/>
        <v>0</v>
      </c>
      <c r="Y169" s="308">
        <f t="shared" si="414"/>
        <v>-1.2441381800000215</v>
      </c>
      <c r="Z169" s="309">
        <f t="shared" si="414"/>
        <v>-1.0992085230000157</v>
      </c>
      <c r="AA169" s="310">
        <f t="shared" si="414"/>
        <v>-1.0835016679999967</v>
      </c>
      <c r="AB169" s="317">
        <f t="shared" si="414"/>
        <v>-15.884933765328014</v>
      </c>
      <c r="AC169" s="293">
        <f t="shared" si="414"/>
        <v>-8.7730321243780054</v>
      </c>
      <c r="AD169" s="294">
        <f t="shared" si="414"/>
        <v>-4.4691470617989921</v>
      </c>
      <c r="AE169" s="250"/>
      <c r="AF169" s="539">
        <f t="shared" si="413"/>
        <v>0</v>
      </c>
      <c r="AG169" s="308">
        <f t="shared" si="415"/>
        <v>0.46234728000001724</v>
      </c>
      <c r="AH169" s="309">
        <f t="shared" si="415"/>
        <v>-0.24766823299998464</v>
      </c>
      <c r="AI169" s="310">
        <f t="shared" si="415"/>
        <v>-0.94804543600000102</v>
      </c>
      <c r="AJ169" s="317">
        <f t="shared" si="415"/>
        <v>7.1338667188240379</v>
      </c>
      <c r="AK169" s="293">
        <f t="shared" si="415"/>
        <v>6.3268180279250146</v>
      </c>
      <c r="AL169" s="294">
        <f t="shared" si="415"/>
        <v>0.21209870637699169</v>
      </c>
      <c r="AM169" s="250"/>
      <c r="AN169" s="539">
        <f t="shared" si="328"/>
        <v>0</v>
      </c>
      <c r="AO169" s="308">
        <f t="shared" si="416"/>
        <v>4.4134920500000021</v>
      </c>
      <c r="AP169" s="309">
        <f t="shared" si="417"/>
        <v>2.4960037660000012</v>
      </c>
      <c r="AQ169" s="310">
        <f t="shared" si="418"/>
        <v>1.4946349429999941</v>
      </c>
      <c r="AR169" s="317">
        <f t="shared" si="419"/>
        <v>1.3246430590929776</v>
      </c>
      <c r="AS169" s="293">
        <f t="shared" si="420"/>
        <v>1.5389932220400055</v>
      </c>
      <c r="AT169" s="294">
        <f t="shared" si="421"/>
        <v>3.2083530581530084</v>
      </c>
      <c r="AU169" s="250"/>
      <c r="AV169" s="539">
        <f t="shared" si="335"/>
        <v>0</v>
      </c>
      <c r="AW169" s="308">
        <f t="shared" si="422"/>
        <v>-2.109240748000019</v>
      </c>
      <c r="AX169" s="309">
        <f t="shared" si="423"/>
        <v>-1.4135918759999981</v>
      </c>
      <c r="AY169" s="310">
        <f t="shared" si="424"/>
        <v>-1.1638750239999922</v>
      </c>
      <c r="AZ169" s="317">
        <f t="shared" si="425"/>
        <v>-3.1724398772209952</v>
      </c>
      <c r="BA169" s="293">
        <f t="shared" si="426"/>
        <v>0.61663636634298769</v>
      </c>
      <c r="BB169" s="294">
        <f t="shared" si="427"/>
        <v>3.9778371788997902E-2</v>
      </c>
      <c r="BC169" s="250"/>
      <c r="BD169" s="539">
        <f t="shared" si="342"/>
        <v>0</v>
      </c>
      <c r="BE169" s="308">
        <f t="shared" si="428"/>
        <v>4.3576529649999998</v>
      </c>
      <c r="BF169" s="309">
        <f t="shared" si="429"/>
        <v>3.0796757899999818</v>
      </c>
      <c r="BG169" s="310">
        <f t="shared" si="430"/>
        <v>2.3047619979999894</v>
      </c>
      <c r="BH169" s="317">
        <f t="shared" si="431"/>
        <v>8.3803174757400143</v>
      </c>
      <c r="BI169" s="293">
        <f t="shared" si="432"/>
        <v>0.97823051933599459</v>
      </c>
      <c r="BJ169" s="294">
        <f t="shared" si="433"/>
        <v>2.2559476069849893</v>
      </c>
      <c r="BK169" s="250"/>
      <c r="BL169" s="539">
        <f t="shared" si="349"/>
        <v>0</v>
      </c>
      <c r="BM169" s="308">
        <f t="shared" si="434"/>
        <v>4.9381654090000211</v>
      </c>
      <c r="BN169" s="309">
        <f t="shared" si="435"/>
        <v>3.1679871810000009</v>
      </c>
      <c r="BO169" s="310">
        <f t="shared" si="436"/>
        <v>2.2922108270000052</v>
      </c>
      <c r="BP169" s="317">
        <f t="shared" si="437"/>
        <v>2.6133415637339681</v>
      </c>
      <c r="BQ169" s="293">
        <f t="shared" si="438"/>
        <v>0.50582122279399755</v>
      </c>
      <c r="BR169" s="294">
        <f t="shared" si="439"/>
        <v>1.8014695161130021</v>
      </c>
      <c r="BS169" s="250"/>
      <c r="BT169" s="539">
        <f t="shared" si="356"/>
        <v>0</v>
      </c>
      <c r="BU169" s="308">
        <f t="shared" si="440"/>
        <v>-7.5359908450000148</v>
      </c>
      <c r="BV169" s="309">
        <f t="shared" si="441"/>
        <v>-8.0567431419999878</v>
      </c>
      <c r="BW169" s="310">
        <f t="shared" si="442"/>
        <v>-6.8797561079999952</v>
      </c>
      <c r="BX169" s="317">
        <f t="shared" si="443"/>
        <v>-12.832151269237954</v>
      </c>
      <c r="BY169" s="293">
        <f t="shared" si="444"/>
        <v>-3.1278556878369841</v>
      </c>
      <c r="BZ169" s="294">
        <f t="shared" si="445"/>
        <v>-0.98263351479999983</v>
      </c>
      <c r="CA169" s="250"/>
      <c r="CB169" s="539">
        <f t="shared" si="363"/>
        <v>0</v>
      </c>
      <c r="CC169" s="308">
        <f t="shared" si="446"/>
        <v>-2.9203336310000054</v>
      </c>
      <c r="CD169" s="309">
        <f t="shared" si="447"/>
        <v>-2.6589580929999954</v>
      </c>
      <c r="CE169" s="310">
        <f t="shared" si="448"/>
        <v>-1.712500021000011</v>
      </c>
      <c r="CF169" s="317">
        <f t="shared" si="449"/>
        <v>-4.3654929936380427</v>
      </c>
      <c r="CG169" s="293">
        <f t="shared" si="450"/>
        <v>-0.75092179762901878</v>
      </c>
      <c r="CH169" s="294">
        <f t="shared" si="451"/>
        <v>1.6405858160470075</v>
      </c>
      <c r="CI169" s="250"/>
      <c r="CJ169" s="539">
        <f t="shared" si="370"/>
        <v>0</v>
      </c>
      <c r="CK169" s="308">
        <f t="shared" si="452"/>
        <v>-4.8430537849999951</v>
      </c>
      <c r="CL169" s="309">
        <f t="shared" si="453"/>
        <v>-3.8798594879999939</v>
      </c>
      <c r="CM169" s="310">
        <f t="shared" si="454"/>
        <v>-3.5935384599999907</v>
      </c>
      <c r="CN169" s="317">
        <f t="shared" si="455"/>
        <v>1.7681179453670097</v>
      </c>
      <c r="CO169" s="293">
        <f t="shared" si="456"/>
        <v>-6.4354805803089903</v>
      </c>
      <c r="CP169" s="294">
        <f t="shared" si="457"/>
        <v>-2.4534141724359984</v>
      </c>
      <c r="CQ169" s="250"/>
      <c r="CR169" s="539">
        <f t="shared" si="377"/>
        <v>0</v>
      </c>
      <c r="CS169" s="308">
        <f t="shared" si="458"/>
        <v>-1.237222724999981</v>
      </c>
      <c r="CT169" s="309">
        <f t="shared" si="459"/>
        <v>-6.9697223000019903E-2</v>
      </c>
      <c r="CU169" s="310">
        <f t="shared" si="460"/>
        <v>0.57662017500000218</v>
      </c>
      <c r="CV169" s="317">
        <f t="shared" si="461"/>
        <v>3.7728092753899887</v>
      </c>
      <c r="CW169" s="293">
        <f t="shared" si="462"/>
        <v>-0.15583225122199451</v>
      </c>
      <c r="CX169" s="294">
        <f t="shared" si="463"/>
        <v>8.0162148844991066E-2</v>
      </c>
      <c r="CY169" s="250"/>
      <c r="CZ169" s="539">
        <f t="shared" si="384"/>
        <v>0</v>
      </c>
      <c r="DA169" s="308">
        <f t="shared" si="464"/>
        <v>-3.6469224829999973</v>
      </c>
      <c r="DB169" s="309">
        <f t="shared" si="465"/>
        <v>-2.3687947169999859</v>
      </c>
      <c r="DC169" s="310">
        <f t="shared" si="466"/>
        <v>-1.8770715410000065</v>
      </c>
      <c r="DD169" s="317">
        <f t="shared" si="467"/>
        <v>-7.9108599825379997</v>
      </c>
      <c r="DE169" s="293">
        <f t="shared" si="468"/>
        <v>1.1016092517469929</v>
      </c>
      <c r="DF169" s="294">
        <f t="shared" si="469"/>
        <v>-4.3260182875319941</v>
      </c>
      <c r="DG169" s="250"/>
      <c r="DH169" s="539">
        <f t="shared" si="391"/>
        <v>0</v>
      </c>
      <c r="DI169" s="308">
        <f t="shared" si="470"/>
        <v>6.9116683999993711E-2</v>
      </c>
      <c r="DJ169" s="309">
        <f t="shared" si="471"/>
        <v>-7.5144413000003851E-2</v>
      </c>
      <c r="DK169" s="310">
        <f t="shared" si="472"/>
        <v>-0.33023460799999782</v>
      </c>
      <c r="DL169" s="317">
        <f t="shared" si="473"/>
        <v>-1.6158163245899573</v>
      </c>
      <c r="DM169" s="293">
        <f t="shared" si="474"/>
        <v>3.0878352768100115</v>
      </c>
      <c r="DN169" s="294">
        <f t="shared" si="475"/>
        <v>-0.12361391892599727</v>
      </c>
      <c r="DO169" s="250"/>
      <c r="DP169" s="539">
        <f t="shared" si="398"/>
        <v>0</v>
      </c>
      <c r="DQ169" s="467">
        <f t="shared" si="476"/>
        <v>2.7763245659999995</v>
      </c>
      <c r="DR169" s="468">
        <f t="shared" si="477"/>
        <v>2.2610247199999947</v>
      </c>
      <c r="DS169" s="469">
        <f t="shared" si="478"/>
        <v>1.9844701439999994</v>
      </c>
      <c r="DT169" s="317">
        <f t="shared" si="479"/>
        <v>19.212953731577954</v>
      </c>
      <c r="DU169" s="293">
        <f t="shared" si="480"/>
        <v>6.8882337265160061</v>
      </c>
      <c r="DV169" s="294">
        <f t="shared" si="481"/>
        <v>7.3975899584909968</v>
      </c>
      <c r="DW169" s="250"/>
      <c r="DX169" s="539">
        <f t="shared" si="405"/>
        <v>0</v>
      </c>
      <c r="DY169" s="467">
        <f t="shared" si="482"/>
        <v>-1.1532053290000022</v>
      </c>
      <c r="DZ169" s="468">
        <f t="shared" si="483"/>
        <v>-0.7563485119999882</v>
      </c>
      <c r="EA169" s="469">
        <f t="shared" si="484"/>
        <v>-0.67187691799999527</v>
      </c>
      <c r="EB169" s="317">
        <f t="shared" si="485"/>
        <v>-0.59601670233695359</v>
      </c>
      <c r="EC169" s="293">
        <f t="shared" si="486"/>
        <v>-4.9711687021000159</v>
      </c>
      <c r="ED169" s="294">
        <f t="shared" si="487"/>
        <v>-1.9774958924519979</v>
      </c>
      <c r="EE169" s="250"/>
    </row>
    <row r="170" spans="1:135" ht="15.75" thickBot="1" x14ac:dyDescent="0.3">
      <c r="A170" s="100" t="s">
        <v>207</v>
      </c>
      <c r="B170" s="242" t="s">
        <v>258</v>
      </c>
      <c r="C170" s="578"/>
      <c r="D170" s="280" t="s">
        <v>226</v>
      </c>
      <c r="P170" s="571"/>
      <c r="Q170" s="182"/>
      <c r="R170" s="182"/>
      <c r="S170" s="182"/>
      <c r="T170" s="225"/>
      <c r="U170" s="225"/>
      <c r="V170" s="225"/>
      <c r="W170" s="250"/>
      <c r="X170" s="539">
        <f t="shared" si="412"/>
        <v>0</v>
      </c>
      <c r="Y170" s="305">
        <f t="shared" si="414"/>
        <v>-8.0924468479999803</v>
      </c>
      <c r="Z170" s="306">
        <f t="shared" si="414"/>
        <v>-4.8316783819999927</v>
      </c>
      <c r="AA170" s="307">
        <f t="shared" si="414"/>
        <v>-2.6232293080000062</v>
      </c>
      <c r="AB170" s="317">
        <f t="shared" si="414"/>
        <v>-15.884933765328014</v>
      </c>
      <c r="AC170" s="293">
        <f t="shared" si="414"/>
        <v>-8.7730321243780054</v>
      </c>
      <c r="AD170" s="294">
        <f t="shared" si="414"/>
        <v>-4.4691470617989921</v>
      </c>
      <c r="AE170" s="250"/>
      <c r="AF170" s="539">
        <f t="shared" si="413"/>
        <v>0</v>
      </c>
      <c r="AG170" s="305">
        <f t="shared" si="415"/>
        <v>-0.91533788200001709</v>
      </c>
      <c r="AH170" s="306">
        <f t="shared" si="415"/>
        <v>-1.2473101890000038</v>
      </c>
      <c r="AI170" s="307">
        <f t="shared" si="415"/>
        <v>-1.530078587999995</v>
      </c>
      <c r="AJ170" s="317">
        <f t="shared" si="415"/>
        <v>7.1338667188240379</v>
      </c>
      <c r="AK170" s="293">
        <f t="shared" si="415"/>
        <v>6.3268180279250146</v>
      </c>
      <c r="AL170" s="294">
        <f t="shared" si="415"/>
        <v>0.21209870637699169</v>
      </c>
      <c r="AM170" s="250"/>
      <c r="AN170" s="539">
        <f t="shared" si="328"/>
        <v>0</v>
      </c>
      <c r="AO170" s="305">
        <f t="shared" si="416"/>
        <v>1.6408588200000054</v>
      </c>
      <c r="AP170" s="306">
        <f t="shared" si="417"/>
        <v>1.0394180619999958</v>
      </c>
      <c r="AQ170" s="307">
        <f t="shared" si="418"/>
        <v>0.67263165499998934</v>
      </c>
      <c r="AR170" s="317">
        <f t="shared" si="419"/>
        <v>1.3246430590929776</v>
      </c>
      <c r="AS170" s="293">
        <f t="shared" si="420"/>
        <v>1.5389932220400055</v>
      </c>
      <c r="AT170" s="294">
        <f t="shared" si="421"/>
        <v>3.2083530581530084</v>
      </c>
      <c r="AU170" s="250"/>
      <c r="AV170" s="539">
        <f t="shared" si="335"/>
        <v>0</v>
      </c>
      <c r="AW170" s="305">
        <f t="shared" si="422"/>
        <v>0.90849856100001602</v>
      </c>
      <c r="AX170" s="306">
        <f t="shared" si="423"/>
        <v>0.14673713000000532</v>
      </c>
      <c r="AY170" s="307">
        <f t="shared" si="424"/>
        <v>-0.31727127099999564</v>
      </c>
      <c r="AZ170" s="317">
        <f t="shared" si="425"/>
        <v>-3.1724398772209952</v>
      </c>
      <c r="BA170" s="293">
        <f t="shared" si="426"/>
        <v>0.61663636634298769</v>
      </c>
      <c r="BB170" s="294">
        <f t="shared" si="427"/>
        <v>3.9778371788997902E-2</v>
      </c>
      <c r="BC170" s="250"/>
      <c r="BD170" s="539">
        <f t="shared" si="342"/>
        <v>0</v>
      </c>
      <c r="BE170" s="305">
        <f t="shared" si="428"/>
        <v>3.5089031299999931</v>
      </c>
      <c r="BF170" s="306">
        <f t="shared" si="429"/>
        <v>2.4992665380000005</v>
      </c>
      <c r="BG170" s="307">
        <f t="shared" si="430"/>
        <v>1.924025548000003</v>
      </c>
      <c r="BH170" s="317">
        <f t="shared" si="431"/>
        <v>8.3803174757400143</v>
      </c>
      <c r="BI170" s="293">
        <f t="shared" si="432"/>
        <v>0.97823051933599459</v>
      </c>
      <c r="BJ170" s="294">
        <f t="shared" si="433"/>
        <v>2.2559476069849893</v>
      </c>
      <c r="BK170" s="250"/>
      <c r="BL170" s="539">
        <f t="shared" si="349"/>
        <v>0</v>
      </c>
      <c r="BM170" s="305">
        <f t="shared" si="434"/>
        <v>3.5770633759999839</v>
      </c>
      <c r="BN170" s="306">
        <f t="shared" si="435"/>
        <v>2.477802546999996</v>
      </c>
      <c r="BO170" s="307">
        <f t="shared" si="436"/>
        <v>1.8427880529999925</v>
      </c>
      <c r="BP170" s="317">
        <f t="shared" si="437"/>
        <v>2.6133415637339681</v>
      </c>
      <c r="BQ170" s="293">
        <f t="shared" si="438"/>
        <v>0.50582122279399755</v>
      </c>
      <c r="BR170" s="294">
        <f t="shared" si="439"/>
        <v>1.8014695161130021</v>
      </c>
      <c r="BS170" s="250"/>
      <c r="BT170" s="539">
        <f t="shared" si="356"/>
        <v>0</v>
      </c>
      <c r="BU170" s="305">
        <f t="shared" si="440"/>
        <v>-3.3838982309999892</v>
      </c>
      <c r="BV170" s="306">
        <f t="shared" si="441"/>
        <v>-5.3702967410000042</v>
      </c>
      <c r="BW170" s="307">
        <f t="shared" si="442"/>
        <v>-2.6911324029999975</v>
      </c>
      <c r="BX170" s="317">
        <f t="shared" si="443"/>
        <v>-12.832151269237954</v>
      </c>
      <c r="BY170" s="293">
        <f t="shared" si="444"/>
        <v>-3.1278556878369841</v>
      </c>
      <c r="BZ170" s="294">
        <f t="shared" si="445"/>
        <v>-0.98263351479999983</v>
      </c>
      <c r="CA170" s="250"/>
      <c r="CB170" s="539">
        <f t="shared" si="363"/>
        <v>0</v>
      </c>
      <c r="CC170" s="305">
        <f t="shared" si="446"/>
        <v>1.5411904800000116</v>
      </c>
      <c r="CD170" s="306">
        <f t="shared" si="447"/>
        <v>1.7599786710000132</v>
      </c>
      <c r="CE170" s="307">
        <f t="shared" si="448"/>
        <v>2.0113768540000052</v>
      </c>
      <c r="CF170" s="317">
        <f t="shared" si="449"/>
        <v>-4.3654929936380427</v>
      </c>
      <c r="CG170" s="293">
        <f t="shared" si="450"/>
        <v>-0.75092179762901878</v>
      </c>
      <c r="CH170" s="294">
        <f t="shared" si="451"/>
        <v>1.6405858160470075</v>
      </c>
      <c r="CI170" s="250"/>
      <c r="CJ170" s="539">
        <f t="shared" si="370"/>
        <v>0</v>
      </c>
      <c r="CK170" s="305">
        <f t="shared" si="452"/>
        <v>-0.79982514499999979</v>
      </c>
      <c r="CL170" s="306">
        <f t="shared" si="453"/>
        <v>-0.70492031800000632</v>
      </c>
      <c r="CM170" s="307">
        <f t="shared" si="454"/>
        <v>-1.442405019000006</v>
      </c>
      <c r="CN170" s="317">
        <f t="shared" si="455"/>
        <v>1.7681179453670097</v>
      </c>
      <c r="CO170" s="293">
        <f t="shared" si="456"/>
        <v>-6.4354805803089903</v>
      </c>
      <c r="CP170" s="294">
        <f t="shared" si="457"/>
        <v>-2.4534141724359984</v>
      </c>
      <c r="CQ170" s="250"/>
      <c r="CR170" s="539">
        <f t="shared" si="377"/>
        <v>0</v>
      </c>
      <c r="CS170" s="305">
        <f t="shared" si="458"/>
        <v>3.0828842999994777E-2</v>
      </c>
      <c r="CT170" s="306">
        <f t="shared" si="459"/>
        <v>0.607505548000006</v>
      </c>
      <c r="CU170" s="307">
        <f t="shared" si="460"/>
        <v>1.0769917620000058</v>
      </c>
      <c r="CV170" s="317">
        <f t="shared" si="461"/>
        <v>3.7728092753899887</v>
      </c>
      <c r="CW170" s="293">
        <f t="shared" si="462"/>
        <v>-0.15583225122199451</v>
      </c>
      <c r="CX170" s="294">
        <f t="shared" si="463"/>
        <v>8.0162148844991066E-2</v>
      </c>
      <c r="CY170" s="250"/>
      <c r="CZ170" s="539">
        <f t="shared" si="384"/>
        <v>0</v>
      </c>
      <c r="DA170" s="305">
        <f t="shared" si="464"/>
        <v>-2.759535292999999</v>
      </c>
      <c r="DB170" s="306">
        <f t="shared" si="465"/>
        <v>-1.9688367180000057</v>
      </c>
      <c r="DC170" s="307">
        <f t="shared" si="466"/>
        <v>-1.5449567130000048</v>
      </c>
      <c r="DD170" s="317">
        <f t="shared" si="467"/>
        <v>-7.9108599825379997</v>
      </c>
      <c r="DE170" s="293">
        <f t="shared" si="468"/>
        <v>1.1016092517469929</v>
      </c>
      <c r="DF170" s="294">
        <f t="shared" si="469"/>
        <v>-4.3260182875319941</v>
      </c>
      <c r="DG170" s="250"/>
      <c r="DH170" s="539">
        <f t="shared" si="391"/>
        <v>0</v>
      </c>
      <c r="DI170" s="305">
        <f t="shared" si="470"/>
        <v>-1.103317211000018</v>
      </c>
      <c r="DJ170" s="306">
        <f t="shared" si="471"/>
        <v>-0.82300122499999873</v>
      </c>
      <c r="DK170" s="307">
        <f t="shared" si="472"/>
        <v>-0.70738238299999523</v>
      </c>
      <c r="DL170" s="317">
        <f t="shared" si="473"/>
        <v>-1.6158163245899573</v>
      </c>
      <c r="DM170" s="293">
        <f t="shared" si="474"/>
        <v>3.0878352768100115</v>
      </c>
      <c r="DN170" s="294">
        <f t="shared" si="475"/>
        <v>-0.12361391892599727</v>
      </c>
      <c r="DO170" s="250"/>
      <c r="DP170" s="539">
        <f t="shared" si="398"/>
        <v>0</v>
      </c>
      <c r="DQ170" s="467">
        <f t="shared" si="476"/>
        <v>7.5069061930000203</v>
      </c>
      <c r="DR170" s="468">
        <f t="shared" si="477"/>
        <v>4.7351683020000053</v>
      </c>
      <c r="DS170" s="469">
        <f t="shared" si="478"/>
        <v>2.9754974539999921</v>
      </c>
      <c r="DT170" s="317">
        <f t="shared" si="479"/>
        <v>19.212953731577954</v>
      </c>
      <c r="DU170" s="293">
        <f t="shared" si="480"/>
        <v>6.8882337265160061</v>
      </c>
      <c r="DV170" s="294">
        <f t="shared" si="481"/>
        <v>7.3975899584909968</v>
      </c>
      <c r="DW170" s="250"/>
      <c r="DX170" s="539">
        <f t="shared" si="405"/>
        <v>0</v>
      </c>
      <c r="DY170" s="467">
        <f t="shared" si="482"/>
        <v>-1.3168978540000182</v>
      </c>
      <c r="DZ170" s="468">
        <f t="shared" si="483"/>
        <v>-0.9562617250000045</v>
      </c>
      <c r="EA170" s="469">
        <f t="shared" si="484"/>
        <v>-0.77138175999999703</v>
      </c>
      <c r="EB170" s="317">
        <f t="shared" si="485"/>
        <v>-0.59601670233695359</v>
      </c>
      <c r="EC170" s="293">
        <f t="shared" si="486"/>
        <v>-4.9711687021000159</v>
      </c>
      <c r="ED170" s="294">
        <f t="shared" si="487"/>
        <v>-1.9774958924519979</v>
      </c>
      <c r="EE170" s="250"/>
    </row>
    <row r="171" spans="1:135" ht="15.75" thickBot="1" x14ac:dyDescent="0.3">
      <c r="A171" s="162" t="s">
        <v>208</v>
      </c>
      <c r="B171" s="243" t="s">
        <v>259</v>
      </c>
      <c r="C171" s="579"/>
      <c r="D171" s="282" t="s">
        <v>225</v>
      </c>
      <c r="P171" s="571"/>
      <c r="Q171" s="182"/>
      <c r="R171" s="182"/>
      <c r="S171" s="182"/>
      <c r="T171" s="225"/>
      <c r="U171" s="225"/>
      <c r="V171" s="225"/>
      <c r="W171" s="250"/>
      <c r="X171" s="539">
        <f t="shared" si="412"/>
        <v>0</v>
      </c>
      <c r="Y171" s="311">
        <f t="shared" si="414"/>
        <v>-1.1661604469999816</v>
      </c>
      <c r="Z171" s="312">
        <f t="shared" si="414"/>
        <v>-1.0734506920000513</v>
      </c>
      <c r="AA171" s="313">
        <f t="shared" si="414"/>
        <v>-1.0413043759999994</v>
      </c>
      <c r="AB171" s="319">
        <f t="shared" si="414"/>
        <v>-15.884933765328014</v>
      </c>
      <c r="AC171" s="300">
        <f t="shared" si="414"/>
        <v>-8.7730321243780054</v>
      </c>
      <c r="AD171" s="301">
        <f t="shared" si="414"/>
        <v>-4.4691470617989921</v>
      </c>
      <c r="AE171" s="250"/>
      <c r="AF171" s="539">
        <f t="shared" si="413"/>
        <v>0</v>
      </c>
      <c r="AG171" s="311">
        <f t="shared" si="415"/>
        <v>-5.8899317249999967</v>
      </c>
      <c r="AH171" s="312">
        <f t="shared" si="415"/>
        <v>-6.7260213239999871</v>
      </c>
      <c r="AI171" s="313">
        <f t="shared" si="415"/>
        <v>-1.7117443450000067</v>
      </c>
      <c r="AJ171" s="319">
        <f t="shared" si="415"/>
        <v>7.1338667188240379</v>
      </c>
      <c r="AK171" s="300">
        <f t="shared" si="415"/>
        <v>6.3268180279250146</v>
      </c>
      <c r="AL171" s="301">
        <f t="shared" si="415"/>
        <v>0.21209870637699169</v>
      </c>
      <c r="AM171" s="250"/>
      <c r="AN171" s="539">
        <f t="shared" si="328"/>
        <v>0</v>
      </c>
      <c r="AO171" s="311">
        <f t="shared" si="416"/>
        <v>-4.8062338549999879</v>
      </c>
      <c r="AP171" s="312">
        <f t="shared" si="417"/>
        <v>-5.7790682410000045</v>
      </c>
      <c r="AQ171" s="313">
        <f t="shared" si="418"/>
        <v>0.38510635800000159</v>
      </c>
      <c r="AR171" s="319">
        <f t="shared" si="419"/>
        <v>1.3246430590929776</v>
      </c>
      <c r="AS171" s="300">
        <f t="shared" si="420"/>
        <v>1.5389932220400055</v>
      </c>
      <c r="AT171" s="301">
        <f t="shared" si="421"/>
        <v>3.2083530581530084</v>
      </c>
      <c r="AU171" s="250"/>
      <c r="AV171" s="539">
        <f t="shared" si="335"/>
        <v>0</v>
      </c>
      <c r="AW171" s="311">
        <f t="shared" si="422"/>
        <v>2.9367058339999801</v>
      </c>
      <c r="AX171" s="312">
        <f t="shared" si="423"/>
        <v>5.5140287140000055</v>
      </c>
      <c r="AY171" s="313">
        <f t="shared" si="424"/>
        <v>-0.56846355999999787</v>
      </c>
      <c r="AZ171" s="319">
        <f t="shared" si="425"/>
        <v>-3.1724398772209952</v>
      </c>
      <c r="BA171" s="300">
        <f t="shared" si="426"/>
        <v>0.61663636634298769</v>
      </c>
      <c r="BB171" s="301">
        <f t="shared" si="427"/>
        <v>3.9778371788997902E-2</v>
      </c>
      <c r="BC171" s="250"/>
      <c r="BD171" s="539">
        <f t="shared" si="342"/>
        <v>0</v>
      </c>
      <c r="BE171" s="311">
        <f t="shared" si="428"/>
        <v>-2.333965983000013</v>
      </c>
      <c r="BF171" s="312">
        <f t="shared" si="429"/>
        <v>-3.5303656780000097</v>
      </c>
      <c r="BG171" s="313">
        <f t="shared" si="430"/>
        <v>1.4242189579999973</v>
      </c>
      <c r="BH171" s="319">
        <f t="shared" si="431"/>
        <v>8.3803174757400143</v>
      </c>
      <c r="BI171" s="300">
        <f t="shared" si="432"/>
        <v>0.97823051933599459</v>
      </c>
      <c r="BJ171" s="301">
        <f t="shared" si="433"/>
        <v>2.2559476069849893</v>
      </c>
      <c r="BK171" s="250"/>
      <c r="BL171" s="539">
        <f t="shared" si="349"/>
        <v>0</v>
      </c>
      <c r="BM171" s="311">
        <f t="shared" si="434"/>
        <v>2.4368736750000153</v>
      </c>
      <c r="BN171" s="312">
        <f t="shared" si="435"/>
        <v>4.1158914150000214</v>
      </c>
      <c r="BO171" s="313">
        <f t="shared" si="436"/>
        <v>1.3049602250000021</v>
      </c>
      <c r="BP171" s="319">
        <f t="shared" si="437"/>
        <v>2.6133415637339681</v>
      </c>
      <c r="BQ171" s="300">
        <f t="shared" si="438"/>
        <v>0.50582122279399755</v>
      </c>
      <c r="BR171" s="301">
        <f t="shared" si="439"/>
        <v>1.8014695161130021</v>
      </c>
      <c r="BS171" s="250"/>
      <c r="BT171" s="539">
        <f t="shared" si="356"/>
        <v>0</v>
      </c>
      <c r="BU171" s="311">
        <f t="shared" si="440"/>
        <v>14.053777789999998</v>
      </c>
      <c r="BV171" s="312">
        <f t="shared" si="441"/>
        <v>17.100436113000001</v>
      </c>
      <c r="BW171" s="313">
        <f t="shared" si="442"/>
        <v>-1.2020233539999978</v>
      </c>
      <c r="BX171" s="319">
        <f t="shared" si="443"/>
        <v>-12.832151269237954</v>
      </c>
      <c r="BY171" s="300">
        <f t="shared" si="444"/>
        <v>-3.1278556878369841</v>
      </c>
      <c r="BZ171" s="301">
        <f t="shared" si="445"/>
        <v>-0.98263351479999983</v>
      </c>
      <c r="CA171" s="250"/>
      <c r="CB171" s="539">
        <f t="shared" si="363"/>
        <v>0</v>
      </c>
      <c r="CC171" s="311">
        <f t="shared" si="446"/>
        <v>505.18386934700004</v>
      </c>
      <c r="CD171" s="312">
        <f t="shared" si="447"/>
        <v>496.15341429299997</v>
      </c>
      <c r="CE171" s="313">
        <f t="shared" si="448"/>
        <v>41.110891731999999</v>
      </c>
      <c r="CF171" s="319">
        <f t="shared" si="449"/>
        <v>-4.3654929936380427</v>
      </c>
      <c r="CG171" s="300">
        <f t="shared" si="450"/>
        <v>-0.75092179762901878</v>
      </c>
      <c r="CH171" s="301">
        <f t="shared" si="451"/>
        <v>1.6405858160470075</v>
      </c>
      <c r="CI171" s="250"/>
      <c r="CJ171" s="539">
        <f t="shared" si="370"/>
        <v>0</v>
      </c>
      <c r="CK171" s="311">
        <f t="shared" si="452"/>
        <v>-4.7252759209999908</v>
      </c>
      <c r="CL171" s="312">
        <f t="shared" si="453"/>
        <v>-3.8643980740000075</v>
      </c>
      <c r="CM171" s="313">
        <f t="shared" si="454"/>
        <v>-2.7460813819999998</v>
      </c>
      <c r="CN171" s="319">
        <f t="shared" si="455"/>
        <v>1.7681179453670097</v>
      </c>
      <c r="CO171" s="300">
        <f t="shared" si="456"/>
        <v>-6.4354805803089903</v>
      </c>
      <c r="CP171" s="301">
        <f t="shared" si="457"/>
        <v>-2.4534141724359984</v>
      </c>
      <c r="CQ171" s="250"/>
      <c r="CR171" s="539">
        <f t="shared" si="377"/>
        <v>0</v>
      </c>
      <c r="CS171" s="311">
        <f t="shared" si="458"/>
        <v>-0.68078801100000419</v>
      </c>
      <c r="CT171" s="312">
        <f t="shared" si="459"/>
        <v>-3.3338617999987719E-2</v>
      </c>
      <c r="CU171" s="313">
        <f t="shared" si="460"/>
        <v>1.1134156469999965</v>
      </c>
      <c r="CV171" s="319">
        <f t="shared" si="461"/>
        <v>3.7728092753899887</v>
      </c>
      <c r="CW171" s="300">
        <f t="shared" si="462"/>
        <v>-0.15583225122199451</v>
      </c>
      <c r="CX171" s="301">
        <f t="shared" si="463"/>
        <v>8.0162148844991066E-2</v>
      </c>
      <c r="CY171" s="250"/>
      <c r="CZ171" s="539">
        <f t="shared" si="384"/>
        <v>0</v>
      </c>
      <c r="DA171" s="311">
        <f t="shared" si="464"/>
        <v>-6.9488501000000156</v>
      </c>
      <c r="DB171" s="312">
        <f t="shared" si="465"/>
        <v>-5.9234185710000133</v>
      </c>
      <c r="DC171" s="313">
        <f t="shared" si="466"/>
        <v>-5.2935659780000037</v>
      </c>
      <c r="DD171" s="319">
        <f t="shared" si="467"/>
        <v>-7.9108599825379997</v>
      </c>
      <c r="DE171" s="300">
        <f t="shared" si="468"/>
        <v>1.1016092517469929</v>
      </c>
      <c r="DF171" s="301">
        <f t="shared" si="469"/>
        <v>-4.3260182875319941</v>
      </c>
      <c r="DG171" s="250"/>
      <c r="DH171" s="539">
        <f t="shared" si="391"/>
        <v>0</v>
      </c>
      <c r="DI171" s="311">
        <f t="shared" si="470"/>
        <v>3.5235778249999896</v>
      </c>
      <c r="DJ171" s="312">
        <f t="shared" si="471"/>
        <v>2.3666554300000087</v>
      </c>
      <c r="DK171" s="313">
        <f t="shared" si="472"/>
        <v>0.44968796000000566</v>
      </c>
      <c r="DL171" s="319">
        <f t="shared" si="473"/>
        <v>-1.6158163245899573</v>
      </c>
      <c r="DM171" s="300">
        <f t="shared" si="474"/>
        <v>3.0878352768100115</v>
      </c>
      <c r="DN171" s="301">
        <f t="shared" si="475"/>
        <v>-0.12361391892599727</v>
      </c>
      <c r="DO171" s="250"/>
      <c r="DP171" s="539">
        <f t="shared" si="398"/>
        <v>0</v>
      </c>
      <c r="DQ171" s="462">
        <f t="shared" si="476"/>
        <v>5.7483311179999816</v>
      </c>
      <c r="DR171" s="463">
        <f t="shared" si="477"/>
        <v>4.3743190369999922</v>
      </c>
      <c r="DS171" s="464">
        <f t="shared" si="478"/>
        <v>2.1334864890000063</v>
      </c>
      <c r="DT171" s="319">
        <f t="shared" si="479"/>
        <v>19.212953731577954</v>
      </c>
      <c r="DU171" s="300">
        <f t="shared" si="480"/>
        <v>6.8882337265160061</v>
      </c>
      <c r="DV171" s="301">
        <f t="shared" si="481"/>
        <v>7.3975899584909968</v>
      </c>
      <c r="DW171" s="250"/>
      <c r="DX171" s="539">
        <f t="shared" si="405"/>
        <v>0</v>
      </c>
      <c r="DY171" s="462">
        <f t="shared" si="482"/>
        <v>0.46051421100003154</v>
      </c>
      <c r="DZ171" s="463">
        <f t="shared" si="483"/>
        <v>0.29926516000000447</v>
      </c>
      <c r="EA171" s="464">
        <f t="shared" si="484"/>
        <v>-0.14184375500001067</v>
      </c>
      <c r="EB171" s="319">
        <f t="shared" si="485"/>
        <v>-0.59601670233695359</v>
      </c>
      <c r="EC171" s="300">
        <f t="shared" si="486"/>
        <v>-4.9711687021000159</v>
      </c>
      <c r="ED171" s="301">
        <f t="shared" si="487"/>
        <v>-1.9774958924519979</v>
      </c>
      <c r="EE171" s="250"/>
    </row>
    <row r="172" spans="1:135" ht="3" customHeight="1" thickBot="1" x14ac:dyDescent="0.3">
      <c r="A172" s="183"/>
      <c r="B172" s="241"/>
      <c r="C172" s="237"/>
      <c r="D172" s="257"/>
      <c r="P172" s="571"/>
      <c r="Q172" s="182"/>
      <c r="R172" s="182"/>
      <c r="S172" s="182"/>
      <c r="T172" s="180"/>
      <c r="U172" s="180"/>
      <c r="V172" s="180"/>
      <c r="W172" s="250"/>
      <c r="X172" s="539">
        <f t="shared" si="412"/>
        <v>0</v>
      </c>
      <c r="Y172" s="192"/>
      <c r="Z172" s="193"/>
      <c r="AA172" s="194"/>
      <c r="AB172" s="193"/>
      <c r="AC172" s="193"/>
      <c r="AD172" s="195"/>
      <c r="AE172" s="250"/>
      <c r="AF172" s="539">
        <f t="shared" si="413"/>
        <v>0</v>
      </c>
      <c r="AG172" s="192"/>
      <c r="AH172" s="193"/>
      <c r="AI172" s="194"/>
      <c r="AJ172" s="193"/>
      <c r="AK172" s="193"/>
      <c r="AL172" s="195"/>
      <c r="AM172" s="250"/>
      <c r="AN172" s="539">
        <f t="shared" si="328"/>
        <v>0</v>
      </c>
      <c r="AO172" s="192"/>
      <c r="AP172" s="193"/>
      <c r="AQ172" s="194"/>
      <c r="AR172" s="193"/>
      <c r="AS172" s="193"/>
      <c r="AT172" s="195"/>
      <c r="AU172" s="250"/>
      <c r="AV172" s="539">
        <f t="shared" si="335"/>
        <v>0</v>
      </c>
      <c r="AW172" s="192"/>
      <c r="AX172" s="193"/>
      <c r="AY172" s="194"/>
      <c r="AZ172" s="193"/>
      <c r="BA172" s="193"/>
      <c r="BB172" s="195"/>
      <c r="BC172" s="250"/>
      <c r="BD172" s="539">
        <f t="shared" si="342"/>
        <v>0</v>
      </c>
      <c r="BE172" s="192"/>
      <c r="BF172" s="193"/>
      <c r="BG172" s="194"/>
      <c r="BH172" s="193"/>
      <c r="BI172" s="193"/>
      <c r="BJ172" s="195"/>
      <c r="BK172" s="250"/>
      <c r="BL172" s="539">
        <f t="shared" si="349"/>
        <v>0</v>
      </c>
      <c r="BM172" s="192"/>
      <c r="BN172" s="193"/>
      <c r="BO172" s="194"/>
      <c r="BP172" s="193"/>
      <c r="BQ172" s="193"/>
      <c r="BR172" s="195"/>
      <c r="BS172" s="250"/>
      <c r="BT172" s="539">
        <f t="shared" si="356"/>
        <v>0</v>
      </c>
      <c r="BU172" s="192"/>
      <c r="BV172" s="193"/>
      <c r="BW172" s="194"/>
      <c r="BX172" s="193"/>
      <c r="BY172" s="193"/>
      <c r="BZ172" s="195"/>
      <c r="CA172" s="250"/>
      <c r="CB172" s="539">
        <f t="shared" si="363"/>
        <v>0</v>
      </c>
      <c r="CC172" s="192"/>
      <c r="CD172" s="193"/>
      <c r="CE172" s="194"/>
      <c r="CF172" s="193"/>
      <c r="CG172" s="193"/>
      <c r="CH172" s="195"/>
      <c r="CI172" s="250"/>
      <c r="CJ172" s="539">
        <f t="shared" si="370"/>
        <v>0</v>
      </c>
      <c r="CK172" s="192"/>
      <c r="CL172" s="193"/>
      <c r="CM172" s="194"/>
      <c r="CN172" s="193"/>
      <c r="CO172" s="193"/>
      <c r="CP172" s="195"/>
      <c r="CQ172" s="250"/>
      <c r="CR172" s="539">
        <f t="shared" si="377"/>
        <v>0</v>
      </c>
      <c r="CS172" s="192"/>
      <c r="CT172" s="193"/>
      <c r="CU172" s="194"/>
      <c r="CV172" s="193"/>
      <c r="CW172" s="193"/>
      <c r="CX172" s="195"/>
      <c r="CY172" s="250"/>
      <c r="CZ172" s="539">
        <f t="shared" si="384"/>
        <v>0</v>
      </c>
      <c r="DA172" s="192"/>
      <c r="DB172" s="193"/>
      <c r="DC172" s="194"/>
      <c r="DD172" s="193"/>
      <c r="DE172" s="193"/>
      <c r="DF172" s="195"/>
      <c r="DG172" s="250"/>
      <c r="DH172" s="539">
        <f t="shared" si="391"/>
        <v>0</v>
      </c>
      <c r="DI172" s="192"/>
      <c r="DJ172" s="193"/>
      <c r="DK172" s="194"/>
      <c r="DL172" s="193"/>
      <c r="DM172" s="193"/>
      <c r="DN172" s="195"/>
      <c r="DO172" s="250"/>
      <c r="DP172" s="539">
        <f t="shared" si="398"/>
        <v>0</v>
      </c>
      <c r="DQ172" s="192"/>
      <c r="DR172" s="193"/>
      <c r="DS172" s="194"/>
      <c r="DT172" s="193"/>
      <c r="DU172" s="193"/>
      <c r="DV172" s="195"/>
      <c r="DW172" s="250"/>
      <c r="DX172" s="539">
        <f t="shared" si="405"/>
        <v>0</v>
      </c>
      <c r="DY172" s="192"/>
      <c r="DZ172" s="193"/>
      <c r="EA172" s="194"/>
      <c r="EB172" s="193"/>
      <c r="EC172" s="193"/>
      <c r="ED172" s="195"/>
      <c r="EE172" s="250"/>
    </row>
    <row r="173" spans="1:135" ht="15.75" thickBot="1" x14ac:dyDescent="0.3">
      <c r="A173" s="105" t="s">
        <v>209</v>
      </c>
      <c r="B173" s="244" t="s">
        <v>260</v>
      </c>
      <c r="C173" s="577" t="s">
        <v>134</v>
      </c>
      <c r="D173" s="280" t="s">
        <v>226</v>
      </c>
      <c r="P173" s="571"/>
      <c r="Q173" s="182"/>
      <c r="R173" s="182"/>
      <c r="S173" s="182"/>
      <c r="T173" s="225"/>
      <c r="U173" s="225"/>
      <c r="V173" s="225"/>
      <c r="W173" s="250"/>
      <c r="X173" s="539">
        <f t="shared" si="412"/>
        <v>0</v>
      </c>
      <c r="Y173" s="302">
        <f t="shared" ref="Y173:AD177" si="488">+Y24-Q24</f>
        <v>-30.355554084999994</v>
      </c>
      <c r="Z173" s="303">
        <f t="shared" si="488"/>
        <v>-18.955216287999974</v>
      </c>
      <c r="AA173" s="304">
        <f t="shared" si="488"/>
        <v>-6.7553536329999986</v>
      </c>
      <c r="AB173" s="314">
        <f t="shared" si="488"/>
        <v>-8.3953587981889939</v>
      </c>
      <c r="AC173" s="315">
        <f t="shared" si="488"/>
        <v>-6.9262920104499983</v>
      </c>
      <c r="AD173" s="316">
        <f t="shared" si="488"/>
        <v>-4.3526519291609986</v>
      </c>
      <c r="AE173" s="250"/>
      <c r="AF173" s="539">
        <f t="shared" si="413"/>
        <v>0</v>
      </c>
      <c r="AG173" s="302">
        <f t="shared" ref="AG173:AL177" si="489">+AG24-Y24</f>
        <v>-0.15316043100000343</v>
      </c>
      <c r="AH173" s="303">
        <f t="shared" si="489"/>
        <v>-1.1235169400000018</v>
      </c>
      <c r="AI173" s="304">
        <f t="shared" si="489"/>
        <v>-1.4688475810000057</v>
      </c>
      <c r="AJ173" s="314">
        <f t="shared" si="489"/>
        <v>8.3953587981889939</v>
      </c>
      <c r="AK173" s="315">
        <f t="shared" si="489"/>
        <v>3.1955714278350058</v>
      </c>
      <c r="AL173" s="316">
        <f t="shared" si="489"/>
        <v>-1.0981211881329926</v>
      </c>
      <c r="AM173" s="250"/>
      <c r="AN173" s="539">
        <f t="shared" si="328"/>
        <v>0</v>
      </c>
      <c r="AO173" s="302">
        <f t="shared" ref="AO173:AT177" si="490">+AO24-AG24</f>
        <v>1.3185213840000074</v>
      </c>
      <c r="AP173" s="303">
        <f t="shared" si="490"/>
        <v>0.79282334499998797</v>
      </c>
      <c r="AQ173" s="304">
        <f t="shared" si="490"/>
        <v>0.93974445899999637</v>
      </c>
      <c r="AR173" s="314">
        <f t="shared" si="490"/>
        <v>-17.94265188394499</v>
      </c>
      <c r="AS173" s="315">
        <f t="shared" si="490"/>
        <v>-1.5205769622310186</v>
      </c>
      <c r="AT173" s="316">
        <f t="shared" si="490"/>
        <v>-1.9300559228810101</v>
      </c>
      <c r="AU173" s="250"/>
      <c r="AV173" s="539">
        <f t="shared" si="335"/>
        <v>0</v>
      </c>
      <c r="AW173" s="302">
        <f t="shared" ref="AW173:BB177" si="491">+AW24-AO24</f>
        <v>2.3415235919999873</v>
      </c>
      <c r="AX173" s="303">
        <f t="shared" si="491"/>
        <v>1.091713120999998</v>
      </c>
      <c r="AY173" s="304">
        <f t="shared" si="491"/>
        <v>5.2229780000004666E-2</v>
      </c>
      <c r="AZ173" s="314">
        <f t="shared" si="491"/>
        <v>2.968602820579008</v>
      </c>
      <c r="BA173" s="315">
        <f t="shared" si="491"/>
        <v>-3.9703740558410061</v>
      </c>
      <c r="BB173" s="316">
        <f t="shared" si="491"/>
        <v>-0.90463697636499774</v>
      </c>
      <c r="BC173" s="250"/>
      <c r="BD173" s="539">
        <f t="shared" si="342"/>
        <v>0</v>
      </c>
      <c r="BE173" s="302">
        <f t="shared" ref="BE173:BJ177" si="492">+BE24-AW24</f>
        <v>5.9898660439999958</v>
      </c>
      <c r="BF173" s="303">
        <f t="shared" si="492"/>
        <v>3.8836791690000041</v>
      </c>
      <c r="BG173" s="304">
        <f t="shared" si="492"/>
        <v>2.6052190660000036</v>
      </c>
      <c r="BH173" s="314">
        <f t="shared" si="492"/>
        <v>3.8514586924289915</v>
      </c>
      <c r="BI173" s="315">
        <f t="shared" si="492"/>
        <v>6.0145328317660187</v>
      </c>
      <c r="BJ173" s="316">
        <f t="shared" si="492"/>
        <v>5.419409805769007</v>
      </c>
      <c r="BK173" s="250"/>
      <c r="BL173" s="539">
        <f t="shared" si="349"/>
        <v>0</v>
      </c>
      <c r="BM173" s="302">
        <f t="shared" ref="BM173:BR177" si="493">+BM24-BE24</f>
        <v>6.6773139939999737</v>
      </c>
      <c r="BN173" s="303">
        <f t="shared" si="493"/>
        <v>4.2631617349999829</v>
      </c>
      <c r="BO173" s="304">
        <f t="shared" si="493"/>
        <v>2.9350517179999969</v>
      </c>
      <c r="BP173" s="314">
        <f t="shared" si="493"/>
        <v>17.238415005986013</v>
      </c>
      <c r="BQ173" s="315">
        <f t="shared" si="493"/>
        <v>6.9242970755529996</v>
      </c>
      <c r="BR173" s="316">
        <f t="shared" si="493"/>
        <v>3.4506076292829988</v>
      </c>
      <c r="BS173" s="250"/>
      <c r="BT173" s="539">
        <f t="shared" si="356"/>
        <v>0</v>
      </c>
      <c r="BU173" s="302">
        <f t="shared" ref="BU173:BU177" si="494">+BU24-BM24</f>
        <v>-13.350126781999961</v>
      </c>
      <c r="BV173" s="303">
        <f t="shared" ref="BV173:BV177" si="495">+BV24-BN24</f>
        <v>-8.7934277509999674</v>
      </c>
      <c r="BW173" s="304">
        <f t="shared" ref="BW173:BW177" si="496">+BW24-BO24</f>
        <v>-5.4129518729999972</v>
      </c>
      <c r="BX173" s="314">
        <f t="shared" ref="BX173:BX177" si="497">+BX24-BP24</f>
        <v>-2.8165053149170376</v>
      </c>
      <c r="BY173" s="315">
        <f t="shared" ref="BY173:BY177" si="498">+BY24-BQ24</f>
        <v>0.8032454794459909</v>
      </c>
      <c r="BZ173" s="316">
        <f t="shared" ref="BZ173:BZ177" si="499">+BZ24-BR24</f>
        <v>0.98487741411599927</v>
      </c>
      <c r="CA173" s="250"/>
      <c r="CB173" s="539">
        <f t="shared" si="363"/>
        <v>0</v>
      </c>
      <c r="CC173" s="302">
        <f t="shared" ref="CC173:CC177" si="500">+CC24-BU24</f>
        <v>-0.96353739599999244</v>
      </c>
      <c r="CD173" s="303">
        <f t="shared" ref="CD173:CD177" si="501">+CD24-BV24</f>
        <v>0.19208507000001873</v>
      </c>
      <c r="CE173" s="304">
        <f t="shared" ref="CE173:CE177" si="502">+CE24-BW24</f>
        <v>2.1690249269999953</v>
      </c>
      <c r="CF173" s="314">
        <f t="shared" ref="CF173:CF177" si="503">+CF24-BX24</f>
        <v>-9.7767660550119615</v>
      </c>
      <c r="CG173" s="315">
        <f t="shared" ref="CG173:CG177" si="504">+CG24-BY24</f>
        <v>-3.6933647679659884</v>
      </c>
      <c r="CH173" s="316">
        <f t="shared" ref="CH173:CH177" si="505">+CH24-BZ24</f>
        <v>1.1547294608070047</v>
      </c>
      <c r="CI173" s="250"/>
      <c r="CJ173" s="539">
        <f t="shared" si="370"/>
        <v>0</v>
      </c>
      <c r="CK173" s="302">
        <f t="shared" ref="CK173:CK177" si="506">+CK24-CC24</f>
        <v>-11.675446847000046</v>
      </c>
      <c r="CL173" s="303">
        <f t="shared" ref="CL173:CL177" si="507">+CL24-CD24</f>
        <v>-9.8052739590000328</v>
      </c>
      <c r="CM173" s="304">
        <f t="shared" ref="CM173:CM177" si="508">+CM24-CE24</f>
        <v>-5.3674213989999942</v>
      </c>
      <c r="CN173" s="314">
        <f t="shared" ref="CN173:CN177" si="509">+CN24-CF24</f>
        <v>0.92955336561897184</v>
      </c>
      <c r="CO173" s="315">
        <f t="shared" ref="CO173:CO177" si="510">+CO24-CG24</f>
        <v>-0.85237176929501857</v>
      </c>
      <c r="CP173" s="316">
        <f t="shared" ref="CP173:CP177" si="511">+CP24-CH24</f>
        <v>-0.45712347509800111</v>
      </c>
      <c r="CQ173" s="250"/>
      <c r="CR173" s="539">
        <f t="shared" si="377"/>
        <v>0</v>
      </c>
      <c r="CS173" s="302">
        <f t="shared" ref="CS173:CS177" si="512">+CS24-CK24</f>
        <v>-3.0963107609999838</v>
      </c>
      <c r="CT173" s="303">
        <f t="shared" ref="CT173:CT177" si="513">+CT24-CL24</f>
        <v>-1.416038484000012</v>
      </c>
      <c r="CU173" s="304">
        <f t="shared" ref="CU173:CU177" si="514">+CU24-CM24</f>
        <v>1.1940177019999965</v>
      </c>
      <c r="CV173" s="314">
        <f t="shared" ref="CV173:CV177" si="515">+CV24-CN24</f>
        <v>3.9497786114540361</v>
      </c>
      <c r="CW173" s="315">
        <f t="shared" ref="CW173:CW177" si="516">+CW24-CO24</f>
        <v>4.043435085970998</v>
      </c>
      <c r="CX173" s="316">
        <f t="shared" ref="CX173:CX177" si="517">+CX24-CP24</f>
        <v>1.9654879609149987</v>
      </c>
      <c r="CY173" s="250"/>
      <c r="CZ173" s="539">
        <f t="shared" si="384"/>
        <v>0</v>
      </c>
      <c r="DA173" s="302">
        <f t="shared" ref="DA173:DA177" si="518">+DA24-CS24</f>
        <v>-6.4597366659999693</v>
      </c>
      <c r="DB173" s="303">
        <f t="shared" ref="DB173:DB177" si="519">+DB24-CT24</f>
        <v>-4.0753681399999664</v>
      </c>
      <c r="DC173" s="304">
        <f t="shared" ref="DC173:DC177" si="520">+DC24-CU24</f>
        <v>-1.1331862640000026</v>
      </c>
      <c r="DD173" s="314">
        <f t="shared" ref="DD173:DD177" si="521">+DD24-CV24</f>
        <v>-6.1374056085180086</v>
      </c>
      <c r="DE173" s="315">
        <f t="shared" ref="DE173:DE177" si="522">+DE24-CW24</f>
        <v>-3.8736317290849911</v>
      </c>
      <c r="DF173" s="316">
        <f t="shared" ref="DF173:DF177" si="523">+DF24-CX24</f>
        <v>-4.1702651100899999</v>
      </c>
      <c r="DG173" s="250"/>
      <c r="DH173" s="539">
        <f t="shared" si="391"/>
        <v>0</v>
      </c>
      <c r="DI173" s="302">
        <f t="shared" ref="DI173:DI177" si="524">+DI24-DA24</f>
        <v>-1.2393066220000151</v>
      </c>
      <c r="DJ173" s="303">
        <f t="shared" ref="DJ173:DJ177" si="525">+DJ24-DB24</f>
        <v>-0.46954036900001483</v>
      </c>
      <c r="DK173" s="304">
        <f t="shared" ref="DK173:DK177" si="526">+DK24-DC24</f>
        <v>0.44206720900000107</v>
      </c>
      <c r="DL173" s="314">
        <f t="shared" ref="DL173:DL177" si="527">+DL24-DD24</f>
        <v>-2.1357868117250121</v>
      </c>
      <c r="DM173" s="315">
        <f t="shared" ref="DM173:DM177" si="528">+DM24-DE24</f>
        <v>-4.755263726256004</v>
      </c>
      <c r="DN173" s="316">
        <f t="shared" ref="DN173:DN177" si="529">+DN24-DF24</f>
        <v>-1.1912138065169984</v>
      </c>
      <c r="DO173" s="250"/>
      <c r="DP173" s="539">
        <f t="shared" si="398"/>
        <v>0</v>
      </c>
      <c r="DQ173" s="465">
        <f t="shared" ref="DQ173:DQ177" si="530">+DQ24-DI24</f>
        <v>27.533887213000014</v>
      </c>
      <c r="DR173" s="466">
        <f t="shared" ref="DR173:DR177" si="531">+DR24-DJ24</f>
        <v>17.709930776000022</v>
      </c>
      <c r="DS173" s="422">
        <f t="shared" ref="DS173:DS177" si="532">+DS24-DK24</f>
        <v>8.0526900180000069</v>
      </c>
      <c r="DT173" s="314">
        <f t="shared" ref="DT173:DT177" si="533">+DT24-DL24</f>
        <v>13.047770001259977</v>
      </c>
      <c r="DU173" s="315">
        <f t="shared" ref="DU173:DU177" si="534">+DU24-DM24</f>
        <v>9.117497855994003</v>
      </c>
      <c r="DV173" s="316">
        <f t="shared" ref="DV173:DV177" si="535">+DV24-DN24</f>
        <v>7.1838287469139885</v>
      </c>
      <c r="DW173" s="250"/>
      <c r="DX173" s="539">
        <f t="shared" si="405"/>
        <v>0</v>
      </c>
      <c r="DY173" s="465">
        <f t="shared" ref="DY173:DY177" si="536">+DY24-DQ24</f>
        <v>-1.0880826169999978</v>
      </c>
      <c r="DZ173" s="466">
        <f t="shared" ref="DZ173:DZ177" si="537">+DZ24-DR24</f>
        <v>-0.24165598800004773</v>
      </c>
      <c r="EA173" s="422">
        <f t="shared" ref="EA173:EA177" si="538">+EA24-DS24</f>
        <v>0.65700034799999685</v>
      </c>
      <c r="EB173" s="314">
        <f t="shared" ref="EB173:EB177" si="539">+EB24-DT24</f>
        <v>-1.3730189563389672</v>
      </c>
      <c r="EC173" s="315">
        <f t="shared" ref="EC173:EC177" si="540">+EC24-DU24</f>
        <v>4.6081156255349924</v>
      </c>
      <c r="ED173" s="316">
        <f t="shared" ref="ED173:ED177" si="541">+ED24-DV24</f>
        <v>1.4372984343620061</v>
      </c>
      <c r="EE173" s="250"/>
    </row>
    <row r="174" spans="1:135" ht="15.75" thickBot="1" x14ac:dyDescent="0.3">
      <c r="A174" s="105" t="s">
        <v>210</v>
      </c>
      <c r="B174" s="244" t="s">
        <v>261</v>
      </c>
      <c r="C174" s="578"/>
      <c r="D174" s="280" t="s">
        <v>226</v>
      </c>
      <c r="P174" s="571"/>
      <c r="Q174" s="182"/>
      <c r="R174" s="182"/>
      <c r="S174" s="182"/>
      <c r="T174" s="225"/>
      <c r="U174" s="225"/>
      <c r="V174" s="225"/>
      <c r="W174" s="250"/>
      <c r="X174" s="539">
        <f t="shared" si="412"/>
        <v>0</v>
      </c>
      <c r="Y174" s="305">
        <f t="shared" si="488"/>
        <v>-20.138820094999971</v>
      </c>
      <c r="Z174" s="306">
        <f t="shared" si="488"/>
        <v>-14.025967001000026</v>
      </c>
      <c r="AA174" s="307">
        <f t="shared" si="488"/>
        <v>-6.9614404019999938</v>
      </c>
      <c r="AB174" s="317">
        <f t="shared" si="488"/>
        <v>-8.3953587981889939</v>
      </c>
      <c r="AC174" s="293">
        <f t="shared" si="488"/>
        <v>-6.9262920104499983</v>
      </c>
      <c r="AD174" s="294">
        <f t="shared" si="488"/>
        <v>-4.3526519291609986</v>
      </c>
      <c r="AE174" s="250"/>
      <c r="AF174" s="539">
        <f t="shared" si="413"/>
        <v>0</v>
      </c>
      <c r="AG174" s="305">
        <f t="shared" si="489"/>
        <v>-0.12773213999997779</v>
      </c>
      <c r="AH174" s="306">
        <f t="shared" si="489"/>
        <v>-0.42319816399998444</v>
      </c>
      <c r="AI174" s="307">
        <f t="shared" si="489"/>
        <v>-1.1468769029999919</v>
      </c>
      <c r="AJ174" s="317">
        <f t="shared" si="489"/>
        <v>6.9434051749709909</v>
      </c>
      <c r="AK174" s="293">
        <f t="shared" si="489"/>
        <v>3.1955714278350058</v>
      </c>
      <c r="AL174" s="294">
        <f t="shared" si="489"/>
        <v>-1.0981211881329926</v>
      </c>
      <c r="AM174" s="250"/>
      <c r="AN174" s="539">
        <f t="shared" si="328"/>
        <v>0</v>
      </c>
      <c r="AO174" s="305">
        <f t="shared" si="490"/>
        <v>2.646864083999958</v>
      </c>
      <c r="AP174" s="306">
        <f t="shared" si="490"/>
        <v>1.9554026060000069</v>
      </c>
      <c r="AQ174" s="307">
        <f t="shared" si="490"/>
        <v>1.0806816669999932</v>
      </c>
      <c r="AR174" s="317">
        <f t="shared" si="490"/>
        <v>-16.490698260726987</v>
      </c>
      <c r="AS174" s="293">
        <f t="shared" si="490"/>
        <v>-1.5205769622310186</v>
      </c>
      <c r="AT174" s="294">
        <f t="shared" si="490"/>
        <v>-1.9300559228810101</v>
      </c>
      <c r="AU174" s="250"/>
      <c r="AV174" s="539">
        <f t="shared" si="335"/>
        <v>0</v>
      </c>
      <c r="AW174" s="305">
        <f t="shared" si="491"/>
        <v>2.1408513150000203</v>
      </c>
      <c r="AX174" s="306">
        <f t="shared" si="491"/>
        <v>1.3086563339999771</v>
      </c>
      <c r="AY174" s="307">
        <f t="shared" si="491"/>
        <v>0.12722838300001627</v>
      </c>
      <c r="AZ174" s="317">
        <f t="shared" si="491"/>
        <v>2.968602820579008</v>
      </c>
      <c r="BA174" s="293">
        <f t="shared" si="491"/>
        <v>-3.9703740558410061</v>
      </c>
      <c r="BB174" s="294">
        <f t="shared" si="491"/>
        <v>-0.90463697636499774</v>
      </c>
      <c r="BC174" s="250"/>
      <c r="BD174" s="539">
        <f t="shared" si="342"/>
        <v>0</v>
      </c>
      <c r="BE174" s="305">
        <f t="shared" si="492"/>
        <v>5.4060738750000041</v>
      </c>
      <c r="BF174" s="306">
        <f t="shared" si="492"/>
        <v>4.0087000830000079</v>
      </c>
      <c r="BG174" s="307">
        <f t="shared" si="492"/>
        <v>2.6998191159999863</v>
      </c>
      <c r="BH174" s="317">
        <f t="shared" si="492"/>
        <v>3.8514586924289915</v>
      </c>
      <c r="BI174" s="293">
        <f t="shared" si="492"/>
        <v>6.0145328317660187</v>
      </c>
      <c r="BJ174" s="294">
        <f t="shared" si="492"/>
        <v>5.419409805769007</v>
      </c>
      <c r="BK174" s="250"/>
      <c r="BL174" s="539">
        <f t="shared" si="349"/>
        <v>0</v>
      </c>
      <c r="BM174" s="305">
        <f t="shared" si="493"/>
        <v>5.565110451999999</v>
      </c>
      <c r="BN174" s="306">
        <f t="shared" si="493"/>
        <v>4.1109680620000404</v>
      </c>
      <c r="BO174" s="307">
        <f t="shared" si="493"/>
        <v>2.7070300690000124</v>
      </c>
      <c r="BP174" s="317">
        <f t="shared" si="493"/>
        <v>17.238415005986013</v>
      </c>
      <c r="BQ174" s="293">
        <f t="shared" si="493"/>
        <v>6.9242970755529996</v>
      </c>
      <c r="BR174" s="294">
        <f t="shared" si="493"/>
        <v>3.4506076292829988</v>
      </c>
      <c r="BS174" s="250"/>
      <c r="BT174" s="539">
        <f t="shared" si="356"/>
        <v>0</v>
      </c>
      <c r="BU174" s="305">
        <f t="shared" si="494"/>
        <v>-8.0247426419999783</v>
      </c>
      <c r="BV174" s="306">
        <f t="shared" si="495"/>
        <v>-8.9050553310000282</v>
      </c>
      <c r="BW174" s="307">
        <f t="shared" si="496"/>
        <v>-9.7079664060000255</v>
      </c>
      <c r="BX174" s="317">
        <f t="shared" si="497"/>
        <v>-2.8165053149170376</v>
      </c>
      <c r="BY174" s="293">
        <f t="shared" si="498"/>
        <v>0.8032454794459909</v>
      </c>
      <c r="BZ174" s="294">
        <f t="shared" si="499"/>
        <v>0.98487741411599927</v>
      </c>
      <c r="CA174" s="250"/>
      <c r="CB174" s="539">
        <f t="shared" si="363"/>
        <v>0</v>
      </c>
      <c r="CC174" s="305">
        <f t="shared" si="500"/>
        <v>-1.246099063000031</v>
      </c>
      <c r="CD174" s="306">
        <f t="shared" si="501"/>
        <v>-0.20443512000002784</v>
      </c>
      <c r="CE174" s="307">
        <f t="shared" si="502"/>
        <v>1.2784116760000188</v>
      </c>
      <c r="CF174" s="317">
        <f t="shared" si="503"/>
        <v>-9.7767660550119615</v>
      </c>
      <c r="CG174" s="293">
        <f t="shared" si="504"/>
        <v>-3.6933647679659884</v>
      </c>
      <c r="CH174" s="294">
        <f t="shared" si="505"/>
        <v>1.1547294608070047</v>
      </c>
      <c r="CI174" s="250"/>
      <c r="CJ174" s="539">
        <f t="shared" si="370"/>
        <v>0</v>
      </c>
      <c r="CK174" s="305">
        <f t="shared" si="506"/>
        <v>-5.0713980589999892</v>
      </c>
      <c r="CL174" s="306">
        <f t="shared" si="507"/>
        <v>-4.2062424069999906</v>
      </c>
      <c r="CM174" s="307">
        <f t="shared" si="508"/>
        <v>-3.4994783730000165</v>
      </c>
      <c r="CN174" s="317">
        <f t="shared" si="509"/>
        <v>0.92955336561897184</v>
      </c>
      <c r="CO174" s="293">
        <f t="shared" si="510"/>
        <v>-0.85237176929501857</v>
      </c>
      <c r="CP174" s="294">
        <f t="shared" si="511"/>
        <v>-0.45712347509800111</v>
      </c>
      <c r="CQ174" s="250"/>
      <c r="CR174" s="539">
        <f t="shared" si="377"/>
        <v>0</v>
      </c>
      <c r="CS174" s="305">
        <f t="shared" si="512"/>
        <v>-3.2999002629999836</v>
      </c>
      <c r="CT174" s="306">
        <f t="shared" si="513"/>
        <v>-1.9195212529999708</v>
      </c>
      <c r="CU174" s="307">
        <f t="shared" si="514"/>
        <v>-5.0546639999993204E-2</v>
      </c>
      <c r="CV174" s="317">
        <f t="shared" si="515"/>
        <v>3.9497786114540361</v>
      </c>
      <c r="CW174" s="293">
        <f t="shared" si="516"/>
        <v>4.043435085970998</v>
      </c>
      <c r="CX174" s="294">
        <f t="shared" si="517"/>
        <v>1.9654879609149987</v>
      </c>
      <c r="CY174" s="250"/>
      <c r="CZ174" s="539">
        <f t="shared" si="384"/>
        <v>0</v>
      </c>
      <c r="DA174" s="305">
        <f t="shared" si="518"/>
        <v>-4.073202469000023</v>
      </c>
      <c r="DB174" s="306">
        <f t="shared" si="519"/>
        <v>-3.0629505840000206</v>
      </c>
      <c r="DC174" s="307">
        <f t="shared" si="520"/>
        <v>-2.1049892019999845</v>
      </c>
      <c r="DD174" s="317">
        <f t="shared" si="521"/>
        <v>-6.1374056085180086</v>
      </c>
      <c r="DE174" s="293">
        <f t="shared" si="522"/>
        <v>-3.8736317290849911</v>
      </c>
      <c r="DF174" s="294">
        <f t="shared" si="523"/>
        <v>-4.1702651100899999</v>
      </c>
      <c r="DG174" s="250"/>
      <c r="DH174" s="539">
        <f t="shared" si="391"/>
        <v>0</v>
      </c>
      <c r="DI174" s="305">
        <f t="shared" si="524"/>
        <v>0.71958851699997695</v>
      </c>
      <c r="DJ174" s="306">
        <f t="shared" si="525"/>
        <v>0.34006902200002287</v>
      </c>
      <c r="DK174" s="307">
        <f t="shared" si="526"/>
        <v>-0.3172765639999966</v>
      </c>
      <c r="DL174" s="317">
        <f t="shared" si="527"/>
        <v>-2.1357868117250121</v>
      </c>
      <c r="DM174" s="293">
        <f t="shared" si="528"/>
        <v>-4.755263726256004</v>
      </c>
      <c r="DN174" s="294">
        <f t="shared" si="529"/>
        <v>-1.1912138065169984</v>
      </c>
      <c r="DO174" s="250"/>
      <c r="DP174" s="539">
        <f t="shared" si="398"/>
        <v>0</v>
      </c>
      <c r="DQ174" s="467">
        <f t="shared" si="530"/>
        <v>18.166404416000034</v>
      </c>
      <c r="DR174" s="468">
        <f t="shared" si="531"/>
        <v>12.490614079000011</v>
      </c>
      <c r="DS174" s="469">
        <f t="shared" si="532"/>
        <v>5.4857902009999862</v>
      </c>
      <c r="DT174" s="317">
        <f t="shared" si="533"/>
        <v>13.047770001259977</v>
      </c>
      <c r="DU174" s="293">
        <f t="shared" si="534"/>
        <v>9.117497855994003</v>
      </c>
      <c r="DV174" s="294">
        <f t="shared" si="535"/>
        <v>7.1838287469139885</v>
      </c>
      <c r="DW174" s="250"/>
      <c r="DX174" s="539">
        <f t="shared" si="405"/>
        <v>0</v>
      </c>
      <c r="DY174" s="467">
        <f t="shared" si="536"/>
        <v>4.6538285999986329E-2</v>
      </c>
      <c r="DZ174" s="468">
        <f t="shared" si="537"/>
        <v>6.3295440999979746E-2</v>
      </c>
      <c r="EA174" s="469">
        <f t="shared" si="538"/>
        <v>0.6182796969999913</v>
      </c>
      <c r="EB174" s="317">
        <f t="shared" si="539"/>
        <v>-1.3730189563389672</v>
      </c>
      <c r="EC174" s="293">
        <f t="shared" si="540"/>
        <v>4.6081156255349924</v>
      </c>
      <c r="ED174" s="294">
        <f t="shared" si="541"/>
        <v>1.4372984343620061</v>
      </c>
      <c r="EE174" s="250"/>
    </row>
    <row r="175" spans="1:135" ht="15.75" thickBot="1" x14ac:dyDescent="0.3">
      <c r="A175" s="170" t="s">
        <v>211</v>
      </c>
      <c r="B175" s="245" t="s">
        <v>262</v>
      </c>
      <c r="C175" s="578"/>
      <c r="D175" s="281" t="s">
        <v>225</v>
      </c>
      <c r="P175" s="571"/>
      <c r="Q175" s="182"/>
      <c r="R175" s="182"/>
      <c r="S175" s="182"/>
      <c r="T175" s="221"/>
      <c r="U175" s="221"/>
      <c r="V175" s="221"/>
      <c r="W175" s="250"/>
      <c r="X175" s="539">
        <f t="shared" si="412"/>
        <v>0</v>
      </c>
      <c r="Y175" s="308">
        <f t="shared" si="488"/>
        <v>-1.1978066240000089</v>
      </c>
      <c r="Z175" s="309">
        <f t="shared" si="488"/>
        <v>-1.0868897299999958</v>
      </c>
      <c r="AA175" s="310">
        <f t="shared" si="488"/>
        <v>-1.0702643670000072</v>
      </c>
      <c r="AB175" s="318">
        <f t="shared" si="488"/>
        <v>-8.3953587981889939</v>
      </c>
      <c r="AC175" s="295">
        <f t="shared" si="488"/>
        <v>-6.9262920104499983</v>
      </c>
      <c r="AD175" s="296">
        <f t="shared" si="488"/>
        <v>-4.3526519291609986</v>
      </c>
      <c r="AE175" s="250"/>
      <c r="AF175" s="539">
        <f t="shared" si="413"/>
        <v>0</v>
      </c>
      <c r="AG175" s="308">
        <f t="shared" si="489"/>
        <v>1.4265181229999939</v>
      </c>
      <c r="AH175" s="309">
        <f t="shared" si="489"/>
        <v>0.69830688999999779</v>
      </c>
      <c r="AI175" s="310">
        <f t="shared" si="489"/>
        <v>-1.0442455329999945</v>
      </c>
      <c r="AJ175" s="318">
        <f t="shared" si="489"/>
        <v>6.9434051749709909</v>
      </c>
      <c r="AK175" s="295">
        <f t="shared" si="489"/>
        <v>3.1955714278350058</v>
      </c>
      <c r="AL175" s="296">
        <f t="shared" si="489"/>
        <v>-1.0981211881329926</v>
      </c>
      <c r="AM175" s="250"/>
      <c r="AN175" s="539">
        <f t="shared" si="328"/>
        <v>0</v>
      </c>
      <c r="AO175" s="308">
        <f t="shared" si="490"/>
        <v>4.390479192999976</v>
      </c>
      <c r="AP175" s="309">
        <f t="shared" si="490"/>
        <v>3.29484914599999</v>
      </c>
      <c r="AQ175" s="310">
        <f t="shared" si="490"/>
        <v>1.197753899999995</v>
      </c>
      <c r="AR175" s="318">
        <f t="shared" si="490"/>
        <v>-16.490698260726987</v>
      </c>
      <c r="AS175" s="295">
        <f t="shared" si="490"/>
        <v>-1.5205769622310186</v>
      </c>
      <c r="AT175" s="296">
        <f t="shared" si="490"/>
        <v>-1.9300559228810101</v>
      </c>
      <c r="AU175" s="250"/>
      <c r="AV175" s="539">
        <f t="shared" si="335"/>
        <v>0</v>
      </c>
      <c r="AW175" s="308">
        <f t="shared" si="491"/>
        <v>25.668985143000043</v>
      </c>
      <c r="AX175" s="309">
        <f t="shared" si="491"/>
        <v>9.4850596910000036</v>
      </c>
      <c r="AY175" s="310">
        <f t="shared" si="491"/>
        <v>-5.9870337999996082E-2</v>
      </c>
      <c r="AZ175" s="318">
        <f t="shared" si="491"/>
        <v>2.968602820579008</v>
      </c>
      <c r="BA175" s="295">
        <f t="shared" si="491"/>
        <v>-3.9703740558410061</v>
      </c>
      <c r="BB175" s="296">
        <f t="shared" si="491"/>
        <v>-0.90463697636499774</v>
      </c>
      <c r="BC175" s="250"/>
      <c r="BD175" s="539">
        <f t="shared" si="342"/>
        <v>0</v>
      </c>
      <c r="BE175" s="308">
        <f t="shared" si="492"/>
        <v>5.1299762410000085</v>
      </c>
      <c r="BF175" s="309">
        <f t="shared" si="492"/>
        <v>3.9218792430000065</v>
      </c>
      <c r="BG175" s="310">
        <f t="shared" si="492"/>
        <v>2.114603908999996</v>
      </c>
      <c r="BH175" s="318">
        <f t="shared" si="492"/>
        <v>3.8514586924289915</v>
      </c>
      <c r="BI175" s="295">
        <f t="shared" si="492"/>
        <v>6.0145328317660187</v>
      </c>
      <c r="BJ175" s="296">
        <f t="shared" si="492"/>
        <v>5.419409805769007</v>
      </c>
      <c r="BK175" s="250"/>
      <c r="BL175" s="539">
        <f t="shared" si="349"/>
        <v>0</v>
      </c>
      <c r="BM175" s="308">
        <f t="shared" si="493"/>
        <v>5.8133748299999866</v>
      </c>
      <c r="BN175" s="309">
        <f t="shared" si="493"/>
        <v>4.3653970700000002</v>
      </c>
      <c r="BO175" s="310">
        <f t="shared" si="493"/>
        <v>2.2007275240000013</v>
      </c>
      <c r="BP175" s="318">
        <f t="shared" si="493"/>
        <v>17.238415005986013</v>
      </c>
      <c r="BQ175" s="295">
        <f t="shared" si="493"/>
        <v>6.9242970755529996</v>
      </c>
      <c r="BR175" s="296">
        <f t="shared" si="493"/>
        <v>3.4506076292829988</v>
      </c>
      <c r="BS175" s="250"/>
      <c r="BT175" s="539">
        <f t="shared" si="356"/>
        <v>0</v>
      </c>
      <c r="BU175" s="308">
        <f t="shared" si="494"/>
        <v>-0.1235794240000132</v>
      </c>
      <c r="BV175" s="309">
        <f t="shared" si="495"/>
        <v>0.14305196000000819</v>
      </c>
      <c r="BW175" s="310">
        <f t="shared" si="496"/>
        <v>2.6299570320000072</v>
      </c>
      <c r="BX175" s="318">
        <f t="shared" si="497"/>
        <v>-2.8165053149170376</v>
      </c>
      <c r="BY175" s="295">
        <f t="shared" si="498"/>
        <v>0.8032454794459909</v>
      </c>
      <c r="BZ175" s="296">
        <f t="shared" si="499"/>
        <v>0.98487741411599927</v>
      </c>
      <c r="CA175" s="250"/>
      <c r="CB175" s="539">
        <f t="shared" si="363"/>
        <v>0</v>
      </c>
      <c r="CC175" s="308">
        <f t="shared" si="500"/>
        <v>-2.8984974350000243</v>
      </c>
      <c r="CD175" s="309">
        <f t="shared" si="501"/>
        <v>-1.4562056230000167</v>
      </c>
      <c r="CE175" s="310">
        <f t="shared" si="502"/>
        <v>1.2965783189999911</v>
      </c>
      <c r="CF175" s="318">
        <f t="shared" si="503"/>
        <v>-9.7767660550119615</v>
      </c>
      <c r="CG175" s="295">
        <f t="shared" si="504"/>
        <v>-3.6933647679659884</v>
      </c>
      <c r="CH175" s="296">
        <f t="shared" si="505"/>
        <v>1.1547294608070047</v>
      </c>
      <c r="CI175" s="250"/>
      <c r="CJ175" s="539">
        <f t="shared" si="370"/>
        <v>0</v>
      </c>
      <c r="CK175" s="308">
        <f t="shared" si="506"/>
        <v>-6.7179401469999789</v>
      </c>
      <c r="CL175" s="309">
        <f t="shared" si="507"/>
        <v>-5.4276185800000007</v>
      </c>
      <c r="CM175" s="310">
        <f t="shared" si="508"/>
        <v>-3.6756881820000018</v>
      </c>
      <c r="CN175" s="318">
        <f t="shared" si="509"/>
        <v>0.92955336561897184</v>
      </c>
      <c r="CO175" s="295">
        <f t="shared" si="510"/>
        <v>-0.85237176929501857</v>
      </c>
      <c r="CP175" s="296">
        <f t="shared" si="511"/>
        <v>-0.45712347509800111</v>
      </c>
      <c r="CQ175" s="250"/>
      <c r="CR175" s="539">
        <f t="shared" si="377"/>
        <v>0</v>
      </c>
      <c r="CS175" s="308">
        <f t="shared" si="512"/>
        <v>-4.2096865610000123</v>
      </c>
      <c r="CT175" s="309">
        <f t="shared" si="513"/>
        <v>-1.6903017059999854</v>
      </c>
      <c r="CU175" s="310">
        <f t="shared" si="514"/>
        <v>0.9967660450000011</v>
      </c>
      <c r="CV175" s="318">
        <f t="shared" si="515"/>
        <v>3.9497786114540361</v>
      </c>
      <c r="CW175" s="295">
        <f t="shared" si="516"/>
        <v>4.043435085970998</v>
      </c>
      <c r="CX175" s="296">
        <f t="shared" si="517"/>
        <v>1.9654879609149987</v>
      </c>
      <c r="CY175" s="250"/>
      <c r="CZ175" s="539">
        <f t="shared" si="384"/>
        <v>0</v>
      </c>
      <c r="DA175" s="308">
        <f t="shared" si="518"/>
        <v>-5.5539183799999705</v>
      </c>
      <c r="DB175" s="309">
        <f t="shared" si="519"/>
        <v>-4.1248881850000032</v>
      </c>
      <c r="DC175" s="310">
        <f t="shared" si="520"/>
        <v>-1.9538181610000009</v>
      </c>
      <c r="DD175" s="318">
        <f t="shared" si="521"/>
        <v>-6.1374056085180086</v>
      </c>
      <c r="DE175" s="295">
        <f t="shared" si="522"/>
        <v>-3.8736317290849911</v>
      </c>
      <c r="DF175" s="296">
        <f t="shared" si="523"/>
        <v>-4.1702651100899999</v>
      </c>
      <c r="DG175" s="250"/>
      <c r="DH175" s="539">
        <f t="shared" si="391"/>
        <v>0</v>
      </c>
      <c r="DI175" s="308">
        <f t="shared" si="524"/>
        <v>0.74506642299996884</v>
      </c>
      <c r="DJ175" s="309">
        <f t="shared" si="525"/>
        <v>0.32906353600000671</v>
      </c>
      <c r="DK175" s="310">
        <f t="shared" si="526"/>
        <v>-0.29288623499999744</v>
      </c>
      <c r="DL175" s="318">
        <f t="shared" si="527"/>
        <v>-2.1357868117250121</v>
      </c>
      <c r="DM175" s="295">
        <f t="shared" si="528"/>
        <v>-4.755263726256004</v>
      </c>
      <c r="DN175" s="296">
        <f t="shared" si="529"/>
        <v>-1.1912138065169984</v>
      </c>
      <c r="DO175" s="250"/>
      <c r="DP175" s="539">
        <f t="shared" si="398"/>
        <v>0</v>
      </c>
      <c r="DQ175" s="467">
        <f t="shared" si="530"/>
        <v>3.0030788200000416</v>
      </c>
      <c r="DR175" s="468">
        <f t="shared" si="531"/>
        <v>2.4408768719999898</v>
      </c>
      <c r="DS175" s="469">
        <f t="shared" si="532"/>
        <v>1.9340513660000056</v>
      </c>
      <c r="DT175" s="318">
        <f t="shared" si="533"/>
        <v>13.047770001259977</v>
      </c>
      <c r="DU175" s="295">
        <f t="shared" si="534"/>
        <v>9.117497855994003</v>
      </c>
      <c r="DV175" s="296">
        <f t="shared" si="535"/>
        <v>7.1838287469139885</v>
      </c>
      <c r="DW175" s="250"/>
      <c r="DX175" s="539">
        <f t="shared" si="405"/>
        <v>0</v>
      </c>
      <c r="DY175" s="467">
        <f t="shared" si="536"/>
        <v>-1.2849475310000003</v>
      </c>
      <c r="DZ175" s="468">
        <f t="shared" si="537"/>
        <v>-1.291345874000001</v>
      </c>
      <c r="EA175" s="469">
        <f t="shared" si="538"/>
        <v>-0.77212716400001113</v>
      </c>
      <c r="EB175" s="318">
        <f t="shared" si="539"/>
        <v>-1.3730189563389672</v>
      </c>
      <c r="EC175" s="295">
        <f t="shared" si="540"/>
        <v>4.6081156255349924</v>
      </c>
      <c r="ED175" s="296">
        <f t="shared" si="541"/>
        <v>1.4372984343620061</v>
      </c>
      <c r="EE175" s="250"/>
    </row>
    <row r="176" spans="1:135" ht="15.75" thickBot="1" x14ac:dyDescent="0.3">
      <c r="A176" s="105" t="s">
        <v>212</v>
      </c>
      <c r="B176" s="244" t="s">
        <v>263</v>
      </c>
      <c r="C176" s="578"/>
      <c r="D176" s="280" t="s">
        <v>226</v>
      </c>
      <c r="P176" s="571"/>
      <c r="Q176" s="182"/>
      <c r="R176" s="182"/>
      <c r="S176" s="182"/>
      <c r="T176" s="225"/>
      <c r="U176" s="225"/>
      <c r="V176" s="225"/>
      <c r="W176" s="250"/>
      <c r="X176" s="539">
        <f t="shared" si="412"/>
        <v>0</v>
      </c>
      <c r="Y176" s="305">
        <f t="shared" si="488"/>
        <v>-9.9640597939999793</v>
      </c>
      <c r="Z176" s="306">
        <f t="shared" si="488"/>
        <v>-6.3583559359999811</v>
      </c>
      <c r="AA176" s="307">
        <f t="shared" si="488"/>
        <v>-4.147622804000008</v>
      </c>
      <c r="AB176" s="317">
        <f t="shared" si="488"/>
        <v>-8.3953587981889939</v>
      </c>
      <c r="AC176" s="293">
        <f t="shared" si="488"/>
        <v>-6.9262920104499983</v>
      </c>
      <c r="AD176" s="294">
        <f t="shared" si="488"/>
        <v>-4.3526519291609986</v>
      </c>
      <c r="AE176" s="250"/>
      <c r="AF176" s="539">
        <f t="shared" si="413"/>
        <v>0</v>
      </c>
      <c r="AG176" s="305">
        <f t="shared" si="489"/>
        <v>-0.97957471000000851</v>
      </c>
      <c r="AH176" s="306">
        <f t="shared" si="489"/>
        <v>-1.1201236640000047</v>
      </c>
      <c r="AI176" s="307">
        <f t="shared" si="489"/>
        <v>-2.3931419549999902</v>
      </c>
      <c r="AJ176" s="317">
        <f t="shared" si="489"/>
        <v>6.9434051749709909</v>
      </c>
      <c r="AK176" s="293">
        <f t="shared" si="489"/>
        <v>3.1955714278350058</v>
      </c>
      <c r="AL176" s="294">
        <f t="shared" si="489"/>
        <v>-1.0981211881329926</v>
      </c>
      <c r="AM176" s="250"/>
      <c r="AN176" s="539">
        <f t="shared" si="328"/>
        <v>0</v>
      </c>
      <c r="AO176" s="305">
        <f t="shared" si="490"/>
        <v>1.4373290439999948</v>
      </c>
      <c r="AP176" s="306">
        <f t="shared" si="490"/>
        <v>1.0048605700000053</v>
      </c>
      <c r="AQ176" s="307">
        <f t="shared" si="490"/>
        <v>0.92351751100000001</v>
      </c>
      <c r="AR176" s="317">
        <f t="shared" si="490"/>
        <v>-16.490698260726987</v>
      </c>
      <c r="AS176" s="293">
        <f t="shared" si="490"/>
        <v>-1.5205769622310186</v>
      </c>
      <c r="AT176" s="294">
        <f t="shared" si="490"/>
        <v>-1.9300559228810101</v>
      </c>
      <c r="AU176" s="250"/>
      <c r="AV176" s="539">
        <f t="shared" si="335"/>
        <v>0</v>
      </c>
      <c r="AW176" s="305">
        <f t="shared" si="491"/>
        <v>0.86188125399999649</v>
      </c>
      <c r="AX176" s="306">
        <f t="shared" si="491"/>
        <v>0.19263334600000803</v>
      </c>
      <c r="AY176" s="307">
        <f t="shared" si="491"/>
        <v>0.15424430599999539</v>
      </c>
      <c r="AZ176" s="317">
        <f t="shared" si="491"/>
        <v>2.968602820579008</v>
      </c>
      <c r="BA176" s="293">
        <f t="shared" si="491"/>
        <v>-3.9703740558410061</v>
      </c>
      <c r="BB176" s="294">
        <f t="shared" si="491"/>
        <v>-0.90463697636499774</v>
      </c>
      <c r="BC176" s="250"/>
      <c r="BD176" s="539">
        <f t="shared" si="342"/>
        <v>0</v>
      </c>
      <c r="BE176" s="305">
        <f t="shared" si="492"/>
        <v>3.5861806910000098</v>
      </c>
      <c r="BF176" s="306">
        <f t="shared" si="492"/>
        <v>2.6464814939999997</v>
      </c>
      <c r="BG176" s="307">
        <f t="shared" si="492"/>
        <v>2.4884355720000002</v>
      </c>
      <c r="BH176" s="317">
        <f t="shared" si="492"/>
        <v>3.8514586924289915</v>
      </c>
      <c r="BI176" s="293">
        <f t="shared" si="492"/>
        <v>6.0145328317660187</v>
      </c>
      <c r="BJ176" s="294">
        <f t="shared" si="492"/>
        <v>5.419409805769007</v>
      </c>
      <c r="BK176" s="250"/>
      <c r="BL176" s="539">
        <f t="shared" si="349"/>
        <v>0</v>
      </c>
      <c r="BM176" s="305">
        <f t="shared" si="493"/>
        <v>3.8689633559999947</v>
      </c>
      <c r="BN176" s="306">
        <f t="shared" si="493"/>
        <v>2.7812315449999971</v>
      </c>
      <c r="BO176" s="307">
        <f t="shared" si="493"/>
        <v>2.5374767579999968</v>
      </c>
      <c r="BP176" s="317">
        <f t="shared" si="493"/>
        <v>17.238415005986013</v>
      </c>
      <c r="BQ176" s="293">
        <f t="shared" si="493"/>
        <v>6.9242970755529996</v>
      </c>
      <c r="BR176" s="294">
        <f t="shared" si="493"/>
        <v>3.4506076292829988</v>
      </c>
      <c r="BS176" s="250"/>
      <c r="BT176" s="539">
        <f t="shared" si="356"/>
        <v>0</v>
      </c>
      <c r="BU176" s="305">
        <f t="shared" si="494"/>
        <v>1.033833919000017</v>
      </c>
      <c r="BV176" s="306">
        <f t="shared" si="495"/>
        <v>3.6636091849999843</v>
      </c>
      <c r="BW176" s="307">
        <f t="shared" si="496"/>
        <v>5.2006022019999989</v>
      </c>
      <c r="BX176" s="317">
        <f t="shared" si="497"/>
        <v>-2.8165053149170376</v>
      </c>
      <c r="BY176" s="293">
        <f t="shared" si="498"/>
        <v>0.8032454794459909</v>
      </c>
      <c r="BZ176" s="294">
        <f t="shared" si="499"/>
        <v>0.98487741411599927</v>
      </c>
      <c r="CA176" s="250"/>
      <c r="CB176" s="539">
        <f t="shared" si="363"/>
        <v>0</v>
      </c>
      <c r="CC176" s="305">
        <f t="shared" si="500"/>
        <v>1.3317437019999829</v>
      </c>
      <c r="CD176" s="306">
        <f t="shared" si="501"/>
        <v>1.4954347400000074</v>
      </c>
      <c r="CE176" s="307">
        <f t="shared" si="502"/>
        <v>2.2877075260000055</v>
      </c>
      <c r="CF176" s="317">
        <f t="shared" si="503"/>
        <v>-9.7767660550119615</v>
      </c>
      <c r="CG176" s="293">
        <f t="shared" si="504"/>
        <v>-3.6933647679659884</v>
      </c>
      <c r="CH176" s="294">
        <f t="shared" si="505"/>
        <v>1.1547294608070047</v>
      </c>
      <c r="CI176" s="250"/>
      <c r="CJ176" s="539">
        <f t="shared" si="370"/>
        <v>0</v>
      </c>
      <c r="CK176" s="305">
        <f t="shared" si="506"/>
        <v>-3.4413678269999934</v>
      </c>
      <c r="CL176" s="306">
        <f t="shared" si="507"/>
        <v>-3.1505679050000026</v>
      </c>
      <c r="CM176" s="307">
        <f t="shared" si="508"/>
        <v>-2.4567656090000014</v>
      </c>
      <c r="CN176" s="317">
        <f t="shared" si="509"/>
        <v>0.92955336561897184</v>
      </c>
      <c r="CO176" s="293">
        <f t="shared" si="510"/>
        <v>-0.85237176929501857</v>
      </c>
      <c r="CP176" s="294">
        <f t="shared" si="511"/>
        <v>-0.45712347509800111</v>
      </c>
      <c r="CQ176" s="250"/>
      <c r="CR176" s="539">
        <f t="shared" si="377"/>
        <v>0</v>
      </c>
      <c r="CS176" s="305">
        <f t="shared" si="512"/>
        <v>-0.41512028299999315</v>
      </c>
      <c r="CT176" s="306">
        <f t="shared" si="513"/>
        <v>0.14082023099999219</v>
      </c>
      <c r="CU176" s="307">
        <f t="shared" si="514"/>
        <v>0.87172146899999348</v>
      </c>
      <c r="CV176" s="317">
        <f t="shared" si="515"/>
        <v>3.9497786114540361</v>
      </c>
      <c r="CW176" s="293">
        <f t="shared" si="516"/>
        <v>4.043435085970998</v>
      </c>
      <c r="CX176" s="294">
        <f t="shared" si="517"/>
        <v>1.9654879609149987</v>
      </c>
      <c r="CY176" s="250"/>
      <c r="CZ176" s="539">
        <f t="shared" si="384"/>
        <v>0</v>
      </c>
      <c r="DA176" s="305">
        <f t="shared" si="518"/>
        <v>-2.578330316000006</v>
      </c>
      <c r="DB176" s="306">
        <f t="shared" si="519"/>
        <v>-2.015929323999984</v>
      </c>
      <c r="DC176" s="307">
        <f t="shared" si="520"/>
        <v>-1.7500231789999958</v>
      </c>
      <c r="DD176" s="317">
        <f t="shared" si="521"/>
        <v>-6.1374056085180086</v>
      </c>
      <c r="DE176" s="293">
        <f t="shared" si="522"/>
        <v>-3.8736317290849911</v>
      </c>
      <c r="DF176" s="294">
        <f t="shared" si="523"/>
        <v>-4.1702651100899999</v>
      </c>
      <c r="DG176" s="250"/>
      <c r="DH176" s="539">
        <f t="shared" si="391"/>
        <v>0</v>
      </c>
      <c r="DI176" s="305">
        <f t="shared" si="524"/>
        <v>-1.3145788999992192E-2</v>
      </c>
      <c r="DJ176" s="306">
        <f t="shared" si="525"/>
        <v>-0.17176196299999447</v>
      </c>
      <c r="DK176" s="307">
        <f t="shared" si="526"/>
        <v>-0.17970487499999876</v>
      </c>
      <c r="DL176" s="317">
        <f t="shared" si="527"/>
        <v>-2.1357868117250121</v>
      </c>
      <c r="DM176" s="293">
        <f t="shared" si="528"/>
        <v>-4.755263726256004</v>
      </c>
      <c r="DN176" s="294">
        <f t="shared" si="529"/>
        <v>-1.1912138065169984</v>
      </c>
      <c r="DO176" s="250"/>
      <c r="DP176" s="539">
        <f t="shared" si="398"/>
        <v>0</v>
      </c>
      <c r="DQ176" s="467">
        <f t="shared" si="530"/>
        <v>10.073700436999985</v>
      </c>
      <c r="DR176" s="468">
        <f t="shared" si="531"/>
        <v>6.7644873889999815</v>
      </c>
      <c r="DS176" s="469">
        <f t="shared" si="532"/>
        <v>4.3668484030000059</v>
      </c>
      <c r="DT176" s="317">
        <f t="shared" si="533"/>
        <v>13.047770001259977</v>
      </c>
      <c r="DU176" s="293">
        <f t="shared" si="534"/>
        <v>9.117497855994003</v>
      </c>
      <c r="DV176" s="294">
        <f t="shared" si="535"/>
        <v>7.1838287469139885</v>
      </c>
      <c r="DW176" s="250"/>
      <c r="DX176" s="539">
        <f t="shared" si="405"/>
        <v>0</v>
      </c>
      <c r="DY176" s="467">
        <f t="shared" si="536"/>
        <v>-0.33392184100000577</v>
      </c>
      <c r="DZ176" s="468">
        <f t="shared" si="537"/>
        <v>-0.35966807700000913</v>
      </c>
      <c r="EA176" s="469">
        <f t="shared" si="538"/>
        <v>0.46886636399999304</v>
      </c>
      <c r="EB176" s="317">
        <f t="shared" si="539"/>
        <v>-1.3730189563389672</v>
      </c>
      <c r="EC176" s="293">
        <f t="shared" si="540"/>
        <v>4.6081156255349924</v>
      </c>
      <c r="ED176" s="294">
        <f t="shared" si="541"/>
        <v>1.4372984343620061</v>
      </c>
      <c r="EE176" s="250"/>
    </row>
    <row r="177" spans="1:135" ht="15.75" thickBot="1" x14ac:dyDescent="0.3">
      <c r="A177" s="105" t="s">
        <v>213</v>
      </c>
      <c r="B177" s="244" t="s">
        <v>264</v>
      </c>
      <c r="C177" s="579"/>
      <c r="D177" s="280" t="s">
        <v>226</v>
      </c>
      <c r="P177" s="571"/>
      <c r="Q177" s="182"/>
      <c r="R177" s="182"/>
      <c r="S177" s="182"/>
      <c r="T177" s="225"/>
      <c r="U177" s="225"/>
      <c r="V177" s="225"/>
      <c r="W177" s="250"/>
      <c r="X177" s="539">
        <f t="shared" si="412"/>
        <v>0</v>
      </c>
      <c r="Y177" s="305">
        <f t="shared" si="488"/>
        <v>-25.456913173999965</v>
      </c>
      <c r="Z177" s="306">
        <f t="shared" si="488"/>
        <v>-20.304129156999977</v>
      </c>
      <c r="AA177" s="307">
        <f t="shared" si="488"/>
        <v>-4.766481976999998</v>
      </c>
      <c r="AB177" s="319">
        <f t="shared" si="488"/>
        <v>-8.3953587981889939</v>
      </c>
      <c r="AC177" s="300">
        <f t="shared" si="488"/>
        <v>-6.9262920104499983</v>
      </c>
      <c r="AD177" s="301">
        <f t="shared" si="488"/>
        <v>-4.3526519291609986</v>
      </c>
      <c r="AE177" s="250"/>
      <c r="AF177" s="539">
        <f t="shared" si="413"/>
        <v>0</v>
      </c>
      <c r="AG177" s="305">
        <f t="shared" si="489"/>
        <v>-0.70164764899999454</v>
      </c>
      <c r="AH177" s="306">
        <f t="shared" si="489"/>
        <v>-1.0511896900000011</v>
      </c>
      <c r="AI177" s="307">
        <f t="shared" si="489"/>
        <v>-2.7510519519999974</v>
      </c>
      <c r="AJ177" s="319">
        <f t="shared" si="489"/>
        <v>6.9434051749709909</v>
      </c>
      <c r="AK177" s="300">
        <f t="shared" si="489"/>
        <v>3.1955714278350058</v>
      </c>
      <c r="AL177" s="301">
        <f t="shared" si="489"/>
        <v>-1.0981211881329926</v>
      </c>
      <c r="AM177" s="250"/>
      <c r="AN177" s="539">
        <f t="shared" si="328"/>
        <v>0</v>
      </c>
      <c r="AO177" s="305">
        <f t="shared" si="490"/>
        <v>5.9031917689999887</v>
      </c>
      <c r="AP177" s="306">
        <f t="shared" si="490"/>
        <v>4.8854022390000296</v>
      </c>
      <c r="AQ177" s="307">
        <f t="shared" si="490"/>
        <v>1.9430697549999962</v>
      </c>
      <c r="AR177" s="319">
        <f t="shared" si="490"/>
        <v>-16.490698260726987</v>
      </c>
      <c r="AS177" s="300">
        <f t="shared" si="490"/>
        <v>-1.5205769622310186</v>
      </c>
      <c r="AT177" s="301">
        <f t="shared" si="490"/>
        <v>-1.9300559228810101</v>
      </c>
      <c r="AU177" s="250"/>
      <c r="AV177" s="539">
        <f t="shared" si="335"/>
        <v>0</v>
      </c>
      <c r="AW177" s="305">
        <f t="shared" si="491"/>
        <v>6.2817285419999962</v>
      </c>
      <c r="AX177" s="306">
        <f t="shared" si="491"/>
        <v>4.8296075949999704</v>
      </c>
      <c r="AY177" s="307">
        <f t="shared" si="491"/>
        <v>0.23106672499999092</v>
      </c>
      <c r="AZ177" s="319">
        <f t="shared" si="491"/>
        <v>2.968602820579008</v>
      </c>
      <c r="BA177" s="300">
        <f t="shared" si="491"/>
        <v>-3.9703740558410061</v>
      </c>
      <c r="BB177" s="301">
        <f t="shared" si="491"/>
        <v>-0.90463697636499774</v>
      </c>
      <c r="BC177" s="250"/>
      <c r="BD177" s="539">
        <f t="shared" si="342"/>
        <v>0</v>
      </c>
      <c r="BE177" s="305">
        <f t="shared" si="492"/>
        <v>10.647540520000007</v>
      </c>
      <c r="BF177" s="306">
        <f t="shared" si="492"/>
        <v>8.5745555889999991</v>
      </c>
      <c r="BG177" s="307">
        <f t="shared" si="492"/>
        <v>2.9546244090000044</v>
      </c>
      <c r="BH177" s="319">
        <f t="shared" si="492"/>
        <v>3.8514586924289915</v>
      </c>
      <c r="BI177" s="300">
        <f t="shared" si="492"/>
        <v>6.0145328317660187</v>
      </c>
      <c r="BJ177" s="301">
        <f t="shared" si="492"/>
        <v>5.419409805769007</v>
      </c>
      <c r="BK177" s="250"/>
      <c r="BL177" s="539">
        <f t="shared" si="349"/>
        <v>0</v>
      </c>
      <c r="BM177" s="305">
        <f t="shared" si="493"/>
        <v>-3.6518712749999622</v>
      </c>
      <c r="BN177" s="306">
        <f t="shared" si="493"/>
        <v>-4.6152868249999983</v>
      </c>
      <c r="BO177" s="307">
        <f t="shared" si="493"/>
        <v>-9.1124023219999941</v>
      </c>
      <c r="BP177" s="319">
        <f t="shared" si="493"/>
        <v>17.238415005986013</v>
      </c>
      <c r="BQ177" s="300">
        <f t="shared" si="493"/>
        <v>6.9242970755529996</v>
      </c>
      <c r="BR177" s="301">
        <f t="shared" si="493"/>
        <v>3.4506076292829988</v>
      </c>
      <c r="BS177" s="250"/>
      <c r="BT177" s="539">
        <f t="shared" si="356"/>
        <v>0</v>
      </c>
      <c r="BU177" s="305">
        <f t="shared" si="494"/>
        <v>-6.8682133010000257</v>
      </c>
      <c r="BV177" s="306">
        <f t="shared" si="495"/>
        <v>-4.2820687220000195</v>
      </c>
      <c r="BW177" s="307">
        <f t="shared" si="496"/>
        <v>-0.45744569900000442</v>
      </c>
      <c r="BX177" s="319">
        <f t="shared" si="497"/>
        <v>-2.8165053149170376</v>
      </c>
      <c r="BY177" s="300">
        <f t="shared" si="498"/>
        <v>0.8032454794459909</v>
      </c>
      <c r="BZ177" s="301">
        <f t="shared" si="499"/>
        <v>0.98487741411599927</v>
      </c>
      <c r="CA177" s="250"/>
      <c r="CB177" s="539">
        <f t="shared" si="363"/>
        <v>0</v>
      </c>
      <c r="CC177" s="305">
        <f t="shared" si="500"/>
        <v>-0.24476226299998416</v>
      </c>
      <c r="CD177" s="306">
        <f t="shared" si="501"/>
        <v>9.1147838000040338E-2</v>
      </c>
      <c r="CE177" s="307">
        <f t="shared" si="502"/>
        <v>3.0237306540000048</v>
      </c>
      <c r="CF177" s="319">
        <f t="shared" si="503"/>
        <v>-9.7767660550119615</v>
      </c>
      <c r="CG177" s="300">
        <f t="shared" si="504"/>
        <v>-3.6933647679659884</v>
      </c>
      <c r="CH177" s="301">
        <f t="shared" si="505"/>
        <v>1.1547294608070047</v>
      </c>
      <c r="CI177" s="250"/>
      <c r="CJ177" s="539">
        <f t="shared" si="370"/>
        <v>0</v>
      </c>
      <c r="CK177" s="305">
        <f t="shared" si="506"/>
        <v>-3.0857772340000338</v>
      </c>
      <c r="CL177" s="306">
        <f t="shared" si="507"/>
        <v>-2.9330657070000257</v>
      </c>
      <c r="CM177" s="307">
        <f t="shared" si="508"/>
        <v>-1.7511759550000079</v>
      </c>
      <c r="CN177" s="319">
        <f t="shared" si="509"/>
        <v>0.92955336561897184</v>
      </c>
      <c r="CO177" s="300">
        <f t="shared" si="510"/>
        <v>-0.85237176929501857</v>
      </c>
      <c r="CP177" s="301">
        <f t="shared" si="511"/>
        <v>-0.45712347509800111</v>
      </c>
      <c r="CQ177" s="250"/>
      <c r="CR177" s="539">
        <f t="shared" si="377"/>
        <v>0</v>
      </c>
      <c r="CS177" s="305">
        <f t="shared" si="512"/>
        <v>-2.84613699800002</v>
      </c>
      <c r="CT177" s="306">
        <f t="shared" si="513"/>
        <v>-2.078761510999982</v>
      </c>
      <c r="CU177" s="307">
        <f t="shared" si="514"/>
        <v>1.9514334229999974</v>
      </c>
      <c r="CV177" s="319">
        <f t="shared" si="515"/>
        <v>3.9497786114540361</v>
      </c>
      <c r="CW177" s="300">
        <f t="shared" si="516"/>
        <v>4.043435085970998</v>
      </c>
      <c r="CX177" s="301">
        <f t="shared" si="517"/>
        <v>1.9654879609149987</v>
      </c>
      <c r="CY177" s="250"/>
      <c r="CZ177" s="539">
        <f t="shared" si="384"/>
        <v>0</v>
      </c>
      <c r="DA177" s="305">
        <f t="shared" si="518"/>
        <v>-6.7792294669999933</v>
      </c>
      <c r="DB177" s="306">
        <f t="shared" si="519"/>
        <v>-5.5488392299999987</v>
      </c>
      <c r="DC177" s="307">
        <f t="shared" si="520"/>
        <v>-1.5064693229999904</v>
      </c>
      <c r="DD177" s="319">
        <f t="shared" si="521"/>
        <v>-6.1374056085180086</v>
      </c>
      <c r="DE177" s="300">
        <f t="shared" si="522"/>
        <v>-3.8736317290849911</v>
      </c>
      <c r="DF177" s="301">
        <f t="shared" si="523"/>
        <v>-4.1702651100899999</v>
      </c>
      <c r="DG177" s="250"/>
      <c r="DH177" s="539">
        <f t="shared" si="391"/>
        <v>0</v>
      </c>
      <c r="DI177" s="305">
        <f t="shared" si="524"/>
        <v>0.53025921100004325</v>
      </c>
      <c r="DJ177" s="306">
        <f t="shared" si="525"/>
        <v>0.30019580699996595</v>
      </c>
      <c r="DK177" s="307">
        <f t="shared" si="526"/>
        <v>0.78236652500000048</v>
      </c>
      <c r="DL177" s="319">
        <f t="shared" si="527"/>
        <v>-2.1357868117250121</v>
      </c>
      <c r="DM177" s="300">
        <f t="shared" si="528"/>
        <v>-4.755263726256004</v>
      </c>
      <c r="DN177" s="301">
        <f t="shared" si="529"/>
        <v>-1.1912138065169984</v>
      </c>
      <c r="DO177" s="250"/>
      <c r="DP177" s="539">
        <f t="shared" si="398"/>
        <v>0</v>
      </c>
      <c r="DQ177" s="467">
        <f t="shared" si="530"/>
        <v>23.739816152999992</v>
      </c>
      <c r="DR177" s="468">
        <f t="shared" si="531"/>
        <v>19.116232819000004</v>
      </c>
      <c r="DS177" s="469">
        <f t="shared" si="532"/>
        <v>4.9892307260000024</v>
      </c>
      <c r="DT177" s="319">
        <f t="shared" si="533"/>
        <v>13.047770001259977</v>
      </c>
      <c r="DU177" s="300">
        <f t="shared" si="534"/>
        <v>9.117497855994003</v>
      </c>
      <c r="DV177" s="301">
        <f t="shared" si="535"/>
        <v>7.1838287469139885</v>
      </c>
      <c r="DW177" s="250"/>
      <c r="DX177" s="539">
        <f t="shared" si="405"/>
        <v>0</v>
      </c>
      <c r="DY177" s="467">
        <f t="shared" si="536"/>
        <v>-4.3726423860000523</v>
      </c>
      <c r="DZ177" s="468">
        <f t="shared" si="537"/>
        <v>-3.5263804399999685</v>
      </c>
      <c r="EA177" s="469">
        <f t="shared" si="538"/>
        <v>-1.495483519000004</v>
      </c>
      <c r="EB177" s="319">
        <f t="shared" si="539"/>
        <v>-1.3730189563389672</v>
      </c>
      <c r="EC177" s="300">
        <f t="shared" si="540"/>
        <v>4.6081156255349924</v>
      </c>
      <c r="ED177" s="301">
        <f t="shared" si="541"/>
        <v>1.4372984343620061</v>
      </c>
      <c r="EE177" s="250"/>
    </row>
    <row r="178" spans="1:135" ht="3" customHeight="1" thickBot="1" x14ac:dyDescent="0.3">
      <c r="A178" s="183"/>
      <c r="B178" s="241"/>
      <c r="C178" s="237"/>
      <c r="D178" s="257"/>
      <c r="P178" s="571"/>
      <c r="Q178" s="182"/>
      <c r="R178" s="182"/>
      <c r="S178" s="182"/>
      <c r="T178" s="180"/>
      <c r="U178" s="180"/>
      <c r="V178" s="180"/>
      <c r="W178" s="250"/>
      <c r="X178" s="539">
        <f t="shared" si="412"/>
        <v>0</v>
      </c>
      <c r="Y178" s="192"/>
      <c r="Z178" s="193"/>
      <c r="AA178" s="194"/>
      <c r="AB178" s="263"/>
      <c r="AC178" s="263"/>
      <c r="AD178" s="264"/>
      <c r="AE178" s="250"/>
      <c r="AF178" s="539">
        <f t="shared" si="413"/>
        <v>0</v>
      </c>
      <c r="AG178" s="192"/>
      <c r="AH178" s="193"/>
      <c r="AI178" s="194"/>
      <c r="AJ178" s="263"/>
      <c r="AK178" s="263"/>
      <c r="AL178" s="264"/>
      <c r="AM178" s="250"/>
      <c r="AN178" s="539">
        <f t="shared" si="328"/>
        <v>0</v>
      </c>
      <c r="AO178" s="192"/>
      <c r="AP178" s="193"/>
      <c r="AQ178" s="194"/>
      <c r="AR178" s="263"/>
      <c r="AS178" s="263"/>
      <c r="AT178" s="264"/>
      <c r="AU178" s="250"/>
      <c r="AV178" s="539">
        <f t="shared" si="335"/>
        <v>0</v>
      </c>
      <c r="AW178" s="192"/>
      <c r="AX178" s="193"/>
      <c r="AY178" s="194"/>
      <c r="AZ178" s="263"/>
      <c r="BA178" s="263"/>
      <c r="BB178" s="264"/>
      <c r="BC178" s="250"/>
      <c r="BD178" s="539">
        <f t="shared" si="342"/>
        <v>0</v>
      </c>
      <c r="BE178" s="192"/>
      <c r="BF178" s="193"/>
      <c r="BG178" s="194"/>
      <c r="BH178" s="263"/>
      <c r="BI178" s="263"/>
      <c r="BJ178" s="264"/>
      <c r="BK178" s="250"/>
      <c r="BL178" s="539">
        <f t="shared" si="349"/>
        <v>0</v>
      </c>
      <c r="BM178" s="192"/>
      <c r="BN178" s="193"/>
      <c r="BO178" s="194"/>
      <c r="BP178" s="263"/>
      <c r="BQ178" s="263"/>
      <c r="BR178" s="264"/>
      <c r="BS178" s="250"/>
      <c r="BT178" s="539">
        <f t="shared" si="356"/>
        <v>0</v>
      </c>
      <c r="BU178" s="192"/>
      <c r="BV178" s="193"/>
      <c r="BW178" s="194"/>
      <c r="BX178" s="263"/>
      <c r="BY178" s="263"/>
      <c r="BZ178" s="264"/>
      <c r="CA178" s="250"/>
      <c r="CB178" s="539">
        <f t="shared" si="363"/>
        <v>0</v>
      </c>
      <c r="CC178" s="192"/>
      <c r="CD178" s="193"/>
      <c r="CE178" s="194"/>
      <c r="CF178" s="263"/>
      <c r="CG178" s="263"/>
      <c r="CH178" s="264"/>
      <c r="CI178" s="250"/>
      <c r="CJ178" s="539">
        <f t="shared" si="370"/>
        <v>0</v>
      </c>
      <c r="CK178" s="192"/>
      <c r="CL178" s="193"/>
      <c r="CM178" s="194"/>
      <c r="CN178" s="263"/>
      <c r="CO178" s="263"/>
      <c r="CP178" s="264"/>
      <c r="CQ178" s="250"/>
      <c r="CR178" s="539">
        <f t="shared" si="377"/>
        <v>0</v>
      </c>
      <c r="CS178" s="192"/>
      <c r="CT178" s="193"/>
      <c r="CU178" s="194"/>
      <c r="CV178" s="263"/>
      <c r="CW178" s="263"/>
      <c r="CX178" s="264"/>
      <c r="CY178" s="250"/>
      <c r="CZ178" s="539">
        <f t="shared" si="384"/>
        <v>0</v>
      </c>
      <c r="DA178" s="192"/>
      <c r="DB178" s="193"/>
      <c r="DC178" s="194"/>
      <c r="DD178" s="263"/>
      <c r="DE178" s="263"/>
      <c r="DF178" s="264"/>
      <c r="DG178" s="250"/>
      <c r="DH178" s="539">
        <f t="shared" si="391"/>
        <v>0</v>
      </c>
      <c r="DI178" s="192"/>
      <c r="DJ178" s="193"/>
      <c r="DK178" s="194"/>
      <c r="DL178" s="263"/>
      <c r="DM178" s="263"/>
      <c r="DN178" s="264"/>
      <c r="DO178" s="250"/>
      <c r="DP178" s="539">
        <f t="shared" si="398"/>
        <v>0</v>
      </c>
      <c r="DQ178" s="192"/>
      <c r="DR178" s="193"/>
      <c r="DS178" s="194"/>
      <c r="DT178" s="263"/>
      <c r="DU178" s="263"/>
      <c r="DV178" s="264"/>
      <c r="DW178" s="250"/>
      <c r="DX178" s="539">
        <f t="shared" si="405"/>
        <v>0</v>
      </c>
      <c r="DY178" s="192"/>
      <c r="DZ178" s="193"/>
      <c r="EA178" s="194"/>
      <c r="EB178" s="263"/>
      <c r="EC178" s="263"/>
      <c r="ED178" s="264"/>
      <c r="EE178" s="250"/>
    </row>
    <row r="179" spans="1:135" ht="15.75" thickBot="1" x14ac:dyDescent="0.3">
      <c r="A179" s="230" t="s">
        <v>214</v>
      </c>
      <c r="B179" s="246" t="s">
        <v>265</v>
      </c>
      <c r="C179" s="575" t="s">
        <v>135</v>
      </c>
      <c r="D179" s="283" t="s">
        <v>225</v>
      </c>
      <c r="P179" s="571"/>
      <c r="Q179" s="182"/>
      <c r="R179" s="182"/>
      <c r="S179" s="182"/>
      <c r="T179" s="225"/>
      <c r="U179" s="225"/>
      <c r="V179" s="225"/>
      <c r="W179" s="250"/>
      <c r="X179" s="539">
        <f t="shared" si="412"/>
        <v>0</v>
      </c>
      <c r="Y179" s="320">
        <f t="shared" ref="Y179:AD180" si="542">+Y30-Q30</f>
        <v>-1.1512939189999827</v>
      </c>
      <c r="Z179" s="321">
        <f t="shared" si="542"/>
        <v>-1.0736967079999999</v>
      </c>
      <c r="AA179" s="322">
        <f t="shared" si="542"/>
        <v>-1.0662611549999994</v>
      </c>
      <c r="AB179" s="314">
        <f t="shared" si="542"/>
        <v>-3.2462171415629655</v>
      </c>
      <c r="AC179" s="315">
        <f t="shared" si="542"/>
        <v>-2.4228467050740221</v>
      </c>
      <c r="AD179" s="316">
        <f t="shared" si="542"/>
        <v>-1.2056412919589974</v>
      </c>
      <c r="AE179" s="250"/>
      <c r="AF179" s="539">
        <f t="shared" si="413"/>
        <v>0</v>
      </c>
      <c r="AG179" s="320">
        <f t="shared" ref="AG179:AL180" si="543">+AG30-Y30</f>
        <v>0.40800407399999017</v>
      </c>
      <c r="AH179" s="321">
        <f t="shared" si="543"/>
        <v>-1.4141553830000007</v>
      </c>
      <c r="AI179" s="322">
        <f t="shared" si="543"/>
        <v>-1.7155013120000007</v>
      </c>
      <c r="AJ179" s="314">
        <f t="shared" si="543"/>
        <v>-5.4877996113600034</v>
      </c>
      <c r="AK179" s="315">
        <f t="shared" si="543"/>
        <v>-6.5840850733050047</v>
      </c>
      <c r="AL179" s="316">
        <f t="shared" si="543"/>
        <v>-8.4065654654390016</v>
      </c>
      <c r="AM179" s="250"/>
      <c r="AN179" s="539">
        <f t="shared" si="328"/>
        <v>0</v>
      </c>
      <c r="AO179" s="320">
        <f t="shared" ref="AO179:AT180" si="544">+AO30-AG30</f>
        <v>2.7068652640000153</v>
      </c>
      <c r="AP179" s="321">
        <f t="shared" si="544"/>
        <v>0.68063398900000038</v>
      </c>
      <c r="AQ179" s="322">
        <f t="shared" si="544"/>
        <v>0.40742946400000335</v>
      </c>
      <c r="AR179" s="314">
        <f t="shared" si="544"/>
        <v>5.2368072179870069</v>
      </c>
      <c r="AS179" s="315">
        <f t="shared" si="544"/>
        <v>3.4856436463260252</v>
      </c>
      <c r="AT179" s="316">
        <f t="shared" si="544"/>
        <v>1.6464202286710048</v>
      </c>
      <c r="AU179" s="250"/>
      <c r="AV179" s="539">
        <f t="shared" si="335"/>
        <v>0</v>
      </c>
      <c r="AW179" s="320">
        <f t="shared" ref="AW179:BB180" si="545">+AW30-AO30</f>
        <v>-3.8945862260000013</v>
      </c>
      <c r="AX179" s="321">
        <f t="shared" si="545"/>
        <v>-1.1378955529999999</v>
      </c>
      <c r="AY179" s="322">
        <f t="shared" si="545"/>
        <v>-0.63709515499999725</v>
      </c>
      <c r="AZ179" s="314">
        <f t="shared" si="545"/>
        <v>-8.0766640378340071</v>
      </c>
      <c r="BA179" s="315">
        <f t="shared" si="545"/>
        <v>-22.542928236221002</v>
      </c>
      <c r="BB179" s="316">
        <f t="shared" si="545"/>
        <v>-11.665205731212005</v>
      </c>
      <c r="BC179" s="250"/>
      <c r="BD179" s="539">
        <f t="shared" si="342"/>
        <v>0</v>
      </c>
      <c r="BE179" s="320">
        <f t="shared" ref="BE179:BJ180" si="546">+BE30-AW30</f>
        <v>3.9906147030000056</v>
      </c>
      <c r="BF179" s="321">
        <f t="shared" si="546"/>
        <v>1.8063487520000052</v>
      </c>
      <c r="BG179" s="322">
        <f t="shared" si="546"/>
        <v>1.5022733429999988</v>
      </c>
      <c r="BH179" s="314">
        <f t="shared" si="546"/>
        <v>-3.540886094981488E-3</v>
      </c>
      <c r="BI179" s="315">
        <f t="shared" si="546"/>
        <v>3.7076339553559876</v>
      </c>
      <c r="BJ179" s="316">
        <f t="shared" si="546"/>
        <v>2.3635645311910025</v>
      </c>
      <c r="BK179" s="250"/>
      <c r="BL179" s="539">
        <f t="shared" si="349"/>
        <v>0</v>
      </c>
      <c r="BM179" s="320">
        <f t="shared" ref="BM179:BR180" si="547">+BM30-BE30</f>
        <v>3.1253798770000003</v>
      </c>
      <c r="BN179" s="321">
        <f t="shared" si="547"/>
        <v>1.613910066999992</v>
      </c>
      <c r="BO179" s="322">
        <f t="shared" si="547"/>
        <v>1.3872787029999998</v>
      </c>
      <c r="BP179" s="314">
        <f t="shared" si="547"/>
        <v>-2.529331442896023</v>
      </c>
      <c r="BQ179" s="315">
        <f t="shared" si="547"/>
        <v>3.4831173745340038</v>
      </c>
      <c r="BR179" s="316">
        <f t="shared" si="547"/>
        <v>2.4874583121480001</v>
      </c>
      <c r="BS179" s="250"/>
      <c r="BT179" s="539">
        <f t="shared" si="356"/>
        <v>0</v>
      </c>
      <c r="BU179" s="320">
        <f t="shared" ref="BU179:BU184" si="548">+BU30-BM30</f>
        <v>-3.3085753540000269</v>
      </c>
      <c r="BV179" s="321">
        <f t="shared" ref="BV179:BV184" si="549">+BV30-BN30</f>
        <v>-10.185936922999993</v>
      </c>
      <c r="BW179" s="322">
        <f t="shared" ref="BW179:BW184" si="550">+BW30-BO30</f>
        <v>-16.921009641000001</v>
      </c>
      <c r="BX179" s="314">
        <f t="shared" ref="BX179:BX180" si="551">+BX30-BP30</f>
        <v>-7.25648776752098</v>
      </c>
      <c r="BY179" s="315">
        <f t="shared" ref="BY179:BY180" si="552">+BY30-BQ30</f>
        <v>-8.3199264296549984</v>
      </c>
      <c r="BZ179" s="316">
        <f t="shared" ref="BZ179:BZ180" si="553">+BZ30-BR30</f>
        <v>-7.6554446632329984</v>
      </c>
      <c r="CA179" s="250"/>
      <c r="CB179" s="539">
        <f t="shared" si="363"/>
        <v>0</v>
      </c>
      <c r="CC179" s="320">
        <f t="shared" ref="CC179:CC184" si="554">+CC30-BU30</f>
        <v>-0.887839409999998</v>
      </c>
      <c r="CD179" s="321">
        <f t="shared" ref="CD179:CD184" si="555">+CD30-BV30</f>
        <v>1.7489969989999992</v>
      </c>
      <c r="CE179" s="322">
        <f t="shared" ref="CE179:CE184" si="556">+CE30-BW30</f>
        <v>2.3236104449999999</v>
      </c>
      <c r="CF179" s="314">
        <f t="shared" ref="CF179:CF180" si="557">+CF30-BX30</f>
        <v>-2.1204509380380046</v>
      </c>
      <c r="CG179" s="315">
        <f t="shared" ref="CG179:CG180" si="558">+CG30-BY30</f>
        <v>-0.983947495828005</v>
      </c>
      <c r="CH179" s="316">
        <f t="shared" ref="CH179:CH180" si="559">+CH30-BZ30</f>
        <v>1.8389432346180001</v>
      </c>
      <c r="CI179" s="250"/>
      <c r="CJ179" s="539">
        <f t="shared" si="370"/>
        <v>0</v>
      </c>
      <c r="CK179" s="320">
        <f t="shared" ref="CK179:CK184" si="560">+CK30-CC30</f>
        <v>47.209358597000005</v>
      </c>
      <c r="CL179" s="321">
        <f t="shared" ref="CL179:CL184" si="561">+CL30-CD30</f>
        <v>122.713871117</v>
      </c>
      <c r="CM179" s="322">
        <f t="shared" ref="CM179:CM184" si="562">+CM30-CE30</f>
        <v>75.350299108999991</v>
      </c>
      <c r="CN179" s="314">
        <f t="shared" ref="CN179:CN180" si="563">+CN30-CF30</f>
        <v>-42.545333876170019</v>
      </c>
      <c r="CO179" s="315">
        <f t="shared" ref="CO179:CO180" si="564">+CO30-CG30</f>
        <v>-30.994762686099989</v>
      </c>
      <c r="CP179" s="316">
        <f t="shared" ref="CP179:CP180" si="565">+CP30-CH30</f>
        <v>24.647047895491994</v>
      </c>
      <c r="CQ179" s="250"/>
      <c r="CR179" s="539">
        <f t="shared" si="377"/>
        <v>0</v>
      </c>
      <c r="CS179" s="320">
        <f t="shared" ref="CS179:CS184" si="566">+CS30-CK30</f>
        <v>-3.1583111420000023</v>
      </c>
      <c r="CT179" s="321">
        <f t="shared" ref="CT179:CT184" si="567">+CT30-CL30</f>
        <v>-1.3600111860000084</v>
      </c>
      <c r="CU179" s="322">
        <f t="shared" ref="CU179:CU184" si="568">+CU30-CM30</f>
        <v>0.34005425400000888</v>
      </c>
      <c r="CV179" s="314">
        <f t="shared" ref="CV179:CV180" si="569">+CV30-CN30</f>
        <v>0.75112427809199289</v>
      </c>
      <c r="CW179" s="315">
        <f t="shared" ref="CW179:CW180" si="570">+CW30-CO30</f>
        <v>-1.016615218292003</v>
      </c>
      <c r="CX179" s="316">
        <f t="shared" ref="CX179:CX180" si="571">+CX30-CP30</f>
        <v>0.63410245059800729</v>
      </c>
      <c r="CY179" s="250"/>
      <c r="CZ179" s="539">
        <f t="shared" si="384"/>
        <v>0</v>
      </c>
      <c r="DA179" s="320">
        <f t="shared" ref="DA179:DA184" si="572">+DA30-CS30</f>
        <v>-5.3370215360000088</v>
      </c>
      <c r="DB179" s="321">
        <f t="shared" ref="DB179:DB184" si="573">+DB30-CT30</f>
        <v>-3.4667084079999881</v>
      </c>
      <c r="DC179" s="322">
        <f t="shared" ref="DC179:DC184" si="574">+DC30-CU30</f>
        <v>-1.9298138489999985</v>
      </c>
      <c r="DD179" s="314">
        <f t="shared" ref="DD179:DD180" si="575">+DD30-CV30</f>
        <v>-1.9839974076649867</v>
      </c>
      <c r="DE179" s="315">
        <f t="shared" ref="DE179:DE180" si="576">+DE30-CW30</f>
        <v>-2.6669693191020087</v>
      </c>
      <c r="DF179" s="316">
        <f t="shared" ref="DF179:DF180" si="577">+DF30-CX30</f>
        <v>-2.6724557353780085</v>
      </c>
      <c r="DG179" s="250"/>
      <c r="DH179" s="539">
        <f t="shared" si="391"/>
        <v>0</v>
      </c>
      <c r="DI179" s="320">
        <f t="shared" ref="DI179:DI184" si="578">+DI30-DA30</f>
        <v>1.8193138800000384</v>
      </c>
      <c r="DJ179" s="321">
        <f t="shared" ref="DJ179:DJ184" si="579">+DJ30-DB30</f>
        <v>0.8891270769999835</v>
      </c>
      <c r="DK179" s="322">
        <f t="shared" ref="DK179:DK184" si="580">+DK30-DC30</f>
        <v>0.19597287299998811</v>
      </c>
      <c r="DL179" s="314">
        <f t="shared" ref="DL179:DL180" si="581">+DL30-DD30</f>
        <v>-5.2558948233649971</v>
      </c>
      <c r="DM179" s="315">
        <f t="shared" ref="DM179:DM180" si="582">+DM30-DE30</f>
        <v>-6.9669026306002024E-2</v>
      </c>
      <c r="DN179" s="316">
        <f t="shared" ref="DN179:DN180" si="583">+DN30-DF30</f>
        <v>-0.68359405460199696</v>
      </c>
      <c r="DO179" s="250"/>
      <c r="DP179" s="539">
        <f t="shared" si="398"/>
        <v>0</v>
      </c>
      <c r="DQ179" s="465">
        <f t="shared" ref="DQ179:DQ184" si="584">+DQ30-DI30</f>
        <v>1.9590325849999886</v>
      </c>
      <c r="DR179" s="466">
        <f t="shared" ref="DR179:DR184" si="585">+DR30-DJ30</f>
        <v>1.8689733989999979</v>
      </c>
      <c r="DS179" s="422">
        <f t="shared" ref="DS179:DS184" si="586">+DS30-DK30</f>
        <v>1.8613443160000003</v>
      </c>
      <c r="DT179" s="314">
        <f t="shared" ref="DT179:DT180" si="587">+DT30-DL30</f>
        <v>2.6797959632759785</v>
      </c>
      <c r="DU179" s="315">
        <f t="shared" ref="DU179:DU180" si="588">+DU30-DM30</f>
        <v>2.7358367144369993</v>
      </c>
      <c r="DV179" s="316">
        <f t="shared" ref="DV179:DV180" si="589">+DV30-DN30</f>
        <v>1.4901426124920079</v>
      </c>
      <c r="DW179" s="250"/>
      <c r="DX179" s="539">
        <f t="shared" si="405"/>
        <v>0</v>
      </c>
      <c r="DY179" s="465">
        <f t="shared" ref="DY179:DY184" si="590">+DY30-DQ30</f>
        <v>-2.3472606039999846</v>
      </c>
      <c r="DZ179" s="466">
        <f t="shared" ref="DZ179:DZ184" si="591">+DZ30-DR30</f>
        <v>-1.5851977869999985</v>
      </c>
      <c r="EA179" s="422">
        <f t="shared" ref="EA179:EA184" si="592">+EA30-DS30</f>
        <v>-1.1585100839999996</v>
      </c>
      <c r="EB179" s="314">
        <f t="shared" ref="EB179:EB180" si="593">+EB30-DT30</f>
        <v>26.229051698044998</v>
      </c>
      <c r="EC179" s="315">
        <f t="shared" ref="EC179:EC180" si="594">+EC30-DU30</f>
        <v>11.517951602686992</v>
      </c>
      <c r="ED179" s="316">
        <f t="shared" ref="ED179:ED180" si="595">+ED30-DV30</f>
        <v>5.4135352703779915</v>
      </c>
      <c r="EE179" s="250"/>
    </row>
    <row r="180" spans="1:135" ht="15.75" thickBot="1" x14ac:dyDescent="0.3">
      <c r="A180" s="231" t="s">
        <v>215</v>
      </c>
      <c r="B180" s="244" t="s">
        <v>275</v>
      </c>
      <c r="C180" s="573"/>
      <c r="D180" s="280" t="s">
        <v>226</v>
      </c>
      <c r="P180" s="571"/>
      <c r="Q180" s="182"/>
      <c r="R180" s="182"/>
      <c r="S180" s="182"/>
      <c r="T180" s="225"/>
      <c r="U180" s="225"/>
      <c r="V180" s="225"/>
      <c r="W180" s="250"/>
      <c r="X180" s="539">
        <f t="shared" si="412"/>
        <v>0</v>
      </c>
      <c r="Y180" s="305">
        <f t="shared" si="542"/>
        <v>-16.934278618000008</v>
      </c>
      <c r="Z180" s="306">
        <f t="shared" si="542"/>
        <v>-11.263404424999976</v>
      </c>
      <c r="AA180" s="307">
        <f t="shared" si="542"/>
        <v>-3.0455807639999932</v>
      </c>
      <c r="AB180" s="317">
        <f t="shared" si="542"/>
        <v>-3.2462171415629655</v>
      </c>
      <c r="AC180" s="293">
        <f t="shared" si="542"/>
        <v>-2.4228467050740221</v>
      </c>
      <c r="AD180" s="294">
        <f t="shared" si="542"/>
        <v>-1.2056412919589974</v>
      </c>
      <c r="AE180" s="250"/>
      <c r="AF180" s="539">
        <f t="shared" si="413"/>
        <v>0</v>
      </c>
      <c r="AG180" s="305">
        <f t="shared" si="543"/>
        <v>-0.7047308129999692</v>
      </c>
      <c r="AH180" s="306">
        <f t="shared" si="543"/>
        <v>-0.96948686100000714</v>
      </c>
      <c r="AI180" s="307">
        <f t="shared" si="543"/>
        <v>-1.6057624200000049</v>
      </c>
      <c r="AJ180" s="317">
        <f t="shared" si="543"/>
        <v>-5.4877996113600034</v>
      </c>
      <c r="AK180" s="293">
        <f t="shared" si="543"/>
        <v>-6.5840850733050047</v>
      </c>
      <c r="AL180" s="294">
        <f t="shared" si="543"/>
        <v>-8.4065654654390016</v>
      </c>
      <c r="AM180" s="250"/>
      <c r="AN180" s="539">
        <f t="shared" si="328"/>
        <v>0</v>
      </c>
      <c r="AO180" s="305">
        <f t="shared" si="544"/>
        <v>1.2239886209999895</v>
      </c>
      <c r="AP180" s="306">
        <f t="shared" si="544"/>
        <v>0.888108294999995</v>
      </c>
      <c r="AQ180" s="307">
        <f t="shared" si="544"/>
        <v>0.44577208500000154</v>
      </c>
      <c r="AR180" s="317">
        <f t="shared" si="544"/>
        <v>5.2368072179870069</v>
      </c>
      <c r="AS180" s="293">
        <f t="shared" si="544"/>
        <v>3.4856436463260252</v>
      </c>
      <c r="AT180" s="294">
        <f t="shared" si="544"/>
        <v>1.6464202286710048</v>
      </c>
      <c r="AU180" s="250"/>
      <c r="AV180" s="539">
        <f t="shared" si="335"/>
        <v>0</v>
      </c>
      <c r="AW180" s="305">
        <f t="shared" si="545"/>
        <v>1.1754731670000069</v>
      </c>
      <c r="AX180" s="306">
        <f t="shared" si="545"/>
        <v>0.51805271399999242</v>
      </c>
      <c r="AY180" s="307">
        <f t="shared" si="545"/>
        <v>-0.49367618000000846</v>
      </c>
      <c r="AZ180" s="317">
        <f t="shared" si="545"/>
        <v>-8.0766640378340071</v>
      </c>
      <c r="BA180" s="293">
        <f t="shared" si="545"/>
        <v>-22.542928236221002</v>
      </c>
      <c r="BB180" s="294">
        <f t="shared" si="545"/>
        <v>-11.665205731212005</v>
      </c>
      <c r="BC180" s="250"/>
      <c r="BD180" s="539">
        <f t="shared" si="342"/>
        <v>0</v>
      </c>
      <c r="BE180" s="305">
        <f t="shared" si="546"/>
        <v>5.7768902239999989</v>
      </c>
      <c r="BF180" s="306">
        <f t="shared" si="546"/>
        <v>4.1590732720000005</v>
      </c>
      <c r="BG180" s="307">
        <f t="shared" si="546"/>
        <v>2.0281558270000062</v>
      </c>
      <c r="BH180" s="317">
        <f t="shared" si="546"/>
        <v>-3.540886094981488E-3</v>
      </c>
      <c r="BI180" s="293">
        <f t="shared" si="546"/>
        <v>3.7076339553559876</v>
      </c>
      <c r="BJ180" s="294">
        <f t="shared" si="546"/>
        <v>2.3635645311910025</v>
      </c>
      <c r="BK180" s="250"/>
      <c r="BL180" s="539">
        <f t="shared" si="349"/>
        <v>0</v>
      </c>
      <c r="BM180" s="305">
        <f t="shared" si="547"/>
        <v>5.3007808919999775</v>
      </c>
      <c r="BN180" s="306">
        <f t="shared" si="547"/>
        <v>3.8879627370000094</v>
      </c>
      <c r="BO180" s="307">
        <f t="shared" si="547"/>
        <v>1.8854974359999943</v>
      </c>
      <c r="BP180" s="317">
        <f t="shared" si="547"/>
        <v>-2.529331442896023</v>
      </c>
      <c r="BQ180" s="293">
        <f t="shared" si="547"/>
        <v>3.4831173745340038</v>
      </c>
      <c r="BR180" s="294">
        <f t="shared" si="547"/>
        <v>2.4874583121480001</v>
      </c>
      <c r="BS180" s="250"/>
      <c r="BT180" s="539">
        <f t="shared" si="356"/>
        <v>0</v>
      </c>
      <c r="BU180" s="305">
        <f t="shared" si="548"/>
        <v>-8.0944676930000128</v>
      </c>
      <c r="BV180" s="306">
        <f t="shared" si="549"/>
        <v>-2.9582066160000124</v>
      </c>
      <c r="BW180" s="307">
        <f t="shared" si="550"/>
        <v>-4.0485649509999888</v>
      </c>
      <c r="BX180" s="317">
        <f t="shared" si="551"/>
        <v>-7.25648776752098</v>
      </c>
      <c r="BY180" s="293">
        <f t="shared" si="552"/>
        <v>-8.3199264296549984</v>
      </c>
      <c r="BZ180" s="294">
        <f t="shared" si="553"/>
        <v>-7.6554446632329984</v>
      </c>
      <c r="CA180" s="250"/>
      <c r="CB180" s="539">
        <f t="shared" si="363"/>
        <v>0</v>
      </c>
      <c r="CC180" s="305">
        <f t="shared" si="554"/>
        <v>-0.56172716300000047</v>
      </c>
      <c r="CD180" s="306">
        <f t="shared" si="555"/>
        <v>0.2146400970000002</v>
      </c>
      <c r="CE180" s="307">
        <f t="shared" si="556"/>
        <v>1.7386012699999895</v>
      </c>
      <c r="CF180" s="317">
        <f t="shared" si="557"/>
        <v>-2.1204509380380046</v>
      </c>
      <c r="CG180" s="293">
        <f t="shared" si="558"/>
        <v>-0.983947495828005</v>
      </c>
      <c r="CH180" s="294">
        <f t="shared" si="559"/>
        <v>1.8389432346180001</v>
      </c>
      <c r="CI180" s="250"/>
      <c r="CJ180" s="539">
        <f t="shared" si="370"/>
        <v>0</v>
      </c>
      <c r="CK180" s="305">
        <f t="shared" si="560"/>
        <v>-3.80078440799997</v>
      </c>
      <c r="CL180" s="306">
        <f t="shared" si="561"/>
        <v>-3.4012347499999862</v>
      </c>
      <c r="CM180" s="307">
        <f t="shared" si="562"/>
        <v>-3.2204744229999989</v>
      </c>
      <c r="CN180" s="317">
        <f t="shared" si="563"/>
        <v>-42.545333876170019</v>
      </c>
      <c r="CO180" s="293">
        <f t="shared" si="564"/>
        <v>-30.994762686099989</v>
      </c>
      <c r="CP180" s="294">
        <f t="shared" si="565"/>
        <v>24.647047895491994</v>
      </c>
      <c r="CQ180" s="250"/>
      <c r="CR180" s="539">
        <f t="shared" si="377"/>
        <v>0</v>
      </c>
      <c r="CS180" s="305">
        <f t="shared" si="566"/>
        <v>-2.3246600670000248</v>
      </c>
      <c r="CT180" s="306">
        <f t="shared" si="567"/>
        <v>-1.1012061000000131</v>
      </c>
      <c r="CU180" s="307">
        <f t="shared" si="568"/>
        <v>0.88392525300000102</v>
      </c>
      <c r="CV180" s="317">
        <f t="shared" si="569"/>
        <v>0.75112427809199289</v>
      </c>
      <c r="CW180" s="293">
        <f t="shared" si="570"/>
        <v>-1.016615218292003</v>
      </c>
      <c r="CX180" s="294">
        <f t="shared" si="571"/>
        <v>0.63410245059800729</v>
      </c>
      <c r="CY180" s="250"/>
      <c r="CZ180" s="539">
        <f t="shared" si="384"/>
        <v>0</v>
      </c>
      <c r="DA180" s="305">
        <f t="shared" si="572"/>
        <v>-4.189138899999989</v>
      </c>
      <c r="DB180" s="306">
        <f t="shared" si="573"/>
        <v>-3.1338287369999875</v>
      </c>
      <c r="DC180" s="307">
        <f t="shared" si="574"/>
        <v>-1.6857780619999971</v>
      </c>
      <c r="DD180" s="317">
        <f t="shared" si="575"/>
        <v>-1.9839974076649867</v>
      </c>
      <c r="DE180" s="293">
        <f t="shared" si="576"/>
        <v>-2.6669693191020087</v>
      </c>
      <c r="DF180" s="294">
        <f t="shared" si="577"/>
        <v>-2.6724557353780085</v>
      </c>
      <c r="DG180" s="250"/>
      <c r="DH180" s="539">
        <f t="shared" si="391"/>
        <v>0</v>
      </c>
      <c r="DI180" s="305">
        <f t="shared" si="578"/>
        <v>-0.67906247100000883</v>
      </c>
      <c r="DJ180" s="306">
        <f t="shared" si="579"/>
        <v>-0.59177503399999409</v>
      </c>
      <c r="DK180" s="307">
        <f t="shared" si="580"/>
        <v>-0.66639912099999776</v>
      </c>
      <c r="DL180" s="317">
        <f t="shared" si="581"/>
        <v>-5.2558948233649971</v>
      </c>
      <c r="DM180" s="293">
        <f t="shared" si="582"/>
        <v>-6.9669026306002024E-2</v>
      </c>
      <c r="DN180" s="294">
        <f t="shared" si="583"/>
        <v>-0.68359405460199696</v>
      </c>
      <c r="DO180" s="250"/>
      <c r="DP180" s="539">
        <f t="shared" si="398"/>
        <v>0</v>
      </c>
      <c r="DQ180" s="467">
        <f t="shared" si="584"/>
        <v>14.464195721999999</v>
      </c>
      <c r="DR180" s="468">
        <f t="shared" si="585"/>
        <v>9.962533178000001</v>
      </c>
      <c r="DS180" s="469">
        <f t="shared" si="586"/>
        <v>3.1820910229999981</v>
      </c>
      <c r="DT180" s="317">
        <f t="shared" si="587"/>
        <v>2.6797959632759785</v>
      </c>
      <c r="DU180" s="293">
        <f t="shared" si="588"/>
        <v>2.7358367144369993</v>
      </c>
      <c r="DV180" s="294">
        <f t="shared" si="589"/>
        <v>1.4901426124920079</v>
      </c>
      <c r="DW180" s="250"/>
      <c r="DX180" s="539">
        <f t="shared" si="405"/>
        <v>0</v>
      </c>
      <c r="DY180" s="467">
        <f t="shared" si="590"/>
        <v>-2.7992621099999724</v>
      </c>
      <c r="DZ180" s="468">
        <f t="shared" si="591"/>
        <v>-2.0168826649999971</v>
      </c>
      <c r="EA180" s="469">
        <f t="shared" si="592"/>
        <v>-0.95641069200000572</v>
      </c>
      <c r="EB180" s="317">
        <f t="shared" si="593"/>
        <v>26.229051698044998</v>
      </c>
      <c r="EC180" s="293">
        <f t="shared" si="594"/>
        <v>11.517951602686992</v>
      </c>
      <c r="ED180" s="294">
        <f t="shared" si="595"/>
        <v>5.4135352703779915</v>
      </c>
      <c r="EE180" s="250"/>
    </row>
    <row r="181" spans="1:135" ht="15.75" thickBot="1" x14ac:dyDescent="0.3">
      <c r="A181" s="232" t="s">
        <v>285</v>
      </c>
      <c r="B181" s="245" t="s">
        <v>286</v>
      </c>
      <c r="C181" s="573"/>
      <c r="D181" s="281" t="s">
        <v>225</v>
      </c>
      <c r="P181" s="571"/>
      <c r="Q181" s="182"/>
      <c r="R181" s="182"/>
      <c r="S181" s="182"/>
      <c r="T181" s="225"/>
      <c r="U181" s="225"/>
      <c r="V181" s="225"/>
      <c r="W181" s="250"/>
      <c r="X181" s="539"/>
      <c r="Y181" s="339"/>
      <c r="Z181" s="340"/>
      <c r="AA181" s="341"/>
      <c r="AB181" s="317"/>
      <c r="AC181" s="293"/>
      <c r="AD181" s="294"/>
      <c r="AE181" s="250"/>
      <c r="AF181" s="539"/>
      <c r="AG181" s="305">
        <f t="shared" ref="AG181:AI184" si="596">+AG32-Y32</f>
        <v>2.0794958000000179</v>
      </c>
      <c r="AH181" s="306">
        <f t="shared" si="596"/>
        <v>1.425430399999982</v>
      </c>
      <c r="AI181" s="307">
        <f t="shared" si="596"/>
        <v>0.53965199999998958</v>
      </c>
      <c r="AJ181" s="317"/>
      <c r="AK181" s="293"/>
      <c r="AL181" s="294"/>
      <c r="AM181" s="250"/>
      <c r="AN181" s="539"/>
      <c r="AO181" s="305">
        <f t="shared" ref="AO181:AQ184" si="597">+AO32-AG32</f>
        <v>5.3332826999999838</v>
      </c>
      <c r="AP181" s="306">
        <f t="shared" si="597"/>
        <v>3.0650376000000392</v>
      </c>
      <c r="AQ181" s="307">
        <f t="shared" si="597"/>
        <v>-0.34077279999999632</v>
      </c>
      <c r="AR181" s="317"/>
      <c r="AS181" s="293"/>
      <c r="AT181" s="294"/>
      <c r="AU181" s="250"/>
      <c r="AV181" s="539"/>
      <c r="AW181" s="305">
        <f t="shared" ref="AW181:AY184" si="598">+AW32-AO32</f>
        <v>9.1084328000000028</v>
      </c>
      <c r="AX181" s="306">
        <f t="shared" si="598"/>
        <v>6.2181229999999914</v>
      </c>
      <c r="AY181" s="307">
        <f t="shared" si="598"/>
        <v>2.2894989000000123</v>
      </c>
      <c r="AZ181" s="317"/>
      <c r="BA181" s="293"/>
      <c r="BB181" s="294"/>
      <c r="BC181" s="250"/>
      <c r="BD181" s="539"/>
      <c r="BE181" s="305">
        <f t="shared" ref="BE181:BG184" si="599">+BE32-AW32</f>
        <v>-3.5255662000000143</v>
      </c>
      <c r="BF181" s="306">
        <f t="shared" si="599"/>
        <v>-2.4451586000000134</v>
      </c>
      <c r="BG181" s="307">
        <f t="shared" si="599"/>
        <v>-0.9981077000000198</v>
      </c>
      <c r="BH181" s="317"/>
      <c r="BI181" s="293"/>
      <c r="BJ181" s="294"/>
      <c r="BK181" s="250"/>
      <c r="BL181" s="539"/>
      <c r="BM181" s="305">
        <f t="shared" ref="BM181:BO184" si="600">+BM32-BE32</f>
        <v>8.6240814000000228</v>
      </c>
      <c r="BN181" s="306">
        <f t="shared" si="600"/>
        <v>6.1731750000000147</v>
      </c>
      <c r="BO181" s="307">
        <f t="shared" si="600"/>
        <v>3.0019165000000214</v>
      </c>
      <c r="BP181" s="317"/>
      <c r="BQ181" s="293"/>
      <c r="BR181" s="294"/>
      <c r="BS181" s="250"/>
      <c r="BT181" s="539"/>
      <c r="BU181" s="305">
        <f t="shared" si="548"/>
        <v>8.4568328000000292</v>
      </c>
      <c r="BV181" s="306">
        <f t="shared" si="549"/>
        <v>5.9755705999999691</v>
      </c>
      <c r="BW181" s="307">
        <f t="shared" si="550"/>
        <v>2.7162979999999948</v>
      </c>
      <c r="BX181" s="317"/>
      <c r="BY181" s="293"/>
      <c r="BZ181" s="294"/>
      <c r="CA181" s="250"/>
      <c r="CB181" s="539"/>
      <c r="CC181" s="305">
        <f t="shared" si="554"/>
        <v>0</v>
      </c>
      <c r="CD181" s="306">
        <f t="shared" si="555"/>
        <v>0</v>
      </c>
      <c r="CE181" s="307">
        <f t="shared" si="556"/>
        <v>0</v>
      </c>
      <c r="CF181" s="317"/>
      <c r="CG181" s="293"/>
      <c r="CH181" s="294"/>
      <c r="CI181" s="250"/>
      <c r="CJ181" s="539"/>
      <c r="CK181" s="305">
        <f t="shared" si="560"/>
        <v>-6.9322432999999819</v>
      </c>
      <c r="CL181" s="306">
        <f t="shared" si="561"/>
        <v>-4.6697925999999939</v>
      </c>
      <c r="CM181" s="307">
        <f t="shared" si="562"/>
        <v>-1.823361900000009</v>
      </c>
      <c r="CN181" s="317"/>
      <c r="CO181" s="293"/>
      <c r="CP181" s="294"/>
      <c r="CQ181" s="250"/>
      <c r="CR181" s="539"/>
      <c r="CS181" s="305">
        <f t="shared" si="566"/>
        <v>-7.3595640000000344</v>
      </c>
      <c r="CT181" s="306">
        <f t="shared" si="567"/>
        <v>-5.7122704000000226</v>
      </c>
      <c r="CU181" s="307">
        <f t="shared" si="568"/>
        <v>-3.8566279000000065</v>
      </c>
      <c r="CV181" s="317"/>
      <c r="CW181" s="293"/>
      <c r="CX181" s="294"/>
      <c r="CY181" s="250"/>
      <c r="CZ181" s="539"/>
      <c r="DA181" s="305">
        <f t="shared" si="572"/>
        <v>-5.9442807000000357</v>
      </c>
      <c r="DB181" s="306">
        <f t="shared" si="573"/>
        <v>-3.6568983999999887</v>
      </c>
      <c r="DC181" s="307">
        <f t="shared" si="574"/>
        <v>-0.31889449999999897</v>
      </c>
      <c r="DD181" s="317"/>
      <c r="DE181" s="293"/>
      <c r="DF181" s="294"/>
      <c r="DG181" s="250"/>
      <c r="DH181" s="539"/>
      <c r="DI181" s="305">
        <f t="shared" si="578"/>
        <v>-5.1775204999999573</v>
      </c>
      <c r="DJ181" s="306">
        <f t="shared" si="579"/>
        <v>-3.8061821000000009</v>
      </c>
      <c r="DK181" s="307">
        <f t="shared" si="580"/>
        <v>-2.0923644999999738</v>
      </c>
      <c r="DL181" s="317"/>
      <c r="DM181" s="293"/>
      <c r="DN181" s="294"/>
      <c r="DO181" s="250"/>
      <c r="DP181" s="539"/>
      <c r="DQ181" s="467">
        <f t="shared" si="584"/>
        <v>4.7386113999999679</v>
      </c>
      <c r="DR181" s="468">
        <f t="shared" si="585"/>
        <v>3.001214100000027</v>
      </c>
      <c r="DS181" s="469">
        <f t="shared" si="586"/>
        <v>0.50562829999998371</v>
      </c>
      <c r="DT181" s="317"/>
      <c r="DU181" s="293"/>
      <c r="DV181" s="294"/>
      <c r="DW181" s="250"/>
      <c r="DX181" s="539"/>
      <c r="DY181" s="467">
        <f t="shared" si="590"/>
        <v>5.7787387000000194</v>
      </c>
      <c r="DZ181" s="468">
        <f t="shared" si="591"/>
        <v>4.2669111999999814</v>
      </c>
      <c r="EA181" s="469">
        <f t="shared" si="592"/>
        <v>2.3901269000000127</v>
      </c>
      <c r="EB181" s="317"/>
      <c r="EC181" s="293"/>
      <c r="ED181" s="294"/>
      <c r="EE181" s="250"/>
    </row>
    <row r="182" spans="1:135" ht="15.75" thickBot="1" x14ac:dyDescent="0.3">
      <c r="A182" s="232" t="s">
        <v>216</v>
      </c>
      <c r="B182" s="245" t="s">
        <v>266</v>
      </c>
      <c r="C182" s="573"/>
      <c r="D182" s="281" t="s">
        <v>225</v>
      </c>
      <c r="P182" s="571"/>
      <c r="Q182" s="182"/>
      <c r="R182" s="182"/>
      <c r="S182" s="182"/>
      <c r="T182" s="221"/>
      <c r="U182" s="221"/>
      <c r="V182" s="221"/>
      <c r="W182" s="250"/>
      <c r="X182" s="539">
        <f t="shared" ref="X182:X187" si="601">+X33-P33</f>
        <v>0</v>
      </c>
      <c r="Y182" s="308">
        <f t="shared" ref="Y182:AD184" si="602">+Y33-Q33</f>
        <v>-1.1810654890000194</v>
      </c>
      <c r="Z182" s="309">
        <f t="shared" si="602"/>
        <v>-1.0929550020000249</v>
      </c>
      <c r="AA182" s="310">
        <f t="shared" si="602"/>
        <v>-1.0772602750000004</v>
      </c>
      <c r="AB182" s="318">
        <f t="shared" si="602"/>
        <v>-3.2462171415629655</v>
      </c>
      <c r="AC182" s="295">
        <f t="shared" si="602"/>
        <v>-2.4228467050740221</v>
      </c>
      <c r="AD182" s="296">
        <f t="shared" si="602"/>
        <v>-1.2056412919589974</v>
      </c>
      <c r="AE182" s="250"/>
      <c r="AF182" s="539">
        <f t="shared" ref="AF182:AF189" si="603">+AF33-X33</f>
        <v>0</v>
      </c>
      <c r="AG182" s="308">
        <f t="shared" si="596"/>
        <v>-4.8194323360000055</v>
      </c>
      <c r="AH182" s="309">
        <f t="shared" si="596"/>
        <v>-5.1867345699999987</v>
      </c>
      <c r="AI182" s="310">
        <f t="shared" si="596"/>
        <v>-5.9909944759999973</v>
      </c>
      <c r="AJ182" s="318">
        <f t="shared" ref="AJ182:AL184" si="604">+AJ33-AB33</f>
        <v>-5.4877996113600034</v>
      </c>
      <c r="AK182" s="295">
        <f t="shared" si="604"/>
        <v>-6.5840850733050047</v>
      </c>
      <c r="AL182" s="296">
        <f t="shared" si="604"/>
        <v>-8.4065654654390016</v>
      </c>
      <c r="AM182" s="250"/>
      <c r="AN182" s="539">
        <f t="shared" ref="AN182:AN189" si="605">+AN33-AF33</f>
        <v>0</v>
      </c>
      <c r="AO182" s="308">
        <f t="shared" si="597"/>
        <v>2.8373544980000247</v>
      </c>
      <c r="AP182" s="309">
        <f t="shared" si="597"/>
        <v>2.127223502000021</v>
      </c>
      <c r="AQ182" s="310">
        <f t="shared" si="597"/>
        <v>1.0416142770000079</v>
      </c>
      <c r="AR182" s="318">
        <f t="shared" ref="AR182:AT184" si="606">+AR33-AJ33</f>
        <v>5.2368072179870069</v>
      </c>
      <c r="AS182" s="295">
        <f t="shared" si="606"/>
        <v>3.4856436463260252</v>
      </c>
      <c r="AT182" s="296">
        <f t="shared" si="606"/>
        <v>1.6464202286710048</v>
      </c>
      <c r="AU182" s="250"/>
      <c r="AV182" s="539">
        <f t="shared" ref="AV182:AV189" si="607">+AV33-AN33</f>
        <v>0</v>
      </c>
      <c r="AW182" s="308">
        <f t="shared" si="598"/>
        <v>-1.5648465200000032</v>
      </c>
      <c r="AX182" s="309">
        <f t="shared" si="598"/>
        <v>-1.3387759240000037</v>
      </c>
      <c r="AY182" s="310">
        <f t="shared" si="598"/>
        <v>-0.99730640600000697</v>
      </c>
      <c r="AZ182" s="318">
        <f t="shared" ref="AZ182:BB184" si="608">+AZ33-AR33</f>
        <v>-8.0766640378340071</v>
      </c>
      <c r="BA182" s="295">
        <f t="shared" si="608"/>
        <v>-22.542928236221002</v>
      </c>
      <c r="BB182" s="296">
        <f t="shared" si="608"/>
        <v>-11.665205731212005</v>
      </c>
      <c r="BC182" s="250"/>
      <c r="BD182" s="539">
        <f t="shared" ref="BD182:BD189" si="609">+BD33-AV33</f>
        <v>0</v>
      </c>
      <c r="BE182" s="308">
        <f t="shared" si="599"/>
        <v>4.393775775999984</v>
      </c>
      <c r="BF182" s="309">
        <f t="shared" si="599"/>
        <v>3.4225796739999907</v>
      </c>
      <c r="BG182" s="310">
        <f t="shared" si="599"/>
        <v>2.1401348750000011</v>
      </c>
      <c r="BH182" s="318">
        <f t="shared" ref="BH182:BJ184" si="610">+BH33-AZ33</f>
        <v>-3.540886094981488E-3</v>
      </c>
      <c r="BI182" s="295">
        <f t="shared" si="610"/>
        <v>3.7076339553559876</v>
      </c>
      <c r="BJ182" s="296">
        <f t="shared" si="610"/>
        <v>2.3635645311910025</v>
      </c>
      <c r="BK182" s="250"/>
      <c r="BL182" s="539">
        <f t="shared" ref="BL182:BL189" si="611">+BL33-BD33</f>
        <v>0</v>
      </c>
      <c r="BM182" s="308">
        <f t="shared" si="600"/>
        <v>4.1360207419999995</v>
      </c>
      <c r="BN182" s="309">
        <f t="shared" si="600"/>
        <v>3.2313877240000011</v>
      </c>
      <c r="BO182" s="310">
        <f t="shared" si="600"/>
        <v>1.972809459000004</v>
      </c>
      <c r="BP182" s="318">
        <f t="shared" ref="BP182:BR184" si="612">+BP33-BH33</f>
        <v>-2.529331442896023</v>
      </c>
      <c r="BQ182" s="295">
        <f t="shared" si="612"/>
        <v>3.4831173745340038</v>
      </c>
      <c r="BR182" s="296">
        <f t="shared" si="612"/>
        <v>2.4874583121480001</v>
      </c>
      <c r="BS182" s="250"/>
      <c r="BT182" s="539">
        <f t="shared" ref="BT182:BT189" si="613">+BT33-BL33</f>
        <v>0</v>
      </c>
      <c r="BU182" s="308">
        <f t="shared" si="548"/>
        <v>-10.354002546000004</v>
      </c>
      <c r="BV182" s="309">
        <f t="shared" si="549"/>
        <v>-8.714882265</v>
      </c>
      <c r="BW182" s="310">
        <f t="shared" si="550"/>
        <v>-8.4726842860000033</v>
      </c>
      <c r="BX182" s="318">
        <f t="shared" ref="BX182:BX184" si="614">+BX33-BP33</f>
        <v>-7.25648776752098</v>
      </c>
      <c r="BY182" s="295">
        <f t="shared" ref="BY182:BY184" si="615">+BY33-BQ33</f>
        <v>-8.3199264296549984</v>
      </c>
      <c r="BZ182" s="296">
        <f t="shared" ref="BZ182:BZ184" si="616">+BZ33-BR33</f>
        <v>-7.6554446632329984</v>
      </c>
      <c r="CA182" s="250"/>
      <c r="CB182" s="539">
        <f t="shared" ref="CB182:CB189" si="617">+CB33-BT33</f>
        <v>0</v>
      </c>
      <c r="CC182" s="308">
        <f t="shared" si="554"/>
        <v>0.10676158100000066</v>
      </c>
      <c r="CD182" s="309">
        <f t="shared" si="555"/>
        <v>0.54448836800000322</v>
      </c>
      <c r="CE182" s="310">
        <f t="shared" si="556"/>
        <v>1.5462746299999992</v>
      </c>
      <c r="CF182" s="318">
        <f t="shared" ref="CF182:CF184" si="618">+CF33-BX33</f>
        <v>-2.1204509380380046</v>
      </c>
      <c r="CG182" s="295">
        <f t="shared" ref="CG182:CG184" si="619">+CG33-BY33</f>
        <v>-0.983947495828005</v>
      </c>
      <c r="CH182" s="296">
        <f t="shared" ref="CH182:CH184" si="620">+CH33-BZ33</f>
        <v>1.8389432346180001</v>
      </c>
      <c r="CI182" s="250"/>
      <c r="CJ182" s="539">
        <f t="shared" ref="CJ182:CJ189" si="621">+CJ33-CB33</f>
        <v>0</v>
      </c>
      <c r="CK182" s="308">
        <f t="shared" si="560"/>
        <v>-4.7234941549999974</v>
      </c>
      <c r="CL182" s="309">
        <f t="shared" si="561"/>
        <v>-4.1637926749999963</v>
      </c>
      <c r="CM182" s="310">
        <f t="shared" si="562"/>
        <v>-3.5104403739999981</v>
      </c>
      <c r="CN182" s="318">
        <f t="shared" ref="CN182:CN184" si="622">+CN33-CF33</f>
        <v>-42.545333876170019</v>
      </c>
      <c r="CO182" s="295">
        <f t="shared" ref="CO182:CO184" si="623">+CO33-CG33</f>
        <v>-30.994762686099989</v>
      </c>
      <c r="CP182" s="296">
        <f t="shared" ref="CP182:CP184" si="624">+CP33-CH33</f>
        <v>24.647047895491994</v>
      </c>
      <c r="CQ182" s="250"/>
      <c r="CR182" s="539">
        <f t="shared" ref="CR182:CR189" si="625">+CR33-CJ33</f>
        <v>0</v>
      </c>
      <c r="CS182" s="308">
        <f t="shared" si="566"/>
        <v>-1.0894315699999879</v>
      </c>
      <c r="CT182" s="309">
        <f t="shared" si="567"/>
        <v>-0.44843870100001482</v>
      </c>
      <c r="CU182" s="310">
        <f t="shared" si="568"/>
        <v>0.76421844099999703</v>
      </c>
      <c r="CV182" s="318">
        <f t="shared" ref="CV182:CV184" si="626">+CV33-CN33</f>
        <v>0.75112427809199289</v>
      </c>
      <c r="CW182" s="295">
        <f t="shared" ref="CW182:CW184" si="627">+CW33-CO33</f>
        <v>-1.016615218292003</v>
      </c>
      <c r="CX182" s="296">
        <f t="shared" ref="CX182:CX184" si="628">+CX33-CP33</f>
        <v>0.63410245059800729</v>
      </c>
      <c r="CY182" s="250"/>
      <c r="CZ182" s="539">
        <f t="shared" ref="CZ182:CZ189" si="629">+CZ33-CR33</f>
        <v>0</v>
      </c>
      <c r="DA182" s="308">
        <f t="shared" si="572"/>
        <v>-3.2066563310000049</v>
      </c>
      <c r="DB182" s="309">
        <f t="shared" si="573"/>
        <v>-2.6022964219999949</v>
      </c>
      <c r="DC182" s="310">
        <f t="shared" si="574"/>
        <v>-1.7091363279999996</v>
      </c>
      <c r="DD182" s="318">
        <f t="shared" ref="DD182:DD184" si="630">+DD33-CV33</f>
        <v>-1.9839974076649867</v>
      </c>
      <c r="DE182" s="295">
        <f t="shared" ref="DE182:DE184" si="631">+DE33-CW33</f>
        <v>-2.6669693191020087</v>
      </c>
      <c r="DF182" s="296">
        <f t="shared" ref="DF182:DF184" si="632">+DF33-CX33</f>
        <v>-2.6724557353780085</v>
      </c>
      <c r="DG182" s="250"/>
      <c r="DH182" s="539">
        <f t="shared" ref="DH182:DH189" si="633">+DH33-CZ33</f>
        <v>0</v>
      </c>
      <c r="DI182" s="308">
        <f t="shared" si="578"/>
        <v>8.7965460000134499E-3</v>
      </c>
      <c r="DJ182" s="309">
        <f t="shared" si="579"/>
        <v>-0.14525682400000051</v>
      </c>
      <c r="DK182" s="310">
        <f t="shared" si="580"/>
        <v>-0.47801219000000117</v>
      </c>
      <c r="DL182" s="318">
        <f t="shared" ref="DL182:DL184" si="634">+DL33-DD33</f>
        <v>-5.2558948233649971</v>
      </c>
      <c r="DM182" s="295">
        <f t="shared" ref="DM182:DM184" si="635">+DM33-DE33</f>
        <v>-6.9669026306002024E-2</v>
      </c>
      <c r="DN182" s="296">
        <f t="shared" ref="DN182:DN184" si="636">+DN33-DF33</f>
        <v>-0.68359405460199696</v>
      </c>
      <c r="DO182" s="250"/>
      <c r="DP182" s="539">
        <f t="shared" ref="DP182:DP189" si="637">+DP33-DH33</f>
        <v>0</v>
      </c>
      <c r="DQ182" s="467">
        <f t="shared" si="584"/>
        <v>2.461055827999985</v>
      </c>
      <c r="DR182" s="468">
        <f t="shared" si="585"/>
        <v>2.1463858140000127</v>
      </c>
      <c r="DS182" s="469">
        <f t="shared" si="586"/>
        <v>1.8029382539999972</v>
      </c>
      <c r="DT182" s="318">
        <f t="shared" ref="DT182:DT184" si="638">+DT33-DL33</f>
        <v>2.6797959632759785</v>
      </c>
      <c r="DU182" s="295">
        <f t="shared" ref="DU182:DU184" si="639">+DU33-DM33</f>
        <v>2.7358367144369993</v>
      </c>
      <c r="DV182" s="296">
        <f t="shared" ref="DV182:DV184" si="640">+DV33-DN33</f>
        <v>1.4901426124920079</v>
      </c>
      <c r="DW182" s="250"/>
      <c r="DX182" s="539">
        <f t="shared" ref="DX182:DX189" si="641">+DX33-DP33</f>
        <v>0</v>
      </c>
      <c r="DY182" s="467">
        <f t="shared" si="590"/>
        <v>33.819803874999991</v>
      </c>
      <c r="DZ182" s="468">
        <f t="shared" si="591"/>
        <v>21.542392914999994</v>
      </c>
      <c r="EA182" s="469">
        <f t="shared" si="592"/>
        <v>9.5618116930000099</v>
      </c>
      <c r="EB182" s="318">
        <f t="shared" ref="EB182:EB184" si="642">+EB33-DT33</f>
        <v>26.229051698044998</v>
      </c>
      <c r="EC182" s="295">
        <f t="shared" ref="EC182:EC184" si="643">+EC33-DU33</f>
        <v>11.517951602686992</v>
      </c>
      <c r="ED182" s="296">
        <f t="shared" ref="ED182:ED184" si="644">+ED33-DV33</f>
        <v>5.4135352703779915</v>
      </c>
      <c r="EE182" s="250"/>
    </row>
    <row r="183" spans="1:135" ht="15.75" thickBot="1" x14ac:dyDescent="0.3">
      <c r="A183" s="232" t="s">
        <v>217</v>
      </c>
      <c r="B183" s="245" t="s">
        <v>267</v>
      </c>
      <c r="C183" s="573"/>
      <c r="D183" s="281" t="s">
        <v>225</v>
      </c>
      <c r="P183" s="571"/>
      <c r="Q183" s="182"/>
      <c r="R183" s="182"/>
      <c r="S183" s="182"/>
      <c r="T183" s="225"/>
      <c r="U183" s="225"/>
      <c r="V183" s="225"/>
      <c r="W183" s="250"/>
      <c r="X183" s="539">
        <f t="shared" si="601"/>
        <v>0</v>
      </c>
      <c r="Y183" s="308">
        <f t="shared" si="602"/>
        <v>-1.1979289409999865</v>
      </c>
      <c r="Z183" s="309">
        <f t="shared" si="602"/>
        <v>-1.0759797750000075</v>
      </c>
      <c r="AA183" s="310">
        <f t="shared" si="602"/>
        <v>-1.0641096989999994</v>
      </c>
      <c r="AB183" s="317">
        <f t="shared" si="602"/>
        <v>-3.2462171415629655</v>
      </c>
      <c r="AC183" s="293">
        <f t="shared" si="602"/>
        <v>-2.4228467050740221</v>
      </c>
      <c r="AD183" s="294">
        <f t="shared" si="602"/>
        <v>-1.2056412919589974</v>
      </c>
      <c r="AE183" s="250"/>
      <c r="AF183" s="539">
        <f t="shared" si="603"/>
        <v>0</v>
      </c>
      <c r="AG183" s="308">
        <f t="shared" si="596"/>
        <v>-10.199518104000049</v>
      </c>
      <c r="AH183" s="309">
        <f t="shared" si="596"/>
        <v>-13.389628392999953</v>
      </c>
      <c r="AI183" s="310">
        <f t="shared" si="596"/>
        <v>-18.557611876000003</v>
      </c>
      <c r="AJ183" s="317">
        <f t="shared" si="604"/>
        <v>-5.4877996113600034</v>
      </c>
      <c r="AK183" s="293">
        <f t="shared" si="604"/>
        <v>-6.5840850733050047</v>
      </c>
      <c r="AL183" s="294">
        <f t="shared" si="604"/>
        <v>-8.4065654654390016</v>
      </c>
      <c r="AM183" s="250"/>
      <c r="AN183" s="539">
        <f t="shared" si="605"/>
        <v>0</v>
      </c>
      <c r="AO183" s="308">
        <f t="shared" si="597"/>
        <v>10.530518001000019</v>
      </c>
      <c r="AP183" s="309">
        <f t="shared" si="597"/>
        <v>6.5779574789999629</v>
      </c>
      <c r="AQ183" s="310">
        <f t="shared" si="597"/>
        <v>2.4708417000001148E-2</v>
      </c>
      <c r="AR183" s="317">
        <f t="shared" si="606"/>
        <v>5.2368072179870069</v>
      </c>
      <c r="AS183" s="293">
        <f t="shared" si="606"/>
        <v>3.4856436463260252</v>
      </c>
      <c r="AT183" s="294">
        <f t="shared" si="606"/>
        <v>1.6464202286710048</v>
      </c>
      <c r="AU183" s="250"/>
      <c r="AV183" s="539">
        <f t="shared" si="607"/>
        <v>0</v>
      </c>
      <c r="AW183" s="308">
        <f t="shared" si="598"/>
        <v>-39.430855556999973</v>
      </c>
      <c r="AX183" s="309">
        <f t="shared" si="598"/>
        <v>-37.909765998000012</v>
      </c>
      <c r="AY183" s="310">
        <f t="shared" si="598"/>
        <v>-35.406488291999999</v>
      </c>
      <c r="AZ183" s="317">
        <f t="shared" si="608"/>
        <v>-8.0766640378340071</v>
      </c>
      <c r="BA183" s="293">
        <f t="shared" si="608"/>
        <v>-22.542928236221002</v>
      </c>
      <c r="BB183" s="294">
        <f t="shared" si="608"/>
        <v>-11.665205731212005</v>
      </c>
      <c r="BC183" s="250"/>
      <c r="BD183" s="539">
        <f t="shared" si="609"/>
        <v>0</v>
      </c>
      <c r="BE183" s="308">
        <f t="shared" si="599"/>
        <v>13.305807712999922</v>
      </c>
      <c r="BF183" s="309">
        <f t="shared" si="599"/>
        <v>8.4071755900000085</v>
      </c>
      <c r="BG183" s="310">
        <f t="shared" si="599"/>
        <v>0.62523032200000017</v>
      </c>
      <c r="BH183" s="317">
        <f t="shared" si="610"/>
        <v>-3.540886094981488E-3</v>
      </c>
      <c r="BI183" s="293">
        <f t="shared" si="610"/>
        <v>3.7076339553559876</v>
      </c>
      <c r="BJ183" s="294">
        <f t="shared" si="610"/>
        <v>2.3635645311910025</v>
      </c>
      <c r="BK183" s="250"/>
      <c r="BL183" s="539">
        <f t="shared" si="611"/>
        <v>0</v>
      </c>
      <c r="BM183" s="308">
        <f t="shared" si="600"/>
        <v>12.363359668000044</v>
      </c>
      <c r="BN183" s="309">
        <f t="shared" si="600"/>
        <v>7.6737757860000215</v>
      </c>
      <c r="BO183" s="310">
        <f t="shared" si="600"/>
        <v>0.49292968599999654</v>
      </c>
      <c r="BP183" s="317">
        <f t="shared" si="612"/>
        <v>-2.529331442896023</v>
      </c>
      <c r="BQ183" s="293">
        <f t="shared" si="612"/>
        <v>3.4831173745340038</v>
      </c>
      <c r="BR183" s="294">
        <f t="shared" si="612"/>
        <v>2.4874583121480001</v>
      </c>
      <c r="BS183" s="250"/>
      <c r="BT183" s="539">
        <f t="shared" si="613"/>
        <v>0</v>
      </c>
      <c r="BU183" s="308">
        <f t="shared" si="548"/>
        <v>-4.6349936159999743</v>
      </c>
      <c r="BV183" s="309">
        <f t="shared" si="549"/>
        <v>-4.2109187419999898</v>
      </c>
      <c r="BW183" s="310">
        <f t="shared" si="550"/>
        <v>-3.4297495059999967</v>
      </c>
      <c r="BX183" s="317">
        <f t="shared" si="614"/>
        <v>-7.25648776752098</v>
      </c>
      <c r="BY183" s="293">
        <f t="shared" si="615"/>
        <v>-8.3199264296549984</v>
      </c>
      <c r="BZ183" s="294">
        <f t="shared" si="616"/>
        <v>-7.6554446632329984</v>
      </c>
      <c r="CA183" s="250"/>
      <c r="CB183" s="539">
        <f t="shared" si="617"/>
        <v>0</v>
      </c>
      <c r="CC183" s="308">
        <f t="shared" si="554"/>
        <v>-5.3262914709999905</v>
      </c>
      <c r="CD183" s="309">
        <f t="shared" si="555"/>
        <v>-2.2992502289999948</v>
      </c>
      <c r="CE183" s="310">
        <f t="shared" si="556"/>
        <v>2.859718505</v>
      </c>
      <c r="CF183" s="317">
        <f t="shared" si="618"/>
        <v>-2.1204509380380046</v>
      </c>
      <c r="CG183" s="293">
        <f t="shared" si="619"/>
        <v>-0.983947495828005</v>
      </c>
      <c r="CH183" s="294">
        <f t="shared" si="620"/>
        <v>1.8389432346180001</v>
      </c>
      <c r="CI183" s="250"/>
      <c r="CJ183" s="539">
        <f t="shared" si="621"/>
        <v>0</v>
      </c>
      <c r="CK183" s="308">
        <f t="shared" si="560"/>
        <v>-216.95048574800001</v>
      </c>
      <c r="CL183" s="309">
        <f t="shared" si="561"/>
        <v>-129.60969106400003</v>
      </c>
      <c r="CM183" s="310">
        <f t="shared" si="562"/>
        <v>109.29310197</v>
      </c>
      <c r="CN183" s="317">
        <f t="shared" si="622"/>
        <v>-42.545333876170019</v>
      </c>
      <c r="CO183" s="293">
        <f t="shared" si="623"/>
        <v>-30.994762686099989</v>
      </c>
      <c r="CP183" s="294">
        <f t="shared" si="624"/>
        <v>24.647047895491994</v>
      </c>
      <c r="CQ183" s="250"/>
      <c r="CR183" s="539">
        <f t="shared" si="625"/>
        <v>0</v>
      </c>
      <c r="CS183" s="308">
        <f t="shared" si="566"/>
        <v>-5.7547038970000131</v>
      </c>
      <c r="CT183" s="309">
        <f t="shared" si="567"/>
        <v>-2.8316097350000007</v>
      </c>
      <c r="CU183" s="310">
        <f t="shared" si="568"/>
        <v>2.6323848999993515E-2</v>
      </c>
      <c r="CV183" s="317">
        <f t="shared" si="626"/>
        <v>0.75112427809199289</v>
      </c>
      <c r="CW183" s="293">
        <f t="shared" si="627"/>
        <v>-1.016615218292003</v>
      </c>
      <c r="CX183" s="294">
        <f t="shared" si="628"/>
        <v>0.63410245059800729</v>
      </c>
      <c r="CY183" s="250"/>
      <c r="CZ183" s="539">
        <f t="shared" si="629"/>
        <v>0</v>
      </c>
      <c r="DA183" s="308">
        <f t="shared" si="572"/>
        <v>-9.4008939299999952</v>
      </c>
      <c r="DB183" s="309">
        <f t="shared" si="573"/>
        <v>-5.8755730169999936</v>
      </c>
      <c r="DC183" s="310">
        <f t="shared" si="574"/>
        <v>-2.7462440719999961</v>
      </c>
      <c r="DD183" s="317">
        <f t="shared" si="630"/>
        <v>-1.9839974076649867</v>
      </c>
      <c r="DE183" s="293">
        <f t="shared" si="631"/>
        <v>-2.6669693191020087</v>
      </c>
      <c r="DF183" s="294">
        <f t="shared" si="632"/>
        <v>-2.6724557353780085</v>
      </c>
      <c r="DG183" s="250"/>
      <c r="DH183" s="539">
        <f t="shared" si="633"/>
        <v>0</v>
      </c>
      <c r="DI183" s="308">
        <f t="shared" si="578"/>
        <v>-1.1217374540000264</v>
      </c>
      <c r="DJ183" s="309">
        <f t="shared" si="579"/>
        <v>-0.83562658700000725</v>
      </c>
      <c r="DK183" s="310">
        <f t="shared" si="580"/>
        <v>-0.73177395999999817</v>
      </c>
      <c r="DL183" s="317">
        <f t="shared" si="634"/>
        <v>-5.2558948233649971</v>
      </c>
      <c r="DM183" s="293">
        <f t="shared" si="635"/>
        <v>-6.9669026306002024E-2</v>
      </c>
      <c r="DN183" s="294">
        <f t="shared" si="636"/>
        <v>-0.68359405460199696</v>
      </c>
      <c r="DO183" s="250"/>
      <c r="DP183" s="539">
        <f t="shared" si="637"/>
        <v>0</v>
      </c>
      <c r="DQ183" s="467">
        <f t="shared" si="584"/>
        <v>0.40462692599999173</v>
      </c>
      <c r="DR183" s="468">
        <f t="shared" si="585"/>
        <v>0.87461441199999967</v>
      </c>
      <c r="DS183" s="469">
        <f t="shared" si="586"/>
        <v>1.3924854090000025</v>
      </c>
      <c r="DT183" s="317">
        <f t="shared" si="638"/>
        <v>2.6797959632759785</v>
      </c>
      <c r="DU183" s="293">
        <f t="shared" si="639"/>
        <v>2.7358367144369993</v>
      </c>
      <c r="DV183" s="294">
        <f t="shared" si="640"/>
        <v>1.4901426124920079</v>
      </c>
      <c r="DW183" s="250"/>
      <c r="DX183" s="539">
        <f t="shared" si="641"/>
        <v>0</v>
      </c>
      <c r="DY183" s="467">
        <f t="shared" si="590"/>
        <v>-4.3409671779999712</v>
      </c>
      <c r="DZ183" s="468">
        <f t="shared" si="591"/>
        <v>-2.7293304650000039</v>
      </c>
      <c r="EA183" s="469">
        <f t="shared" si="592"/>
        <v>-1.2951214800000059</v>
      </c>
      <c r="EB183" s="317">
        <f t="shared" si="642"/>
        <v>26.229051698044998</v>
      </c>
      <c r="EC183" s="293">
        <f t="shared" si="643"/>
        <v>11.517951602686992</v>
      </c>
      <c r="ED183" s="294">
        <f t="shared" si="644"/>
        <v>5.4135352703779915</v>
      </c>
      <c r="EE183" s="250"/>
    </row>
    <row r="184" spans="1:135" ht="15.75" thickBot="1" x14ac:dyDescent="0.3">
      <c r="A184" s="233" t="s">
        <v>218</v>
      </c>
      <c r="B184" s="243" t="s">
        <v>268</v>
      </c>
      <c r="C184" s="576"/>
      <c r="D184" s="282" t="s">
        <v>225</v>
      </c>
      <c r="P184" s="571"/>
      <c r="Q184" s="182"/>
      <c r="R184" s="182"/>
      <c r="S184" s="182"/>
      <c r="T184" s="225"/>
      <c r="U184" s="225"/>
      <c r="V184" s="225"/>
      <c r="W184" s="250"/>
      <c r="X184" s="539">
        <f t="shared" si="601"/>
        <v>0</v>
      </c>
      <c r="Y184" s="311">
        <f t="shared" si="602"/>
        <v>-1.2031553560000248</v>
      </c>
      <c r="Z184" s="312">
        <f t="shared" si="602"/>
        <v>-1.0958338989999845</v>
      </c>
      <c r="AA184" s="313">
        <f t="shared" si="602"/>
        <v>-1.0651843399999876</v>
      </c>
      <c r="AB184" s="319">
        <f t="shared" si="602"/>
        <v>-3.2462171415629655</v>
      </c>
      <c r="AC184" s="300">
        <f t="shared" si="602"/>
        <v>-2.4228467050740221</v>
      </c>
      <c r="AD184" s="301">
        <f t="shared" si="602"/>
        <v>-1.2056412919589974</v>
      </c>
      <c r="AE184" s="250"/>
      <c r="AF184" s="539">
        <f t="shared" si="603"/>
        <v>0</v>
      </c>
      <c r="AG184" s="311">
        <f t="shared" si="596"/>
        <v>2.1430831420000231</v>
      </c>
      <c r="AH184" s="312">
        <f t="shared" si="596"/>
        <v>0.77262121699999398</v>
      </c>
      <c r="AI184" s="313">
        <f t="shared" si="596"/>
        <v>-1.180758271000002</v>
      </c>
      <c r="AJ184" s="319">
        <f t="shared" si="604"/>
        <v>-5.4877996113600034</v>
      </c>
      <c r="AK184" s="300">
        <f t="shared" si="604"/>
        <v>-6.5840850733050047</v>
      </c>
      <c r="AL184" s="301">
        <f t="shared" si="604"/>
        <v>-8.4065654654390016</v>
      </c>
      <c r="AM184" s="250"/>
      <c r="AN184" s="539">
        <f t="shared" si="605"/>
        <v>0</v>
      </c>
      <c r="AO184" s="311">
        <f t="shared" si="597"/>
        <v>13.423517247999996</v>
      </c>
      <c r="AP184" s="312">
        <f t="shared" si="597"/>
        <v>10.993776746000009</v>
      </c>
      <c r="AQ184" s="313">
        <f t="shared" si="597"/>
        <v>11.246767652000003</v>
      </c>
      <c r="AR184" s="319">
        <f t="shared" si="606"/>
        <v>5.2368072179870069</v>
      </c>
      <c r="AS184" s="300">
        <f t="shared" si="606"/>
        <v>3.4856436463260252</v>
      </c>
      <c r="AT184" s="301">
        <f t="shared" si="606"/>
        <v>1.6464202286710048</v>
      </c>
      <c r="AU184" s="250"/>
      <c r="AV184" s="539">
        <f t="shared" si="607"/>
        <v>0</v>
      </c>
      <c r="AW184" s="311">
        <f t="shared" si="598"/>
        <v>-4.0881798689999869</v>
      </c>
      <c r="AX184" s="312">
        <f t="shared" si="598"/>
        <v>-3.1204236570000035</v>
      </c>
      <c r="AY184" s="313">
        <f t="shared" si="598"/>
        <v>-1.2971398820000104</v>
      </c>
      <c r="AZ184" s="319">
        <f t="shared" si="608"/>
        <v>-8.0766640378340071</v>
      </c>
      <c r="BA184" s="300">
        <f t="shared" si="608"/>
        <v>-22.542928236221002</v>
      </c>
      <c r="BB184" s="301">
        <f t="shared" si="608"/>
        <v>-11.665205731212005</v>
      </c>
      <c r="BC184" s="250"/>
      <c r="BD184" s="539">
        <f t="shared" si="609"/>
        <v>0</v>
      </c>
      <c r="BE184" s="311">
        <f t="shared" si="599"/>
        <v>5.5055795019999891</v>
      </c>
      <c r="BF184" s="312">
        <f t="shared" si="599"/>
        <v>3.9084327289999976</v>
      </c>
      <c r="BG184" s="313">
        <f t="shared" si="599"/>
        <v>2.153775207999999</v>
      </c>
      <c r="BH184" s="319">
        <f t="shared" si="610"/>
        <v>-3.540886094981488E-3</v>
      </c>
      <c r="BI184" s="300">
        <f t="shared" si="610"/>
        <v>3.7076339553559876</v>
      </c>
      <c r="BJ184" s="301">
        <f t="shared" si="610"/>
        <v>2.3635645311910025</v>
      </c>
      <c r="BK184" s="250"/>
      <c r="BL184" s="539">
        <f t="shared" si="611"/>
        <v>0</v>
      </c>
      <c r="BM184" s="311">
        <f t="shared" si="600"/>
        <v>4.3944757239999603</v>
      </c>
      <c r="BN184" s="312">
        <f t="shared" si="600"/>
        <v>3.5099331149999955</v>
      </c>
      <c r="BO184" s="313">
        <f t="shared" si="600"/>
        <v>1.9671996539999981</v>
      </c>
      <c r="BP184" s="319">
        <f t="shared" si="612"/>
        <v>-2.529331442896023</v>
      </c>
      <c r="BQ184" s="300">
        <f t="shared" si="612"/>
        <v>3.4831173745340038</v>
      </c>
      <c r="BR184" s="301">
        <f t="shared" si="612"/>
        <v>2.4874583121480001</v>
      </c>
      <c r="BS184" s="250"/>
      <c r="BT184" s="539">
        <f t="shared" si="613"/>
        <v>0</v>
      </c>
      <c r="BU184" s="311">
        <f t="shared" si="548"/>
        <v>-4.6681762179999851</v>
      </c>
      <c r="BV184" s="312">
        <f t="shared" si="549"/>
        <v>-25.730179912000011</v>
      </c>
      <c r="BW184" s="313">
        <f t="shared" si="550"/>
        <v>-23.696520405999991</v>
      </c>
      <c r="BX184" s="319">
        <f t="shared" si="614"/>
        <v>-7.25648776752098</v>
      </c>
      <c r="BY184" s="300">
        <f t="shared" si="615"/>
        <v>-8.3199264296549984</v>
      </c>
      <c r="BZ184" s="301">
        <f t="shared" si="616"/>
        <v>-7.6554446632329984</v>
      </c>
      <c r="CA184" s="250"/>
      <c r="CB184" s="539">
        <f t="shared" si="617"/>
        <v>0</v>
      </c>
      <c r="CC184" s="311">
        <f t="shared" si="554"/>
        <v>-1.9069408940000017</v>
      </c>
      <c r="CD184" s="312">
        <f t="shared" si="555"/>
        <v>-0.56278653399999712</v>
      </c>
      <c r="CE184" s="313">
        <f t="shared" si="556"/>
        <v>1.5570594599999907</v>
      </c>
      <c r="CF184" s="319">
        <f t="shared" si="618"/>
        <v>-2.1204509380380046</v>
      </c>
      <c r="CG184" s="300">
        <f t="shared" si="619"/>
        <v>-0.983947495828005</v>
      </c>
      <c r="CH184" s="301">
        <f t="shared" si="620"/>
        <v>1.8389432346180001</v>
      </c>
      <c r="CI184" s="250"/>
      <c r="CJ184" s="539">
        <f t="shared" si="621"/>
        <v>0</v>
      </c>
      <c r="CK184" s="311">
        <f t="shared" si="560"/>
        <v>-13.457008427000005</v>
      </c>
      <c r="CL184" s="312">
        <f t="shared" si="561"/>
        <v>-10.621015147000008</v>
      </c>
      <c r="CM184" s="313">
        <f t="shared" si="562"/>
        <v>-6.5717556049999928</v>
      </c>
      <c r="CN184" s="319">
        <f t="shared" si="622"/>
        <v>-42.545333876170019</v>
      </c>
      <c r="CO184" s="300">
        <f t="shared" si="623"/>
        <v>-30.994762686099989</v>
      </c>
      <c r="CP184" s="301">
        <f t="shared" si="624"/>
        <v>24.647047895491994</v>
      </c>
      <c r="CQ184" s="250"/>
      <c r="CR184" s="539">
        <f t="shared" si="625"/>
        <v>0</v>
      </c>
      <c r="CS184" s="311">
        <f t="shared" si="566"/>
        <v>-3.0805298120000089</v>
      </c>
      <c r="CT184" s="312">
        <f t="shared" si="567"/>
        <v>-1.3913339459999747</v>
      </c>
      <c r="CU184" s="313">
        <f t="shared" si="568"/>
        <v>0.6686741600000019</v>
      </c>
      <c r="CV184" s="319">
        <f t="shared" si="626"/>
        <v>0.75112427809199289</v>
      </c>
      <c r="CW184" s="300">
        <f t="shared" si="627"/>
        <v>-1.016615218292003</v>
      </c>
      <c r="CX184" s="301">
        <f t="shared" si="628"/>
        <v>0.63410245059800729</v>
      </c>
      <c r="CY184" s="250"/>
      <c r="CZ184" s="539">
        <f t="shared" si="629"/>
        <v>0</v>
      </c>
      <c r="DA184" s="311">
        <f t="shared" si="572"/>
        <v>-4.8768023380000045</v>
      </c>
      <c r="DB184" s="312">
        <f t="shared" si="573"/>
        <v>-3.4819724080000185</v>
      </c>
      <c r="DC184" s="313">
        <f t="shared" si="574"/>
        <v>-1.792630152000001</v>
      </c>
      <c r="DD184" s="319">
        <f t="shared" si="630"/>
        <v>-1.9839974076649867</v>
      </c>
      <c r="DE184" s="300">
        <f t="shared" si="631"/>
        <v>-2.6669693191020087</v>
      </c>
      <c r="DF184" s="301">
        <f t="shared" si="632"/>
        <v>-2.6724557353780085</v>
      </c>
      <c r="DG184" s="250"/>
      <c r="DH184" s="539">
        <f t="shared" si="633"/>
        <v>0</v>
      </c>
      <c r="DI184" s="311">
        <f t="shared" si="578"/>
        <v>2.1076735850000432</v>
      </c>
      <c r="DJ184" s="312">
        <f t="shared" si="579"/>
        <v>0.92633899000000497</v>
      </c>
      <c r="DK184" s="313">
        <f t="shared" si="580"/>
        <v>-0.57660557399999846</v>
      </c>
      <c r="DL184" s="319">
        <f t="shared" si="634"/>
        <v>-5.2558948233649971</v>
      </c>
      <c r="DM184" s="300">
        <f t="shared" si="635"/>
        <v>-6.9669026306002024E-2</v>
      </c>
      <c r="DN184" s="301">
        <f t="shared" si="636"/>
        <v>-0.68359405460199696</v>
      </c>
      <c r="DO184" s="250"/>
      <c r="DP184" s="539">
        <f t="shared" si="637"/>
        <v>0</v>
      </c>
      <c r="DQ184" s="462">
        <f t="shared" si="584"/>
        <v>3.4476720270000101</v>
      </c>
      <c r="DR184" s="463">
        <f t="shared" si="585"/>
        <v>2.5283521739999912</v>
      </c>
      <c r="DS184" s="464">
        <f t="shared" si="586"/>
        <v>1.613074411999996</v>
      </c>
      <c r="DT184" s="319">
        <f t="shared" si="638"/>
        <v>2.6797959632759785</v>
      </c>
      <c r="DU184" s="300">
        <f t="shared" si="639"/>
        <v>2.7358367144369993</v>
      </c>
      <c r="DV184" s="301">
        <f t="shared" si="640"/>
        <v>1.4901426124920079</v>
      </c>
      <c r="DW184" s="250"/>
      <c r="DX184" s="539">
        <f t="shared" si="641"/>
        <v>0</v>
      </c>
      <c r="DY184" s="462">
        <f t="shared" si="590"/>
        <v>-2.3453526350000402</v>
      </c>
      <c r="DZ184" s="463">
        <f t="shared" si="591"/>
        <v>-1.7027861959999768</v>
      </c>
      <c r="EA184" s="464">
        <f t="shared" si="592"/>
        <v>-1.1056928049999968</v>
      </c>
      <c r="EB184" s="319">
        <f t="shared" si="642"/>
        <v>26.229051698044998</v>
      </c>
      <c r="EC184" s="300">
        <f t="shared" si="643"/>
        <v>11.517951602686992</v>
      </c>
      <c r="ED184" s="301">
        <f t="shared" si="644"/>
        <v>5.4135352703779915</v>
      </c>
      <c r="EE184" s="250"/>
    </row>
    <row r="185" spans="1:135" ht="3" customHeight="1" thickBot="1" x14ac:dyDescent="0.3">
      <c r="A185" s="183"/>
      <c r="B185" s="241"/>
      <c r="C185" s="237"/>
      <c r="D185" s="257"/>
      <c r="P185" s="571"/>
      <c r="Q185" s="182"/>
      <c r="R185" s="182"/>
      <c r="S185" s="182"/>
      <c r="T185" s="180"/>
      <c r="U185" s="180"/>
      <c r="V185" s="180"/>
      <c r="W185" s="250"/>
      <c r="X185" s="539">
        <f t="shared" si="601"/>
        <v>0</v>
      </c>
      <c r="Y185" s="192"/>
      <c r="Z185" s="193"/>
      <c r="AA185" s="194"/>
      <c r="AB185" s="189"/>
      <c r="AC185" s="189"/>
      <c r="AD185" s="190"/>
      <c r="AE185" s="250"/>
      <c r="AF185" s="539">
        <f t="shared" si="603"/>
        <v>0</v>
      </c>
      <c r="AG185" s="192"/>
      <c r="AH185" s="193"/>
      <c r="AI185" s="194"/>
      <c r="AJ185" s="189"/>
      <c r="AK185" s="189"/>
      <c r="AL185" s="190"/>
      <c r="AM185" s="250"/>
      <c r="AN185" s="539">
        <f t="shared" si="605"/>
        <v>0</v>
      </c>
      <c r="AO185" s="192"/>
      <c r="AP185" s="193"/>
      <c r="AQ185" s="194"/>
      <c r="AR185" s="189"/>
      <c r="AS185" s="189"/>
      <c r="AT185" s="190"/>
      <c r="AU185" s="250"/>
      <c r="AV185" s="539">
        <f t="shared" si="607"/>
        <v>0</v>
      </c>
      <c r="AW185" s="192"/>
      <c r="AX185" s="193"/>
      <c r="AY185" s="194"/>
      <c r="AZ185" s="189"/>
      <c r="BA185" s="189"/>
      <c r="BB185" s="190"/>
      <c r="BC185" s="250"/>
      <c r="BD185" s="539">
        <f t="shared" si="609"/>
        <v>0</v>
      </c>
      <c r="BE185" s="192"/>
      <c r="BF185" s="193"/>
      <c r="BG185" s="194"/>
      <c r="BH185" s="189"/>
      <c r="BI185" s="189"/>
      <c r="BJ185" s="190"/>
      <c r="BK185" s="250"/>
      <c r="BL185" s="539">
        <f t="shared" si="611"/>
        <v>0</v>
      </c>
      <c r="BM185" s="192"/>
      <c r="BN185" s="193"/>
      <c r="BO185" s="194"/>
      <c r="BP185" s="189"/>
      <c r="BQ185" s="189"/>
      <c r="BR185" s="190"/>
      <c r="BS185" s="250"/>
      <c r="BT185" s="539">
        <f t="shared" si="613"/>
        <v>0</v>
      </c>
      <c r="BU185" s="192"/>
      <c r="BV185" s="193"/>
      <c r="BW185" s="194"/>
      <c r="BX185" s="189"/>
      <c r="BY185" s="189"/>
      <c r="BZ185" s="190"/>
      <c r="CA185" s="250"/>
      <c r="CB185" s="539">
        <f t="shared" si="617"/>
        <v>0</v>
      </c>
      <c r="CC185" s="192"/>
      <c r="CD185" s="193"/>
      <c r="CE185" s="194"/>
      <c r="CF185" s="189"/>
      <c r="CG185" s="189"/>
      <c r="CH185" s="190"/>
      <c r="CI185" s="250"/>
      <c r="CJ185" s="539">
        <f t="shared" si="621"/>
        <v>0</v>
      </c>
      <c r="CK185" s="192"/>
      <c r="CL185" s="193"/>
      <c r="CM185" s="194"/>
      <c r="CN185" s="189"/>
      <c r="CO185" s="189"/>
      <c r="CP185" s="190"/>
      <c r="CQ185" s="250"/>
      <c r="CR185" s="539">
        <f t="shared" si="625"/>
        <v>0</v>
      </c>
      <c r="CS185" s="192"/>
      <c r="CT185" s="193"/>
      <c r="CU185" s="194"/>
      <c r="CV185" s="189"/>
      <c r="CW185" s="189"/>
      <c r="CX185" s="190"/>
      <c r="CY185" s="250"/>
      <c r="CZ185" s="539">
        <f t="shared" si="629"/>
        <v>0</v>
      </c>
      <c r="DA185" s="192"/>
      <c r="DB185" s="193"/>
      <c r="DC185" s="194"/>
      <c r="DD185" s="189"/>
      <c r="DE185" s="189"/>
      <c r="DF185" s="190"/>
      <c r="DG185" s="250"/>
      <c r="DH185" s="539">
        <f t="shared" si="633"/>
        <v>0</v>
      </c>
      <c r="DI185" s="192"/>
      <c r="DJ185" s="193"/>
      <c r="DK185" s="194"/>
      <c r="DL185" s="189"/>
      <c r="DM185" s="189"/>
      <c r="DN185" s="190"/>
      <c r="DO185" s="250"/>
      <c r="DP185" s="539">
        <f t="shared" si="637"/>
        <v>0</v>
      </c>
      <c r="DQ185" s="192"/>
      <c r="DR185" s="193"/>
      <c r="DS185" s="194"/>
      <c r="DT185" s="189"/>
      <c r="DU185" s="189"/>
      <c r="DV185" s="190"/>
      <c r="DW185" s="250"/>
      <c r="DX185" s="539">
        <f t="shared" si="641"/>
        <v>0</v>
      </c>
      <c r="DY185" s="192"/>
      <c r="DZ185" s="193"/>
      <c r="EA185" s="194"/>
      <c r="EB185" s="189"/>
      <c r="EC185" s="189"/>
      <c r="ED185" s="190"/>
      <c r="EE185" s="250"/>
    </row>
    <row r="186" spans="1:135" ht="15.75" thickBot="1" x14ac:dyDescent="0.3">
      <c r="A186" s="231" t="s">
        <v>219</v>
      </c>
      <c r="B186" s="244" t="s">
        <v>269</v>
      </c>
      <c r="C186" s="573" t="s">
        <v>132</v>
      </c>
      <c r="D186" s="280" t="s">
        <v>226</v>
      </c>
      <c r="P186" s="571"/>
      <c r="Q186" s="182"/>
      <c r="R186" s="182"/>
      <c r="S186" s="182"/>
      <c r="T186" s="572"/>
      <c r="U186" s="572"/>
      <c r="V186" s="572"/>
      <c r="W186" s="250"/>
      <c r="X186" s="539">
        <f t="shared" si="601"/>
        <v>0</v>
      </c>
      <c r="Y186" s="305">
        <f t="shared" ref="X186:Y189" si="645">+Y37-Q37</f>
        <v>-8.9634507689999907</v>
      </c>
      <c r="Z186" s="306">
        <f t="shared" ref="Z186:AA189" si="646">+Z37-R37</f>
        <v>-6.4578403820000005</v>
      </c>
      <c r="AA186" s="307">
        <f t="shared" si="646"/>
        <v>-34.317247122999902</v>
      </c>
      <c r="AB186" s="541" t="s">
        <v>196</v>
      </c>
      <c r="AC186" s="542"/>
      <c r="AD186" s="543"/>
      <c r="AE186" s="250"/>
      <c r="AF186" s="539">
        <f t="shared" si="603"/>
        <v>0</v>
      </c>
      <c r="AG186" s="305">
        <f t="shared" ref="AG186:AI189" si="647">+AG37-Y37</f>
        <v>-0.92774496399999862</v>
      </c>
      <c r="AH186" s="306">
        <f t="shared" si="647"/>
        <v>-1.1090939999999989</v>
      </c>
      <c r="AI186" s="307">
        <f t="shared" si="647"/>
        <v>-3.6923177500000293</v>
      </c>
      <c r="AJ186" s="541" t="s">
        <v>196</v>
      </c>
      <c r="AK186" s="542"/>
      <c r="AL186" s="543"/>
      <c r="AM186" s="250"/>
      <c r="AN186" s="539">
        <f t="shared" si="605"/>
        <v>0</v>
      </c>
      <c r="AO186" s="305">
        <f t="shared" ref="AO186:AQ189" si="648">+AO37-AG37</f>
        <v>2.0246218999999996</v>
      </c>
      <c r="AP186" s="306">
        <f t="shared" si="648"/>
        <v>1.4928172299999858</v>
      </c>
      <c r="AQ186" s="307">
        <f t="shared" si="648"/>
        <v>2.7794389040000169</v>
      </c>
      <c r="AR186" s="541" t="s">
        <v>196</v>
      </c>
      <c r="AS186" s="542"/>
      <c r="AT186" s="543"/>
      <c r="AU186" s="250"/>
      <c r="AV186" s="539">
        <f t="shared" si="607"/>
        <v>0</v>
      </c>
      <c r="AW186" s="305">
        <f t="shared" ref="AW186:AY189" si="649">+AW37-AO37</f>
        <v>1.3484092219999866</v>
      </c>
      <c r="AX186" s="306">
        <f t="shared" si="649"/>
        <v>0.76043927200001349</v>
      </c>
      <c r="AY186" s="307">
        <f t="shared" si="649"/>
        <v>-1.7965900480000982</v>
      </c>
      <c r="AZ186" s="541" t="s">
        <v>196</v>
      </c>
      <c r="BA186" s="542"/>
      <c r="BB186" s="543"/>
      <c r="BC186" s="250"/>
      <c r="BD186" s="539">
        <f t="shared" si="609"/>
        <v>0</v>
      </c>
      <c r="BE186" s="305">
        <f t="shared" ref="BE186:BG189" si="650">+BE37-AW37</f>
        <v>4.0937118330000146</v>
      </c>
      <c r="BF186" s="306">
        <f t="shared" si="650"/>
        <v>3.1955743320000067</v>
      </c>
      <c r="BG186" s="307">
        <f t="shared" si="650"/>
        <v>1.2880695670000932</v>
      </c>
      <c r="BH186" s="541" t="s">
        <v>196</v>
      </c>
      <c r="BI186" s="542"/>
      <c r="BJ186" s="543"/>
      <c r="BK186" s="250"/>
      <c r="BL186" s="539">
        <f t="shared" si="611"/>
        <v>0</v>
      </c>
      <c r="BM186" s="305">
        <f t="shared" ref="BM186:BO189" si="651">+BM37-BE37</f>
        <v>3.7313586390000069</v>
      </c>
      <c r="BN186" s="306">
        <f t="shared" si="651"/>
        <v>2.9176364189999902</v>
      </c>
      <c r="BO186" s="307">
        <f t="shared" si="651"/>
        <v>3.608224210000003</v>
      </c>
      <c r="BP186" s="541" t="s">
        <v>196</v>
      </c>
      <c r="BQ186" s="542"/>
      <c r="BR186" s="543"/>
      <c r="BS186" s="250"/>
      <c r="BT186" s="539">
        <f t="shared" si="613"/>
        <v>0</v>
      </c>
      <c r="BU186" s="305">
        <f t="shared" ref="BU186:BU189" si="652">+BU37-BM37</f>
        <v>-1.9917884030000153</v>
      </c>
      <c r="BV186" s="306">
        <f t="shared" ref="BV186:BV189" si="653">+BV37-BN37</f>
        <v>-1.3132569169999897</v>
      </c>
      <c r="BW186" s="307">
        <f t="shared" ref="BW186:BW189" si="654">+BW37-BO37</f>
        <v>-51.539371891000087</v>
      </c>
      <c r="BX186" s="541" t="s">
        <v>196</v>
      </c>
      <c r="BY186" s="542"/>
      <c r="BZ186" s="543"/>
      <c r="CA186" s="250"/>
      <c r="CB186" s="539">
        <f t="shared" si="617"/>
        <v>0</v>
      </c>
      <c r="CC186" s="305">
        <f t="shared" ref="CC186:CC189" si="655">+CC37-BU37</f>
        <v>1.2178600430000017</v>
      </c>
      <c r="CD186" s="306">
        <f t="shared" ref="CD186:CD189" si="656">+CD37-BV37</f>
        <v>1.3610970000000009</v>
      </c>
      <c r="CE186" s="307">
        <f t="shared" ref="CE186:CE189" si="657">+CE37-BW37</f>
        <v>-14.179316986999993</v>
      </c>
      <c r="CF186" s="541" t="s">
        <v>196</v>
      </c>
      <c r="CG186" s="542"/>
      <c r="CH186" s="543"/>
      <c r="CI186" s="250"/>
      <c r="CJ186" s="539">
        <f t="shared" si="621"/>
        <v>0</v>
      </c>
      <c r="CK186" s="305">
        <f t="shared" ref="CK186:CK189" si="658">+CK37-CC37</f>
        <v>-3.3780696819999889</v>
      </c>
      <c r="CL186" s="306">
        <f t="shared" ref="CL186:CL189" si="659">+CL37-CD37</f>
        <v>-3.1215308970000137</v>
      </c>
      <c r="CM186" s="307">
        <f t="shared" ref="CM186:CM189" si="660">+CM37-CE37</f>
        <v>-8.3156525619999684</v>
      </c>
      <c r="CN186" s="541" t="s">
        <v>196</v>
      </c>
      <c r="CO186" s="542"/>
      <c r="CP186" s="543"/>
      <c r="CQ186" s="250"/>
      <c r="CR186" s="539">
        <f t="shared" si="625"/>
        <v>0</v>
      </c>
      <c r="CS186" s="305">
        <f t="shared" ref="CS186:CS189" si="661">+CS37-CK37</f>
        <v>-1.9917978100000084</v>
      </c>
      <c r="CT186" s="306">
        <f t="shared" ref="CT186:CT189" si="662">+CT37-CL37</f>
        <v>-1.1065519379999955</v>
      </c>
      <c r="CU186" s="307">
        <f t="shared" ref="CU186:CU189" si="663">+CU37-CM37</f>
        <v>-17.755876403000002</v>
      </c>
      <c r="CV186" s="541" t="s">
        <v>196</v>
      </c>
      <c r="CW186" s="542"/>
      <c r="CX186" s="543"/>
      <c r="CY186" s="250"/>
      <c r="CZ186" s="539">
        <f t="shared" si="629"/>
        <v>0</v>
      </c>
      <c r="DA186" s="305">
        <f t="shared" ref="DA186:DA189" si="664">+DA37-CS37</f>
        <v>-6.0367621899999904</v>
      </c>
      <c r="DB186" s="306">
        <f t="shared" ref="DB186:DB189" si="665">+DB37-CT37</f>
        <v>-4.3980880619999994</v>
      </c>
      <c r="DC186" s="307">
        <f t="shared" ref="DC186:DC189" si="666">+DC37-CU37</f>
        <v>-12.235283597000034</v>
      </c>
      <c r="DD186" s="541" t="s">
        <v>196</v>
      </c>
      <c r="DE186" s="542"/>
      <c r="DF186" s="543"/>
      <c r="DG186" s="250"/>
      <c r="DH186" s="539">
        <f t="shared" si="633"/>
        <v>0</v>
      </c>
      <c r="DI186" s="305">
        <f t="shared" ref="DI186:DI189" si="667">+DI37-DA37</f>
        <v>-0.62545000000000073</v>
      </c>
      <c r="DJ186" s="306">
        <f t="shared" ref="DJ186:DJ189" si="668">+DJ37-DB37</f>
        <v>-0.59393000000000029</v>
      </c>
      <c r="DK186" s="307">
        <f t="shared" ref="DK186:DK189" si="669">+DK37-DC37</f>
        <v>-2.3997999999999138</v>
      </c>
      <c r="DL186" s="541" t="s">
        <v>196</v>
      </c>
      <c r="DM186" s="542"/>
      <c r="DN186" s="543"/>
      <c r="DO186" s="250"/>
      <c r="DP186" s="539">
        <f t="shared" si="637"/>
        <v>0</v>
      </c>
      <c r="DQ186" s="467">
        <f t="shared" ref="DQ186:DQ189" si="670">+DQ37-DI37</f>
        <v>7.7911000000000001</v>
      </c>
      <c r="DR186" s="468">
        <f t="shared" ref="DR186:DR189" si="671">+DR37-DJ37</f>
        <v>5.791089999999997</v>
      </c>
      <c r="DS186" s="469">
        <f t="shared" ref="DS186:DS189" si="672">+DS37-DK37</f>
        <v>24.113169999999968</v>
      </c>
      <c r="DT186" s="541" t="s">
        <v>196</v>
      </c>
      <c r="DU186" s="542"/>
      <c r="DV186" s="543"/>
      <c r="DW186" s="250"/>
      <c r="DX186" s="539">
        <f t="shared" si="641"/>
        <v>0</v>
      </c>
      <c r="DY186" s="467">
        <f t="shared" ref="DY186:DY189" si="673">+DY37-DQ37</f>
        <v>-2.0957168420000016</v>
      </c>
      <c r="DZ186" s="468">
        <f t="shared" ref="DZ186:DZ189" si="674">+DZ37-DR37</f>
        <v>-1.5875635840000086</v>
      </c>
      <c r="EA186" s="469">
        <f t="shared" ref="EA186:EA189" si="675">+EA37-DS37</f>
        <v>-2.9715209790000472</v>
      </c>
      <c r="EB186" s="541" t="s">
        <v>196</v>
      </c>
      <c r="EC186" s="542"/>
      <c r="ED186" s="543"/>
      <c r="EE186" s="250"/>
    </row>
    <row r="187" spans="1:135" ht="15.75" thickBot="1" x14ac:dyDescent="0.3">
      <c r="A187" s="233" t="s">
        <v>220</v>
      </c>
      <c r="B187" s="245" t="s">
        <v>270</v>
      </c>
      <c r="C187" s="573"/>
      <c r="D187" s="282" t="s">
        <v>225</v>
      </c>
      <c r="P187" s="571"/>
      <c r="Q187" s="182"/>
      <c r="R187" s="182"/>
      <c r="S187" s="182"/>
      <c r="T187" s="572"/>
      <c r="U187" s="572"/>
      <c r="V187" s="572"/>
      <c r="W187" s="250"/>
      <c r="X187" s="540">
        <f t="shared" si="601"/>
        <v>0</v>
      </c>
      <c r="Y187" s="311">
        <f t="shared" si="645"/>
        <v>-1.146313957999979</v>
      </c>
      <c r="Z187" s="312">
        <f t="shared" si="646"/>
        <v>-1.0800570099999902</v>
      </c>
      <c r="AA187" s="313">
        <f t="shared" si="646"/>
        <v>-1.0608987459999994</v>
      </c>
      <c r="AB187" s="544"/>
      <c r="AC187" s="545"/>
      <c r="AD187" s="546"/>
      <c r="AE187" s="250"/>
      <c r="AF187" s="540">
        <f t="shared" si="603"/>
        <v>0</v>
      </c>
      <c r="AG187" s="311">
        <f t="shared" si="647"/>
        <v>-30.476744858000018</v>
      </c>
      <c r="AH187" s="312">
        <f t="shared" si="647"/>
        <v>-12.83606516399999</v>
      </c>
      <c r="AI187" s="313">
        <f t="shared" si="647"/>
        <v>112.82708517200001</v>
      </c>
      <c r="AJ187" s="544"/>
      <c r="AK187" s="545"/>
      <c r="AL187" s="546"/>
      <c r="AM187" s="250"/>
      <c r="AN187" s="540">
        <f t="shared" si="605"/>
        <v>0</v>
      </c>
      <c r="AO187" s="311">
        <f t="shared" si="648"/>
        <v>2.6989846790000058</v>
      </c>
      <c r="AP187" s="312">
        <f t="shared" si="648"/>
        <v>1.7846631949999789</v>
      </c>
      <c r="AQ187" s="313">
        <f t="shared" si="648"/>
        <v>1.2894189599999919</v>
      </c>
      <c r="AR187" s="544"/>
      <c r="AS187" s="545"/>
      <c r="AT187" s="546"/>
      <c r="AU187" s="250"/>
      <c r="AV187" s="540">
        <f t="shared" si="607"/>
        <v>0</v>
      </c>
      <c r="AW187" s="311">
        <f t="shared" si="649"/>
        <v>-2.334036918999999</v>
      </c>
      <c r="AX187" s="312">
        <f t="shared" si="649"/>
        <v>-1.757339815999984</v>
      </c>
      <c r="AY187" s="313">
        <f t="shared" si="649"/>
        <v>-1.3611767029999982</v>
      </c>
      <c r="AZ187" s="544"/>
      <c r="BA187" s="545"/>
      <c r="BB187" s="546"/>
      <c r="BC187" s="250"/>
      <c r="BD187" s="540">
        <f t="shared" si="609"/>
        <v>0</v>
      </c>
      <c r="BE187" s="311">
        <f t="shared" si="650"/>
        <v>4.0004277079999895</v>
      </c>
      <c r="BF187" s="312">
        <f t="shared" si="650"/>
        <v>3.0509187629999985</v>
      </c>
      <c r="BG187" s="313">
        <f t="shared" si="650"/>
        <v>2.4859195239999963</v>
      </c>
      <c r="BH187" s="544"/>
      <c r="BI187" s="545"/>
      <c r="BJ187" s="546"/>
      <c r="BK187" s="250"/>
      <c r="BL187" s="540">
        <f t="shared" si="611"/>
        <v>0</v>
      </c>
      <c r="BM187" s="311">
        <f t="shared" si="651"/>
        <v>3.9960966400000189</v>
      </c>
      <c r="BN187" s="312">
        <f t="shared" si="651"/>
        <v>3.0108823529999995</v>
      </c>
      <c r="BO187" s="313">
        <f t="shared" si="651"/>
        <v>2.4201954300000068</v>
      </c>
      <c r="BP187" s="544"/>
      <c r="BQ187" s="545"/>
      <c r="BR187" s="546"/>
      <c r="BS187" s="250"/>
      <c r="BT187" s="540">
        <f t="shared" si="613"/>
        <v>0</v>
      </c>
      <c r="BU187" s="311">
        <f t="shared" si="652"/>
        <v>18.363156699000001</v>
      </c>
      <c r="BV187" s="312">
        <f t="shared" si="653"/>
        <v>13.38508071199999</v>
      </c>
      <c r="BW187" s="313">
        <f t="shared" si="654"/>
        <v>18.604490791999993</v>
      </c>
      <c r="BX187" s="544"/>
      <c r="BY187" s="545"/>
      <c r="BZ187" s="546"/>
      <c r="CA187" s="250"/>
      <c r="CB187" s="540">
        <f t="shared" si="617"/>
        <v>0</v>
      </c>
      <c r="CC187" s="311">
        <f t="shared" si="655"/>
        <v>0.92704420799998388</v>
      </c>
      <c r="CD187" s="312">
        <f t="shared" si="656"/>
        <v>0.94484518200002299</v>
      </c>
      <c r="CE187" s="313">
        <f t="shared" si="657"/>
        <v>1.0274760260000022</v>
      </c>
      <c r="CF187" s="544"/>
      <c r="CG187" s="545"/>
      <c r="CH187" s="546"/>
      <c r="CI187" s="250"/>
      <c r="CJ187" s="540">
        <f t="shared" si="621"/>
        <v>0</v>
      </c>
      <c r="CK187" s="311">
        <f t="shared" si="658"/>
        <v>-3.5938813360000097</v>
      </c>
      <c r="CL187" s="312">
        <f t="shared" si="659"/>
        <v>-4.3286481940000101</v>
      </c>
      <c r="CM187" s="313">
        <f t="shared" si="660"/>
        <v>-3.9314510689999906</v>
      </c>
      <c r="CN187" s="544"/>
      <c r="CO187" s="545"/>
      <c r="CP187" s="546"/>
      <c r="CQ187" s="250"/>
      <c r="CR187" s="540">
        <f t="shared" si="625"/>
        <v>0</v>
      </c>
      <c r="CS187" s="311">
        <f t="shared" si="661"/>
        <v>-1.7679433999999787</v>
      </c>
      <c r="CT187" s="312">
        <f t="shared" si="662"/>
        <v>-0.88125907900001721</v>
      </c>
      <c r="CU187" s="313">
        <f t="shared" si="663"/>
        <v>-0.33119963500000438</v>
      </c>
      <c r="CV187" s="544"/>
      <c r="CW187" s="545"/>
      <c r="CX187" s="546"/>
      <c r="CY187" s="250"/>
      <c r="CZ187" s="540">
        <f t="shared" si="629"/>
        <v>0</v>
      </c>
      <c r="DA187" s="311">
        <f t="shared" si="664"/>
        <v>-2.9911466000000075</v>
      </c>
      <c r="DB187" s="312">
        <f t="shared" si="665"/>
        <v>-2.3852509209999937</v>
      </c>
      <c r="DC187" s="313">
        <f t="shared" si="666"/>
        <v>-2.0840203650000007</v>
      </c>
      <c r="DD187" s="544"/>
      <c r="DE187" s="545"/>
      <c r="DF187" s="546"/>
      <c r="DG187" s="250"/>
      <c r="DH187" s="540">
        <f t="shared" si="633"/>
        <v>0</v>
      </c>
      <c r="DI187" s="311">
        <f t="shared" si="667"/>
        <v>-0.2591199999999958</v>
      </c>
      <c r="DJ187" s="312">
        <f t="shared" si="668"/>
        <v>-0.26543999999998391</v>
      </c>
      <c r="DK187" s="313">
        <f t="shared" si="669"/>
        <v>-0.37198999999999671</v>
      </c>
      <c r="DL187" s="544"/>
      <c r="DM187" s="545"/>
      <c r="DN187" s="546"/>
      <c r="DO187" s="250"/>
      <c r="DP187" s="540">
        <f t="shared" si="637"/>
        <v>0</v>
      </c>
      <c r="DQ187" s="462">
        <f t="shared" si="670"/>
        <v>1.9977900000000091</v>
      </c>
      <c r="DR187" s="463">
        <f t="shared" si="671"/>
        <v>1.9184499999999787</v>
      </c>
      <c r="DS187" s="464">
        <f t="shared" si="672"/>
        <v>1.8096099999999922</v>
      </c>
      <c r="DT187" s="544"/>
      <c r="DU187" s="545"/>
      <c r="DV187" s="546"/>
      <c r="DW187" s="250"/>
      <c r="DX187" s="540">
        <f t="shared" si="641"/>
        <v>0</v>
      </c>
      <c r="DY187" s="462">
        <f t="shared" si="673"/>
        <v>-2.3286849840000059</v>
      </c>
      <c r="DZ187" s="463">
        <f t="shared" si="674"/>
        <v>-1.1031030289999819</v>
      </c>
      <c r="EA187" s="464">
        <f t="shared" si="675"/>
        <v>-1.1842649299999977</v>
      </c>
      <c r="EB187" s="544"/>
      <c r="EC187" s="545"/>
      <c r="ED187" s="546"/>
      <c r="EE187" s="250"/>
    </row>
    <row r="188" spans="1:135" ht="15.75" thickBot="1" x14ac:dyDescent="0.3">
      <c r="A188" s="170" t="s">
        <v>221</v>
      </c>
      <c r="B188" s="245" t="s">
        <v>271</v>
      </c>
      <c r="C188" s="573"/>
      <c r="D188" s="281" t="s">
        <v>225</v>
      </c>
      <c r="P188" s="571"/>
      <c r="Q188" s="182"/>
      <c r="R188" s="182"/>
      <c r="S188" s="182"/>
      <c r="T188" s="572"/>
      <c r="U188" s="572"/>
      <c r="V188" s="572"/>
      <c r="W188" s="250"/>
      <c r="X188" s="550">
        <f t="shared" si="645"/>
        <v>-0.6128559530000004</v>
      </c>
      <c r="Y188" s="308">
        <f t="shared" si="645"/>
        <v>-0.84814060200000085</v>
      </c>
      <c r="Z188" s="309">
        <f t="shared" si="646"/>
        <v>-0.66065912199999843</v>
      </c>
      <c r="AA188" s="310">
        <f t="shared" si="646"/>
        <v>-0.63538609400001178</v>
      </c>
      <c r="AB188" s="544"/>
      <c r="AC188" s="545"/>
      <c r="AD188" s="546"/>
      <c r="AE188" s="250"/>
      <c r="AF188" s="550">
        <f t="shared" si="603"/>
        <v>0.53814152300000018</v>
      </c>
      <c r="AG188" s="308">
        <f t="shared" si="647"/>
        <v>3.4609020100000123</v>
      </c>
      <c r="AH188" s="309">
        <f t="shared" si="647"/>
        <v>1.9120084449999979</v>
      </c>
      <c r="AI188" s="310">
        <f t="shared" si="647"/>
        <v>1.5171389420000025</v>
      </c>
      <c r="AJ188" s="544"/>
      <c r="AK188" s="545"/>
      <c r="AL188" s="546"/>
      <c r="AM188" s="250"/>
      <c r="AN188" s="550">
        <f t="shared" si="605"/>
        <v>3.246365449999999</v>
      </c>
      <c r="AO188" s="308">
        <f t="shared" si="648"/>
        <v>7.7419933790000073</v>
      </c>
      <c r="AP188" s="309">
        <f t="shared" si="648"/>
        <v>5.2069921300000033</v>
      </c>
      <c r="AQ188" s="310">
        <f t="shared" si="648"/>
        <v>4.5492848140000035</v>
      </c>
      <c r="AR188" s="544"/>
      <c r="AS188" s="545"/>
      <c r="AT188" s="546"/>
      <c r="AU188" s="250"/>
      <c r="AV188" s="550">
        <f t="shared" si="607"/>
        <v>-2.2098822039999959</v>
      </c>
      <c r="AW188" s="308">
        <f t="shared" si="649"/>
        <v>-3.9098770060000163</v>
      </c>
      <c r="AX188" s="309">
        <f t="shared" si="649"/>
        <v>-2.8737919339999962</v>
      </c>
      <c r="AY188" s="310">
        <f t="shared" si="649"/>
        <v>-2.6091148369999928</v>
      </c>
      <c r="AZ188" s="544"/>
      <c r="BA188" s="545"/>
      <c r="BB188" s="546"/>
      <c r="BC188" s="250"/>
      <c r="BD188" s="550">
        <f t="shared" si="609"/>
        <v>0.96214379399999928</v>
      </c>
      <c r="BE188" s="308">
        <f t="shared" si="650"/>
        <v>4.080856228000016</v>
      </c>
      <c r="BF188" s="309">
        <f t="shared" si="650"/>
        <v>2.5042687729999784</v>
      </c>
      <c r="BG188" s="310">
        <f t="shared" si="650"/>
        <v>1.8045082239999886</v>
      </c>
      <c r="BH188" s="544"/>
      <c r="BI188" s="545"/>
      <c r="BJ188" s="546"/>
      <c r="BK188" s="250"/>
      <c r="BL188" s="550">
        <f t="shared" si="611"/>
        <v>5.2875637730000022</v>
      </c>
      <c r="BM188" s="308">
        <f t="shared" si="651"/>
        <v>10.284464134999979</v>
      </c>
      <c r="BN188" s="309">
        <f t="shared" si="651"/>
        <v>7.3243910959999994</v>
      </c>
      <c r="BO188" s="310">
        <f t="shared" si="651"/>
        <v>6.4854239600000056</v>
      </c>
      <c r="BP188" s="544"/>
      <c r="BQ188" s="545"/>
      <c r="BR188" s="546"/>
      <c r="BS188" s="250"/>
      <c r="BT188" s="550">
        <f t="shared" si="613"/>
        <v>-7.0967050389999997</v>
      </c>
      <c r="BU188" s="308">
        <f t="shared" si="652"/>
        <v>-17.829166219000001</v>
      </c>
      <c r="BV188" s="309">
        <f t="shared" si="653"/>
        <v>-11.438860886999976</v>
      </c>
      <c r="BW188" s="310">
        <f t="shared" si="654"/>
        <v>-10.349328631000006</v>
      </c>
      <c r="BX188" s="544"/>
      <c r="BY188" s="545"/>
      <c r="BZ188" s="546"/>
      <c r="CA188" s="250"/>
      <c r="CB188" s="550">
        <f t="shared" si="617"/>
        <v>0.19820389699999907</v>
      </c>
      <c r="CC188" s="308">
        <f t="shared" si="655"/>
        <v>-1.0560764669999969</v>
      </c>
      <c r="CD188" s="309">
        <f t="shared" si="656"/>
        <v>-0.48759656900000437</v>
      </c>
      <c r="CE188" s="310">
        <f t="shared" si="657"/>
        <v>0.46592378500000109</v>
      </c>
      <c r="CF188" s="544"/>
      <c r="CG188" s="545"/>
      <c r="CH188" s="546"/>
      <c r="CI188" s="250"/>
      <c r="CJ188" s="550">
        <f t="shared" si="621"/>
        <v>-4.1391304720000051</v>
      </c>
      <c r="CK188" s="308">
        <f t="shared" si="658"/>
        <v>-6.8358241109999938</v>
      </c>
      <c r="CL188" s="309">
        <f t="shared" si="659"/>
        <v>-5.1707065720000003</v>
      </c>
      <c r="CM188" s="310">
        <f t="shared" si="660"/>
        <v>-4.8934228739999952</v>
      </c>
      <c r="CN188" s="544"/>
      <c r="CO188" s="545"/>
      <c r="CP188" s="546"/>
      <c r="CQ188" s="250"/>
      <c r="CR188" s="550">
        <f t="shared" si="625"/>
        <v>0.54743308500000154</v>
      </c>
      <c r="CS188" s="308">
        <f t="shared" si="661"/>
        <v>-4.377015139000008</v>
      </c>
      <c r="CT188" s="309">
        <f t="shared" si="662"/>
        <v>-1.8969520349999982</v>
      </c>
      <c r="CU188" s="310">
        <f t="shared" si="663"/>
        <v>-1.1716964250000075</v>
      </c>
      <c r="CV188" s="544"/>
      <c r="CW188" s="545"/>
      <c r="CX188" s="546"/>
      <c r="CY188" s="250"/>
      <c r="CZ188" s="550">
        <f t="shared" si="629"/>
        <v>-3.3289977059999956</v>
      </c>
      <c r="DA188" s="308">
        <f t="shared" si="664"/>
        <v>-6.4664848609999979</v>
      </c>
      <c r="DB188" s="309">
        <f t="shared" si="665"/>
        <v>-4.578177965000009</v>
      </c>
      <c r="DC188" s="310">
        <f t="shared" si="666"/>
        <v>-4.2164635749999917</v>
      </c>
      <c r="DD188" s="544"/>
      <c r="DE188" s="545"/>
      <c r="DF188" s="546"/>
      <c r="DG188" s="250"/>
      <c r="DH188" s="550">
        <f t="shared" si="633"/>
        <v>-0.9124234290000004</v>
      </c>
      <c r="DI188" s="308">
        <f t="shared" si="667"/>
        <v>-0.8175499999999829</v>
      </c>
      <c r="DJ188" s="309">
        <f t="shared" si="668"/>
        <v>-0.69723999999999364</v>
      </c>
      <c r="DK188" s="310">
        <f t="shared" si="669"/>
        <v>-0.78069000000000699</v>
      </c>
      <c r="DL188" s="544"/>
      <c r="DM188" s="545"/>
      <c r="DN188" s="546"/>
      <c r="DO188" s="250"/>
      <c r="DP188" s="550">
        <f t="shared" si="637"/>
        <v>0.88099456293659983</v>
      </c>
      <c r="DQ188" s="467">
        <f t="shared" si="670"/>
        <v>1.5307899999999961</v>
      </c>
      <c r="DR188" s="468">
        <f t="shared" si="671"/>
        <v>0.77915000000000134</v>
      </c>
      <c r="DS188" s="469">
        <f t="shared" si="672"/>
        <v>0.83042000000000371</v>
      </c>
      <c r="DT188" s="544"/>
      <c r="DU188" s="545"/>
      <c r="DV188" s="546"/>
      <c r="DW188" s="250"/>
      <c r="DX188" s="550">
        <f t="shared" si="641"/>
        <v>1.790455162826099</v>
      </c>
      <c r="DY188" s="467">
        <f t="shared" si="673"/>
        <v>-0.51201114799999914</v>
      </c>
      <c r="DZ188" s="468">
        <f t="shared" si="674"/>
        <v>2.6462150999989831E-2</v>
      </c>
      <c r="EA188" s="469">
        <f t="shared" si="675"/>
        <v>0.6673089469999951</v>
      </c>
      <c r="EB188" s="544"/>
      <c r="EC188" s="545"/>
      <c r="ED188" s="546"/>
      <c r="EE188" s="250"/>
    </row>
    <row r="189" spans="1:135" ht="15.75" thickBot="1" x14ac:dyDescent="0.3">
      <c r="A189" s="236" t="s">
        <v>222</v>
      </c>
      <c r="B189" s="247" t="s">
        <v>272</v>
      </c>
      <c r="C189" s="574"/>
      <c r="D189" s="284" t="s">
        <v>226</v>
      </c>
      <c r="P189" s="571"/>
      <c r="Q189" s="182"/>
      <c r="R189" s="182"/>
      <c r="S189" s="182"/>
      <c r="T189" s="572"/>
      <c r="U189" s="572"/>
      <c r="V189" s="572"/>
      <c r="W189" s="250"/>
      <c r="X189" s="551">
        <f t="shared" si="645"/>
        <v>0</v>
      </c>
      <c r="Y189" s="323">
        <f t="shared" si="645"/>
        <v>-7.207940595999986</v>
      </c>
      <c r="Z189" s="324">
        <f t="shared" si="646"/>
        <v>-3.8005957230000007</v>
      </c>
      <c r="AA189" s="325">
        <f t="shared" si="646"/>
        <v>-2.2416144849999995</v>
      </c>
      <c r="AB189" s="547"/>
      <c r="AC189" s="548"/>
      <c r="AD189" s="549"/>
      <c r="AE189" s="250"/>
      <c r="AF189" s="551">
        <f t="shared" si="603"/>
        <v>0</v>
      </c>
      <c r="AG189" s="323">
        <f t="shared" si="647"/>
        <v>1.1493538809999961</v>
      </c>
      <c r="AH189" s="324">
        <f t="shared" si="647"/>
        <v>0.95855602299999987</v>
      </c>
      <c r="AI189" s="325">
        <f t="shared" si="647"/>
        <v>0.74940667399999938</v>
      </c>
      <c r="AJ189" s="547"/>
      <c r="AK189" s="548"/>
      <c r="AL189" s="549"/>
      <c r="AM189" s="250"/>
      <c r="AN189" s="551">
        <f t="shared" si="605"/>
        <v>0</v>
      </c>
      <c r="AO189" s="323">
        <f t="shared" si="648"/>
        <v>5.993555721000007</v>
      </c>
      <c r="AP189" s="324">
        <f t="shared" si="648"/>
        <v>4.1220371399999891</v>
      </c>
      <c r="AQ189" s="325">
        <f t="shared" si="648"/>
        <v>3.8074493510000025</v>
      </c>
      <c r="AR189" s="547"/>
      <c r="AS189" s="548"/>
      <c r="AT189" s="549"/>
      <c r="AU189" s="250"/>
      <c r="AV189" s="551">
        <f t="shared" si="607"/>
        <v>0</v>
      </c>
      <c r="AW189" s="323">
        <f t="shared" si="649"/>
        <v>-1.916462241000005</v>
      </c>
      <c r="AX189" s="324">
        <f t="shared" si="649"/>
        <v>-1.6790990809999897</v>
      </c>
      <c r="AY189" s="325">
        <f t="shared" si="649"/>
        <v>-1.663260109999996</v>
      </c>
      <c r="AZ189" s="547"/>
      <c r="BA189" s="548"/>
      <c r="BB189" s="549"/>
      <c r="BC189" s="250"/>
      <c r="BD189" s="551">
        <f t="shared" si="609"/>
        <v>0</v>
      </c>
      <c r="BE189" s="323">
        <f t="shared" si="650"/>
        <v>4.0907637800000032</v>
      </c>
      <c r="BF189" s="324">
        <f t="shared" si="650"/>
        <v>2.1574188620000001</v>
      </c>
      <c r="BG189" s="325">
        <f t="shared" si="650"/>
        <v>1.8426851089999872</v>
      </c>
      <c r="BH189" s="547"/>
      <c r="BI189" s="548"/>
      <c r="BJ189" s="549"/>
      <c r="BK189" s="250"/>
      <c r="BL189" s="551">
        <f t="shared" si="611"/>
        <v>0</v>
      </c>
      <c r="BM189" s="323">
        <f t="shared" si="651"/>
        <v>9.6352770249999935</v>
      </c>
      <c r="BN189" s="324">
        <f t="shared" si="651"/>
        <v>6.8271126849999888</v>
      </c>
      <c r="BO189" s="325">
        <f t="shared" si="651"/>
        <v>6.2727307270000097</v>
      </c>
      <c r="BP189" s="547"/>
      <c r="BQ189" s="548"/>
      <c r="BR189" s="549"/>
      <c r="BS189" s="250"/>
      <c r="BT189" s="551">
        <f t="shared" si="613"/>
        <v>0</v>
      </c>
      <c r="BU189" s="323">
        <f t="shared" si="652"/>
        <v>-14.604994445000017</v>
      </c>
      <c r="BV189" s="324">
        <f t="shared" si="653"/>
        <v>-11.544621718999991</v>
      </c>
      <c r="BW189" s="325">
        <f t="shared" si="654"/>
        <v>-13.613529620999998</v>
      </c>
      <c r="BX189" s="547"/>
      <c r="BY189" s="548"/>
      <c r="BZ189" s="549"/>
      <c r="CA189" s="250"/>
      <c r="CB189" s="551">
        <f t="shared" si="617"/>
        <v>0</v>
      </c>
      <c r="CC189" s="323">
        <f t="shared" si="655"/>
        <v>-2.0366878250000013</v>
      </c>
      <c r="CD189" s="324">
        <f t="shared" si="656"/>
        <v>-0.26859729699999946</v>
      </c>
      <c r="CE189" s="325">
        <f t="shared" si="657"/>
        <v>0.20962623999999153</v>
      </c>
      <c r="CF189" s="547"/>
      <c r="CG189" s="548"/>
      <c r="CH189" s="549"/>
      <c r="CI189" s="250"/>
      <c r="CJ189" s="551">
        <f t="shared" si="621"/>
        <v>0</v>
      </c>
      <c r="CK189" s="323">
        <f t="shared" si="658"/>
        <v>-5.2379637619999926</v>
      </c>
      <c r="CL189" s="324">
        <f t="shared" si="659"/>
        <v>-4.2159816280000086</v>
      </c>
      <c r="CM189" s="325">
        <f t="shared" si="660"/>
        <v>-3.8845651150000009</v>
      </c>
      <c r="CN189" s="547"/>
      <c r="CO189" s="548"/>
      <c r="CP189" s="549"/>
      <c r="CQ189" s="250"/>
      <c r="CR189" s="551">
        <f t="shared" si="625"/>
        <v>0</v>
      </c>
      <c r="CS189" s="323">
        <f t="shared" si="661"/>
        <v>-2.1371327809999912</v>
      </c>
      <c r="CT189" s="324">
        <f t="shared" si="662"/>
        <v>-0.11044495399998766</v>
      </c>
      <c r="CU189" s="325">
        <f t="shared" si="663"/>
        <v>0.51835143099999925</v>
      </c>
      <c r="CV189" s="547"/>
      <c r="CW189" s="548"/>
      <c r="CX189" s="549"/>
      <c r="CY189" s="250"/>
      <c r="CZ189" s="551">
        <f t="shared" si="629"/>
        <v>0</v>
      </c>
      <c r="DA189" s="323">
        <f t="shared" si="664"/>
        <v>-6.3580172190000042</v>
      </c>
      <c r="DB189" s="324">
        <f t="shared" si="665"/>
        <v>-4.2691450460000056</v>
      </c>
      <c r="DC189" s="325">
        <f t="shared" si="666"/>
        <v>-3.4371614309999927</v>
      </c>
      <c r="DD189" s="547"/>
      <c r="DE189" s="548"/>
      <c r="DF189" s="549"/>
      <c r="DG189" s="250"/>
      <c r="DH189" s="551">
        <f t="shared" si="633"/>
        <v>0</v>
      </c>
      <c r="DI189" s="323">
        <f t="shared" si="667"/>
        <v>-3.6020000000000039</v>
      </c>
      <c r="DJ189" s="324">
        <f t="shared" si="668"/>
        <v>-1.4698000000000064</v>
      </c>
      <c r="DK189" s="325">
        <f t="shared" si="669"/>
        <v>-0.88818000000000552</v>
      </c>
      <c r="DL189" s="547"/>
      <c r="DM189" s="548"/>
      <c r="DN189" s="549"/>
      <c r="DO189" s="250"/>
      <c r="DP189" s="551">
        <f t="shared" si="637"/>
        <v>0</v>
      </c>
      <c r="DQ189" s="470">
        <f t="shared" si="670"/>
        <v>4.8685399999999959</v>
      </c>
      <c r="DR189" s="471">
        <f t="shared" si="671"/>
        <v>3.1189999999999998</v>
      </c>
      <c r="DS189" s="423">
        <f t="shared" si="672"/>
        <v>2.4370100000000008</v>
      </c>
      <c r="DT189" s="547"/>
      <c r="DU189" s="548"/>
      <c r="DV189" s="549"/>
      <c r="DW189" s="250"/>
      <c r="DX189" s="551">
        <f t="shared" si="641"/>
        <v>0</v>
      </c>
      <c r="DY189" s="470">
        <f t="shared" si="673"/>
        <v>0.92254069200001254</v>
      </c>
      <c r="DZ189" s="471">
        <f t="shared" si="674"/>
        <v>1.3014740330000052</v>
      </c>
      <c r="EA189" s="423">
        <f t="shared" si="675"/>
        <v>2.0063097980000038</v>
      </c>
      <c r="EB189" s="547"/>
      <c r="EC189" s="548"/>
      <c r="ED189" s="549"/>
      <c r="EE189" s="250"/>
    </row>
  </sheetData>
  <sheetProtection selectLockedCells="1" selectUnlockedCells="1"/>
  <mergeCells count="302">
    <mergeCell ref="DY42:EB42"/>
    <mergeCell ref="DX121:ED121"/>
    <mergeCell ref="DX122:DX152"/>
    <mergeCell ref="EB151:ED154"/>
    <mergeCell ref="DX153:DX154"/>
    <mergeCell ref="DX156:ED156"/>
    <mergeCell ref="DX157:DX187"/>
    <mergeCell ref="EB186:ED189"/>
    <mergeCell ref="DX188:DX189"/>
    <mergeCell ref="DX2:ED3"/>
    <mergeCell ref="DX4:ED4"/>
    <mergeCell ref="DX5:ED5"/>
    <mergeCell ref="DX6:DX7"/>
    <mergeCell ref="DY6:EA6"/>
    <mergeCell ref="EB6:ED6"/>
    <mergeCell ref="DX8:DX38"/>
    <mergeCell ref="EB37:ED40"/>
    <mergeCell ref="DX39:DX40"/>
    <mergeCell ref="DQ42:DT42"/>
    <mergeCell ref="DP121:DV121"/>
    <mergeCell ref="DP122:DP152"/>
    <mergeCell ref="DT151:DV154"/>
    <mergeCell ref="DP153:DP154"/>
    <mergeCell ref="DP156:DV156"/>
    <mergeCell ref="DP157:DP187"/>
    <mergeCell ref="DT186:DV189"/>
    <mergeCell ref="DP188:DP189"/>
    <mergeCell ref="DP2:DV3"/>
    <mergeCell ref="DP4:DV4"/>
    <mergeCell ref="DP5:DV5"/>
    <mergeCell ref="DP6:DP7"/>
    <mergeCell ref="DQ6:DS6"/>
    <mergeCell ref="DT6:DV6"/>
    <mergeCell ref="DP8:DP38"/>
    <mergeCell ref="DT37:DV40"/>
    <mergeCell ref="DP39:DP40"/>
    <mergeCell ref="CS42:CV42"/>
    <mergeCell ref="CR121:CX121"/>
    <mergeCell ref="CR122:CR152"/>
    <mergeCell ref="CV151:CX154"/>
    <mergeCell ref="CR153:CR154"/>
    <mergeCell ref="CR156:CX156"/>
    <mergeCell ref="CR157:CR187"/>
    <mergeCell ref="CV186:CX189"/>
    <mergeCell ref="CR188:CR189"/>
    <mergeCell ref="CR2:CX3"/>
    <mergeCell ref="CR4:CX4"/>
    <mergeCell ref="CR5:CX5"/>
    <mergeCell ref="CR6:CR7"/>
    <mergeCell ref="CS6:CU6"/>
    <mergeCell ref="CV6:CX6"/>
    <mergeCell ref="CR8:CR38"/>
    <mergeCell ref="CV37:CX40"/>
    <mergeCell ref="CR39:CR40"/>
    <mergeCell ref="CK42:CN42"/>
    <mergeCell ref="CJ121:CP121"/>
    <mergeCell ref="CJ122:CJ152"/>
    <mergeCell ref="CN151:CP154"/>
    <mergeCell ref="CJ153:CJ154"/>
    <mergeCell ref="CJ156:CP156"/>
    <mergeCell ref="CJ157:CJ187"/>
    <mergeCell ref="CN186:CP189"/>
    <mergeCell ref="CJ188:CJ189"/>
    <mergeCell ref="CJ2:CP3"/>
    <mergeCell ref="CJ4:CP4"/>
    <mergeCell ref="CJ5:CP5"/>
    <mergeCell ref="CJ6:CJ7"/>
    <mergeCell ref="CK6:CM6"/>
    <mergeCell ref="CN6:CP6"/>
    <mergeCell ref="CJ8:CJ38"/>
    <mergeCell ref="CN37:CP40"/>
    <mergeCell ref="CJ39:CJ40"/>
    <mergeCell ref="BU42:BX42"/>
    <mergeCell ref="BT121:BZ121"/>
    <mergeCell ref="BT122:BT152"/>
    <mergeCell ref="BX151:BZ154"/>
    <mergeCell ref="BT153:BT154"/>
    <mergeCell ref="BT156:BZ156"/>
    <mergeCell ref="BT157:BT187"/>
    <mergeCell ref="BX186:BZ189"/>
    <mergeCell ref="BT188:BT189"/>
    <mergeCell ref="BT2:BZ3"/>
    <mergeCell ref="BT4:BZ4"/>
    <mergeCell ref="BT5:BZ5"/>
    <mergeCell ref="BT6:BT7"/>
    <mergeCell ref="BU6:BW6"/>
    <mergeCell ref="BX6:BZ6"/>
    <mergeCell ref="BT8:BT38"/>
    <mergeCell ref="BX37:BZ40"/>
    <mergeCell ref="BT39:BT40"/>
    <mergeCell ref="BM42:BP42"/>
    <mergeCell ref="BL121:BR121"/>
    <mergeCell ref="BL122:BL152"/>
    <mergeCell ref="BP151:BR154"/>
    <mergeCell ref="BL153:BL154"/>
    <mergeCell ref="BL156:BR156"/>
    <mergeCell ref="BL157:BL187"/>
    <mergeCell ref="BP186:BR189"/>
    <mergeCell ref="BL188:BL189"/>
    <mergeCell ref="BL2:BR3"/>
    <mergeCell ref="BL4:BR4"/>
    <mergeCell ref="BL5:BR5"/>
    <mergeCell ref="BL6:BL7"/>
    <mergeCell ref="BM6:BO6"/>
    <mergeCell ref="BP6:BR6"/>
    <mergeCell ref="BL8:BL38"/>
    <mergeCell ref="BP37:BR40"/>
    <mergeCell ref="BL39:BL40"/>
    <mergeCell ref="AW42:AZ42"/>
    <mergeCell ref="AV121:BB121"/>
    <mergeCell ref="AV122:AV152"/>
    <mergeCell ref="AZ151:BB154"/>
    <mergeCell ref="AV153:AV154"/>
    <mergeCell ref="AV156:BB156"/>
    <mergeCell ref="AV157:AV187"/>
    <mergeCell ref="AZ186:BB189"/>
    <mergeCell ref="AV188:AV189"/>
    <mergeCell ref="AV2:BB3"/>
    <mergeCell ref="AV4:BB4"/>
    <mergeCell ref="AV5:BB5"/>
    <mergeCell ref="AV6:AV7"/>
    <mergeCell ref="AW6:AY6"/>
    <mergeCell ref="AZ6:BB6"/>
    <mergeCell ref="AV8:AV38"/>
    <mergeCell ref="AZ37:BB40"/>
    <mergeCell ref="AV39:AV40"/>
    <mergeCell ref="AN122:AN152"/>
    <mergeCell ref="AR151:AT154"/>
    <mergeCell ref="AN153:AN154"/>
    <mergeCell ref="AN156:AT156"/>
    <mergeCell ref="AN157:AN187"/>
    <mergeCell ref="AR186:AT189"/>
    <mergeCell ref="AN188:AN189"/>
    <mergeCell ref="AN8:AN38"/>
    <mergeCell ref="AR37:AT40"/>
    <mergeCell ref="AN39:AN40"/>
    <mergeCell ref="AO42:AR42"/>
    <mergeCell ref="AN121:AT121"/>
    <mergeCell ref="AN2:AT3"/>
    <mergeCell ref="AN4:AT4"/>
    <mergeCell ref="AN5:AT5"/>
    <mergeCell ref="AN6:AN7"/>
    <mergeCell ref="AO6:AQ6"/>
    <mergeCell ref="AR6:AT6"/>
    <mergeCell ref="P5:V5"/>
    <mergeCell ref="X5:AD5"/>
    <mergeCell ref="X39:X40"/>
    <mergeCell ref="AF2:AL3"/>
    <mergeCell ref="AF4:AL4"/>
    <mergeCell ref="AF5:AL5"/>
    <mergeCell ref="AF6:AF7"/>
    <mergeCell ref="AG6:AI6"/>
    <mergeCell ref="AJ6:AL6"/>
    <mergeCell ref="AF8:AF38"/>
    <mergeCell ref="AJ37:AL40"/>
    <mergeCell ref="AF39:AF40"/>
    <mergeCell ref="A4:A7"/>
    <mergeCell ref="C4:C7"/>
    <mergeCell ref="E4:E7"/>
    <mergeCell ref="F4:F7"/>
    <mergeCell ref="H4:V4"/>
    <mergeCell ref="H6:H7"/>
    <mergeCell ref="I6:K6"/>
    <mergeCell ref="L6:N6"/>
    <mergeCell ref="P6:P7"/>
    <mergeCell ref="Q6:S6"/>
    <mergeCell ref="T6:V6"/>
    <mergeCell ref="D4:D7"/>
    <mergeCell ref="B4:B7"/>
    <mergeCell ref="E2:F3"/>
    <mergeCell ref="H2:V3"/>
    <mergeCell ref="X2:AD3"/>
    <mergeCell ref="L37:N40"/>
    <mergeCell ref="T37:V40"/>
    <mergeCell ref="AB37:AD40"/>
    <mergeCell ref="H39:H40"/>
    <mergeCell ref="P39:P40"/>
    <mergeCell ref="X8:X38"/>
    <mergeCell ref="P8:P38"/>
    <mergeCell ref="H8:H38"/>
    <mergeCell ref="X6:X7"/>
    <mergeCell ref="Y6:AA6"/>
    <mergeCell ref="AB6:AD6"/>
    <mergeCell ref="X4:AD4"/>
    <mergeCell ref="H5:N5"/>
    <mergeCell ref="C37:C40"/>
    <mergeCell ref="C30:C35"/>
    <mergeCell ref="C24:C28"/>
    <mergeCell ref="C16:C22"/>
    <mergeCell ref="C8:C14"/>
    <mergeCell ref="I156:L156"/>
    <mergeCell ref="Q156:T156"/>
    <mergeCell ref="C157:C163"/>
    <mergeCell ref="P157:P187"/>
    <mergeCell ref="C151:C154"/>
    <mergeCell ref="P122:P152"/>
    <mergeCell ref="I42:L42"/>
    <mergeCell ref="Q42:T42"/>
    <mergeCell ref="I121:L121"/>
    <mergeCell ref="Q121:T121"/>
    <mergeCell ref="C122:C128"/>
    <mergeCell ref="C130:C136"/>
    <mergeCell ref="C138:C142"/>
    <mergeCell ref="C144:C149"/>
    <mergeCell ref="C165:C171"/>
    <mergeCell ref="C173:C177"/>
    <mergeCell ref="C179:C184"/>
    <mergeCell ref="C186:C189"/>
    <mergeCell ref="T186:V189"/>
    <mergeCell ref="P188:P189"/>
    <mergeCell ref="X188:X189"/>
    <mergeCell ref="Y42:AB42"/>
    <mergeCell ref="X121:AD121"/>
    <mergeCell ref="X156:AD156"/>
    <mergeCell ref="T151:V154"/>
    <mergeCell ref="P153:P154"/>
    <mergeCell ref="X122:X152"/>
    <mergeCell ref="AB151:AD154"/>
    <mergeCell ref="X153:X154"/>
    <mergeCell ref="AG42:AJ42"/>
    <mergeCell ref="AF121:AL121"/>
    <mergeCell ref="AF122:AF152"/>
    <mergeCell ref="AJ151:AL154"/>
    <mergeCell ref="AF153:AF154"/>
    <mergeCell ref="AF156:AL156"/>
    <mergeCell ref="X157:X187"/>
    <mergeCell ref="AF157:AF187"/>
    <mergeCell ref="AJ186:AL189"/>
    <mergeCell ref="AF188:AF189"/>
    <mergeCell ref="AB186:AD189"/>
    <mergeCell ref="BD2:BJ3"/>
    <mergeCell ref="BD4:BJ4"/>
    <mergeCell ref="BD5:BJ5"/>
    <mergeCell ref="BD6:BD7"/>
    <mergeCell ref="BE6:BG6"/>
    <mergeCell ref="BH6:BJ6"/>
    <mergeCell ref="BD8:BD38"/>
    <mergeCell ref="BH37:BJ40"/>
    <mergeCell ref="BD39:BD40"/>
    <mergeCell ref="BE42:BH42"/>
    <mergeCell ref="BD121:BJ121"/>
    <mergeCell ref="BD122:BD152"/>
    <mergeCell ref="BH151:BJ154"/>
    <mergeCell ref="BD153:BD154"/>
    <mergeCell ref="BD156:BJ156"/>
    <mergeCell ref="BD157:BD187"/>
    <mergeCell ref="BH186:BJ189"/>
    <mergeCell ref="BD188:BD189"/>
    <mergeCell ref="CB2:CH3"/>
    <mergeCell ref="CB4:CH4"/>
    <mergeCell ref="CB5:CH5"/>
    <mergeCell ref="CB6:CB7"/>
    <mergeCell ref="CC6:CE6"/>
    <mergeCell ref="CF6:CH6"/>
    <mergeCell ref="CB8:CB38"/>
    <mergeCell ref="CF37:CH40"/>
    <mergeCell ref="CB39:CB40"/>
    <mergeCell ref="CC42:CF42"/>
    <mergeCell ref="CB121:CH121"/>
    <mergeCell ref="CB122:CB152"/>
    <mergeCell ref="CF151:CH154"/>
    <mergeCell ref="CB153:CB154"/>
    <mergeCell ref="CB156:CH156"/>
    <mergeCell ref="CB157:CB187"/>
    <mergeCell ref="CF186:CH189"/>
    <mergeCell ref="CB188:CB189"/>
    <mergeCell ref="CZ2:DF3"/>
    <mergeCell ref="CZ4:DF4"/>
    <mergeCell ref="CZ5:DF5"/>
    <mergeCell ref="CZ6:CZ7"/>
    <mergeCell ref="DA6:DC6"/>
    <mergeCell ref="DD6:DF6"/>
    <mergeCell ref="CZ8:CZ38"/>
    <mergeCell ref="DD37:DF40"/>
    <mergeCell ref="CZ39:CZ40"/>
    <mergeCell ref="DA42:DD42"/>
    <mergeCell ref="CZ121:DF121"/>
    <mergeCell ref="CZ122:CZ152"/>
    <mergeCell ref="DD151:DF154"/>
    <mergeCell ref="CZ153:CZ154"/>
    <mergeCell ref="CZ156:DF156"/>
    <mergeCell ref="CZ157:CZ187"/>
    <mergeCell ref="DD186:DF189"/>
    <mergeCell ref="CZ188:CZ189"/>
    <mergeCell ref="DH2:DN3"/>
    <mergeCell ref="DH4:DN4"/>
    <mergeCell ref="DH5:DN5"/>
    <mergeCell ref="DH6:DH7"/>
    <mergeCell ref="DI6:DK6"/>
    <mergeCell ref="DL6:DN6"/>
    <mergeCell ref="DH8:DH38"/>
    <mergeCell ref="DL37:DN40"/>
    <mergeCell ref="DH39:DH40"/>
    <mergeCell ref="DI42:DL42"/>
    <mergeCell ref="DH121:DN121"/>
    <mergeCell ref="DH122:DH152"/>
    <mergeCell ref="DL151:DN154"/>
    <mergeCell ref="DH153:DH154"/>
    <mergeCell ref="DH156:DN156"/>
    <mergeCell ref="DH157:DH187"/>
    <mergeCell ref="DL186:DN189"/>
    <mergeCell ref="DH188:DH189"/>
  </mergeCells>
  <hyperlinks>
    <hyperlink ref="A1" location="INDICE!A1" display="REGRESAR"/>
  </hyperlinks>
  <pageMargins left="0.7" right="0.7" top="0.75" bottom="0.75" header="0.3" footer="0.3"/>
  <pageSetup scale="25" orientation="portrait" r:id="rId1"/>
  <colBreaks count="3" manualBreakCount="3">
    <brk id="84" max="188" man="1"/>
    <brk id="94" max="1048575" man="1"/>
    <brk id="102" max="1048575" man="1"/>
  </colBreaks>
  <drawing r:id="rId2"/>
  <legacyDrawing r:id="rId3"/>
  <picture r:id="rId4"/>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Q14"/>
  <sheetViews>
    <sheetView showGridLines="0" view="pageBreakPreview" zoomScale="85" zoomScaleNormal="85" zoomScaleSheetLayoutView="85" workbookViewId="0">
      <selection activeCell="Q14" sqref="Q14"/>
    </sheetView>
  </sheetViews>
  <sheetFormatPr baseColWidth="10" defaultRowHeight="15" x14ac:dyDescent="0.25"/>
  <cols>
    <col min="1" max="1" width="16.7109375" customWidth="1"/>
  </cols>
  <sheetData>
    <row r="1" spans="1:17" ht="23.25" x14ac:dyDescent="0.35">
      <c r="A1" s="327" t="s">
        <v>69</v>
      </c>
      <c r="B1" s="481" t="s">
        <v>289</v>
      </c>
      <c r="C1" s="481"/>
      <c r="D1" s="481"/>
      <c r="E1" s="481"/>
      <c r="F1" s="481"/>
      <c r="G1" s="481"/>
      <c r="H1" s="481"/>
      <c r="I1" s="481"/>
      <c r="J1" s="481"/>
      <c r="K1" s="481"/>
      <c r="L1" s="481"/>
      <c r="M1" s="481"/>
    </row>
    <row r="3" spans="1:17" x14ac:dyDescent="0.25">
      <c r="C3" s="81">
        <v>44805</v>
      </c>
      <c r="D3" s="81">
        <v>44835</v>
      </c>
      <c r="E3" s="81">
        <v>44866</v>
      </c>
      <c r="F3" s="81">
        <v>44896</v>
      </c>
      <c r="G3" s="81">
        <v>44927</v>
      </c>
      <c r="H3" s="81">
        <v>44958</v>
      </c>
      <c r="I3" s="81">
        <v>44986</v>
      </c>
      <c r="J3" s="81">
        <v>45017</v>
      </c>
      <c r="K3" s="81">
        <v>45047</v>
      </c>
      <c r="L3" s="81">
        <v>45078</v>
      </c>
      <c r="M3" s="81">
        <v>45108</v>
      </c>
      <c r="N3" s="81">
        <v>45139</v>
      </c>
      <c r="O3" s="81">
        <v>45170</v>
      </c>
      <c r="P3" s="81">
        <v>45200</v>
      </c>
      <c r="Q3" s="81">
        <v>45231</v>
      </c>
    </row>
    <row r="4" spans="1:17" x14ac:dyDescent="0.25">
      <c r="A4" s="613" t="s">
        <v>133</v>
      </c>
      <c r="B4" s="342" t="s">
        <v>288</v>
      </c>
      <c r="C4" s="82">
        <f>+Distribución!L11</f>
        <v>314.85679895590903</v>
      </c>
      <c r="D4" s="82">
        <f>+Distribución!T11</f>
        <v>304.21860618699498</v>
      </c>
      <c r="E4" s="82"/>
      <c r="F4" s="82"/>
      <c r="G4" s="82"/>
      <c r="H4" s="82"/>
      <c r="I4" s="82"/>
      <c r="J4" s="82"/>
      <c r="K4" s="82"/>
      <c r="L4" s="82"/>
      <c r="M4" s="82"/>
      <c r="N4" s="82"/>
      <c r="O4" s="82"/>
      <c r="P4" s="82"/>
      <c r="Q4" s="82"/>
    </row>
    <row r="5" spans="1:17" x14ac:dyDescent="0.25">
      <c r="A5" s="613"/>
      <c r="B5" s="342" t="s">
        <v>287</v>
      </c>
      <c r="C5" s="329">
        <v>314.85679895590903</v>
      </c>
      <c r="D5" s="82">
        <f>+Distribución!AB11</f>
        <v>303.00203910616699</v>
      </c>
      <c r="E5" s="82">
        <f>+Distribución!AJ11</f>
        <v>305.30573295618399</v>
      </c>
      <c r="F5" s="82">
        <v>307.60601214366301</v>
      </c>
      <c r="G5" s="82">
        <v>289.27469750544998</v>
      </c>
      <c r="H5" s="82">
        <v>294.99445682160399</v>
      </c>
      <c r="I5" s="82">
        <v>315.33621154186199</v>
      </c>
      <c r="J5" s="82">
        <v>315.25500785055402</v>
      </c>
      <c r="K5" s="415">
        <v>300.59380382682099</v>
      </c>
      <c r="L5" s="415">
        <v>290.15034400535302</v>
      </c>
      <c r="M5" s="415">
        <v>300.03825872679801</v>
      </c>
      <c r="N5" s="415">
        <v>299.02210028046301</v>
      </c>
      <c r="O5" s="415">
        <v>287.59994630049999</v>
      </c>
      <c r="P5" s="415">
        <v>286.78962383747398</v>
      </c>
      <c r="Q5" s="415">
        <v>298.08349306906098</v>
      </c>
    </row>
    <row r="6" spans="1:17" x14ac:dyDescent="0.25">
      <c r="A6" s="2"/>
      <c r="B6" s="2"/>
      <c r="K6" s="416"/>
      <c r="L6" s="416"/>
      <c r="M6" s="416"/>
      <c r="N6" s="416"/>
      <c r="O6" s="416"/>
      <c r="P6" s="416"/>
      <c r="Q6" s="416"/>
    </row>
    <row r="7" spans="1:17" x14ac:dyDescent="0.25">
      <c r="A7" s="613" t="s">
        <v>131</v>
      </c>
      <c r="B7" s="342" t="s">
        <v>288</v>
      </c>
      <c r="C7" s="82">
        <f>+Distribución!L19</f>
        <v>270.77573770503199</v>
      </c>
      <c r="D7" s="82">
        <f>+Distribución!T19</f>
        <v>278.91866351652999</v>
      </c>
      <c r="E7" s="82"/>
      <c r="F7" s="82"/>
      <c r="G7" s="82"/>
      <c r="H7" s="82"/>
      <c r="I7" s="82"/>
      <c r="J7" s="82"/>
      <c r="K7" s="415"/>
      <c r="L7" s="415"/>
      <c r="M7" s="415"/>
      <c r="N7" s="415"/>
      <c r="O7" s="415"/>
      <c r="P7" s="415"/>
      <c r="Q7" s="415"/>
    </row>
    <row r="8" spans="1:17" x14ac:dyDescent="0.25">
      <c r="A8" s="613"/>
      <c r="B8" s="342" t="s">
        <v>287</v>
      </c>
      <c r="C8" s="329">
        <v>270.77573770503199</v>
      </c>
      <c r="D8" s="82">
        <f>+Distribución!AB19</f>
        <v>263.03372975120197</v>
      </c>
      <c r="E8" s="82">
        <f>+Distribución!AJ19</f>
        <v>270.16759647002601</v>
      </c>
      <c r="F8" s="82">
        <v>271.49223952911899</v>
      </c>
      <c r="G8" s="82">
        <v>268.31979965189799</v>
      </c>
      <c r="H8" s="82">
        <v>276.70011712763801</v>
      </c>
      <c r="I8" s="82">
        <v>279.31345869137198</v>
      </c>
      <c r="J8" s="82">
        <v>266.48130742213402</v>
      </c>
      <c r="K8" s="415">
        <v>262.11581442849598</v>
      </c>
      <c r="L8" s="415">
        <v>263.88393237386299</v>
      </c>
      <c r="M8" s="415">
        <v>267.65674164925298</v>
      </c>
      <c r="N8" s="415">
        <v>259.74588166671498</v>
      </c>
      <c r="O8" s="415">
        <v>258.13006534212502</v>
      </c>
      <c r="P8" s="415">
        <v>277.34301907370298</v>
      </c>
      <c r="Q8" s="415">
        <v>276.74700237136602</v>
      </c>
    </row>
    <row r="9" spans="1:17" x14ac:dyDescent="0.25">
      <c r="A9" s="2"/>
      <c r="B9" s="2"/>
      <c r="K9" s="416"/>
      <c r="L9" s="416"/>
      <c r="M9" s="416"/>
      <c r="N9" s="416"/>
      <c r="O9" s="416"/>
      <c r="P9" s="416"/>
      <c r="Q9" s="416"/>
    </row>
    <row r="10" spans="1:17" x14ac:dyDescent="0.25">
      <c r="A10" s="613" t="s">
        <v>134</v>
      </c>
      <c r="B10" s="342" t="s">
        <v>288</v>
      </c>
      <c r="C10" s="82">
        <f>+Distribución!L26</f>
        <v>259.87836188394499</v>
      </c>
      <c r="D10" s="82">
        <f>+Distribución!T26</f>
        <v>259.87836188394499</v>
      </c>
      <c r="E10" s="82"/>
      <c r="F10" s="82"/>
      <c r="G10" s="82"/>
      <c r="H10" s="82"/>
      <c r="I10" s="82"/>
      <c r="J10" s="82"/>
      <c r="K10" s="415"/>
      <c r="L10" s="415"/>
      <c r="M10" s="415"/>
      <c r="N10" s="415"/>
      <c r="O10" s="415"/>
      <c r="P10" s="415"/>
      <c r="Q10" s="415"/>
    </row>
    <row r="11" spans="1:17" x14ac:dyDescent="0.25">
      <c r="A11" s="613"/>
      <c r="B11" s="342" t="s">
        <v>287</v>
      </c>
      <c r="C11" s="329">
        <v>259.87836188394499</v>
      </c>
      <c r="D11" s="82">
        <f>+Distribución!AB26</f>
        <v>251.483003085756</v>
      </c>
      <c r="E11" s="82">
        <f>+Distribución!AJ26</f>
        <v>258.42640826072699</v>
      </c>
      <c r="F11" s="82">
        <v>241.93571</v>
      </c>
      <c r="G11" s="82">
        <v>244.90431282057901</v>
      </c>
      <c r="H11" s="82">
        <v>248.755771513008</v>
      </c>
      <c r="I11" s="82">
        <v>265.99418651899401</v>
      </c>
      <c r="J11" s="82">
        <v>263.17768120407698</v>
      </c>
      <c r="K11" s="415">
        <v>253.40091514906501</v>
      </c>
      <c r="L11" s="415">
        <v>254.33046851468399</v>
      </c>
      <c r="M11" s="415">
        <v>258.28024712613802</v>
      </c>
      <c r="N11" s="415">
        <v>252.14284151762001</v>
      </c>
      <c r="O11" s="415">
        <v>250.007054705895</v>
      </c>
      <c r="P11" s="415">
        <v>263.05482470715498</v>
      </c>
      <c r="Q11" s="415">
        <v>261.68180575081601</v>
      </c>
    </row>
    <row r="12" spans="1:17" x14ac:dyDescent="0.25">
      <c r="A12" s="2"/>
      <c r="B12" s="2"/>
      <c r="K12" s="416"/>
      <c r="L12" s="416"/>
      <c r="M12" s="416"/>
      <c r="N12" s="416"/>
      <c r="O12" s="416"/>
      <c r="P12" s="416"/>
      <c r="Q12" s="416"/>
    </row>
    <row r="13" spans="1:17" x14ac:dyDescent="0.25">
      <c r="A13" s="613" t="s">
        <v>135</v>
      </c>
      <c r="B13" s="342" t="s">
        <v>288</v>
      </c>
      <c r="C13" s="82">
        <f>+Distribución!L33</f>
        <v>306.795723944119</v>
      </c>
      <c r="D13" s="82">
        <f>+Distribución!T33</f>
        <v>308.62681930985798</v>
      </c>
      <c r="E13" s="82"/>
      <c r="F13" s="82"/>
      <c r="G13" s="82"/>
      <c r="H13" s="82"/>
      <c r="I13" s="82"/>
      <c r="J13" s="82"/>
      <c r="K13" s="415"/>
      <c r="L13" s="415"/>
      <c r="M13" s="415"/>
      <c r="N13" s="415"/>
      <c r="O13" s="415"/>
      <c r="P13" s="415"/>
      <c r="Q13" s="415"/>
    </row>
    <row r="14" spans="1:17" x14ac:dyDescent="0.25">
      <c r="A14" s="613"/>
      <c r="B14" s="342" t="s">
        <v>287</v>
      </c>
      <c r="C14" s="329">
        <v>306.795723944119</v>
      </c>
      <c r="D14" s="82">
        <f>+Distribución!AB33</f>
        <v>305.38060216829501</v>
      </c>
      <c r="E14" s="82">
        <f>+Distribución!AJ33</f>
        <v>299.89280255693501</v>
      </c>
      <c r="F14" s="82">
        <v>305.12960977492202</v>
      </c>
      <c r="G14" s="82">
        <v>297.05294573708801</v>
      </c>
      <c r="H14" s="82">
        <v>297.04940485099303</v>
      </c>
      <c r="I14" s="82">
        <v>294.52007340809701</v>
      </c>
      <c r="J14" s="82">
        <v>287.26358564057603</v>
      </c>
      <c r="K14" s="415">
        <v>285.14313470253802</v>
      </c>
      <c r="L14" s="415">
        <v>242.597800826368</v>
      </c>
      <c r="M14" s="415">
        <v>243.34892510445999</v>
      </c>
      <c r="N14" s="415">
        <v>241.36492769679501</v>
      </c>
      <c r="O14" s="415">
        <v>236.10903287343001</v>
      </c>
      <c r="P14" s="415">
        <v>238.78882883670599</v>
      </c>
      <c r="Q14" s="415">
        <v>265.01788053475099</v>
      </c>
    </row>
  </sheetData>
  <mergeCells count="5">
    <mergeCell ref="B1:M1"/>
    <mergeCell ref="A4:A5"/>
    <mergeCell ref="A7:A8"/>
    <mergeCell ref="A10:A11"/>
    <mergeCell ref="A13:A14"/>
  </mergeCells>
  <hyperlinks>
    <hyperlink ref="A1" location="INDICE!A1" display="REGRESAR"/>
  </hyperlinks>
  <pageMargins left="0.7" right="0.7" top="0.75" bottom="0.75" header="0.3" footer="0.3"/>
  <pageSetup paperSize="119" scale="48" orientation="portrait" horizontalDpi="1200" verticalDpi="1200" r:id="rId1"/>
  <drawing r:id="rId2"/>
  <picture r:id="rId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E33"/>
  <sheetViews>
    <sheetView showGridLines="0" view="pageBreakPreview" zoomScale="60" zoomScaleNormal="100" workbookViewId="0">
      <selection activeCell="B5" sqref="B5"/>
    </sheetView>
  </sheetViews>
  <sheetFormatPr baseColWidth="10" defaultRowHeight="15" x14ac:dyDescent="0.25"/>
  <cols>
    <col min="1" max="1" width="20.42578125" customWidth="1"/>
    <col min="2" max="2" width="42.5703125" customWidth="1"/>
    <col min="3" max="3" width="19.42578125" customWidth="1"/>
    <col min="4" max="4" width="37.140625" customWidth="1"/>
    <col min="5" max="5" width="12" customWidth="1"/>
    <col min="6" max="6" width="13.28515625" customWidth="1"/>
  </cols>
  <sheetData>
    <row r="1" spans="1:5" ht="24" thickBot="1" x14ac:dyDescent="0.4">
      <c r="A1" s="327" t="s">
        <v>69</v>
      </c>
      <c r="B1" s="614" t="s">
        <v>340</v>
      </c>
      <c r="C1" s="615"/>
      <c r="D1" s="615"/>
      <c r="E1" s="616"/>
    </row>
    <row r="3" spans="1:5" x14ac:dyDescent="0.25">
      <c r="A3" s="1" t="s">
        <v>328</v>
      </c>
      <c r="B3" s="1" t="s">
        <v>329</v>
      </c>
      <c r="C3" s="1" t="s">
        <v>330</v>
      </c>
      <c r="D3" s="1" t="s">
        <v>331</v>
      </c>
      <c r="E3" s="1" t="s">
        <v>332</v>
      </c>
    </row>
    <row r="4" spans="1:5" x14ac:dyDescent="0.25">
      <c r="A4" s="35">
        <v>500</v>
      </c>
      <c r="B4" s="35" t="s">
        <v>38</v>
      </c>
      <c r="C4" s="35">
        <v>158</v>
      </c>
      <c r="D4" s="35" t="s">
        <v>57</v>
      </c>
      <c r="E4" s="411">
        <v>0.44631999999999999</v>
      </c>
    </row>
    <row r="5" spans="1:5" x14ac:dyDescent="0.25">
      <c r="A5" s="35">
        <v>502</v>
      </c>
      <c r="B5" s="35" t="s">
        <v>30</v>
      </c>
      <c r="C5" s="35">
        <v>162</v>
      </c>
      <c r="D5" s="35" t="s">
        <v>51</v>
      </c>
      <c r="E5" s="411">
        <v>0.56361676279999995</v>
      </c>
    </row>
    <row r="6" spans="1:5" x14ac:dyDescent="0.25">
      <c r="A6" s="35">
        <v>520</v>
      </c>
      <c r="B6" s="35" t="s">
        <v>36</v>
      </c>
      <c r="C6" s="35">
        <v>173</v>
      </c>
      <c r="D6" s="35" t="s">
        <v>16</v>
      </c>
      <c r="E6" s="411">
        <v>0.25969999999999999</v>
      </c>
    </row>
    <row r="7" spans="1:5" x14ac:dyDescent="0.25">
      <c r="A7" s="35">
        <v>523</v>
      </c>
      <c r="B7" s="35" t="s">
        <v>31</v>
      </c>
      <c r="C7" s="35">
        <v>164</v>
      </c>
      <c r="D7" s="35" t="s">
        <v>53</v>
      </c>
      <c r="E7" s="411">
        <v>0.78465884100000005</v>
      </c>
    </row>
    <row r="8" spans="1:5" x14ac:dyDescent="0.25">
      <c r="A8" s="35">
        <v>524</v>
      </c>
      <c r="B8" s="35" t="s">
        <v>28</v>
      </c>
      <c r="C8" s="35">
        <v>160</v>
      </c>
      <c r="D8" s="35" t="s">
        <v>49</v>
      </c>
      <c r="E8" s="411">
        <v>0.74477274159999995</v>
      </c>
    </row>
    <row r="9" spans="1:5" x14ac:dyDescent="0.25">
      <c r="A9" s="35">
        <v>536</v>
      </c>
      <c r="B9" s="35" t="s">
        <v>22</v>
      </c>
      <c r="C9" s="35">
        <v>169</v>
      </c>
      <c r="D9" s="35" t="s">
        <v>21</v>
      </c>
      <c r="E9" s="411">
        <v>0.60302123549999997</v>
      </c>
    </row>
    <row r="10" spans="1:5" x14ac:dyDescent="0.25">
      <c r="A10" s="35">
        <v>536</v>
      </c>
      <c r="B10" s="35" t="s">
        <v>22</v>
      </c>
      <c r="C10" s="35">
        <v>561</v>
      </c>
      <c r="D10" s="35" t="s">
        <v>334</v>
      </c>
      <c r="E10" s="411">
        <v>0.68265656289999999</v>
      </c>
    </row>
    <row r="11" spans="1:5" x14ac:dyDescent="0.25">
      <c r="A11" s="35">
        <v>564</v>
      </c>
      <c r="B11" s="35" t="s">
        <v>32</v>
      </c>
      <c r="C11" s="35">
        <v>704</v>
      </c>
      <c r="D11" s="35" t="s">
        <v>335</v>
      </c>
      <c r="E11" s="411">
        <v>0.81162083269999996</v>
      </c>
    </row>
    <row r="12" spans="1:5" x14ac:dyDescent="0.25">
      <c r="A12" s="35">
        <v>597</v>
      </c>
      <c r="B12" s="35" t="s">
        <v>163</v>
      </c>
      <c r="C12" s="35">
        <v>176</v>
      </c>
      <c r="D12" s="35" t="s">
        <v>336</v>
      </c>
      <c r="E12" s="411">
        <v>0.8528</v>
      </c>
    </row>
    <row r="13" spans="1:5" x14ac:dyDescent="0.25">
      <c r="A13" s="35">
        <v>599</v>
      </c>
      <c r="B13" s="35" t="s">
        <v>39</v>
      </c>
      <c r="C13" s="35">
        <v>159</v>
      </c>
      <c r="D13" s="35" t="s">
        <v>58</v>
      </c>
      <c r="E13" s="411">
        <v>0.56846940859999995</v>
      </c>
    </row>
    <row r="14" spans="1:5" x14ac:dyDescent="0.25">
      <c r="A14" s="35">
        <v>600</v>
      </c>
      <c r="B14" s="35" t="s">
        <v>44</v>
      </c>
      <c r="C14" s="35">
        <v>175</v>
      </c>
      <c r="D14" s="35" t="s">
        <v>19</v>
      </c>
      <c r="E14" s="411">
        <v>0.68050657560000005</v>
      </c>
    </row>
    <row r="15" spans="1:5" x14ac:dyDescent="0.25">
      <c r="A15" s="35">
        <v>604</v>
      </c>
      <c r="B15" s="35" t="s">
        <v>29</v>
      </c>
      <c r="C15" s="35">
        <v>161</v>
      </c>
      <c r="D15" s="35" t="s">
        <v>50</v>
      </c>
      <c r="E15" s="411">
        <v>0.66995030200000005</v>
      </c>
    </row>
    <row r="16" spans="1:5" x14ac:dyDescent="0.25">
      <c r="A16" s="35">
        <v>637</v>
      </c>
      <c r="B16" s="35" t="s">
        <v>34</v>
      </c>
      <c r="C16" s="35">
        <v>166</v>
      </c>
      <c r="D16" s="35" t="s">
        <v>54</v>
      </c>
      <c r="E16" s="411">
        <v>0.83903978400000001</v>
      </c>
    </row>
    <row r="17" spans="1:5" x14ac:dyDescent="0.25">
      <c r="A17" s="35">
        <v>694</v>
      </c>
      <c r="B17" s="35" t="s">
        <v>37</v>
      </c>
      <c r="C17" s="35">
        <v>301</v>
      </c>
      <c r="D17" s="35" t="s">
        <v>339</v>
      </c>
      <c r="E17" s="411">
        <v>0.85765000000000002</v>
      </c>
    </row>
    <row r="18" spans="1:5" x14ac:dyDescent="0.25">
      <c r="A18" s="35">
        <v>1014</v>
      </c>
      <c r="B18" s="35" t="s">
        <v>40</v>
      </c>
      <c r="C18" s="35">
        <v>170</v>
      </c>
      <c r="D18" s="35" t="s">
        <v>18</v>
      </c>
      <c r="E18" s="411">
        <v>0.62434389990000005</v>
      </c>
    </row>
    <row r="19" spans="1:5" x14ac:dyDescent="0.25">
      <c r="A19" s="35">
        <v>1032</v>
      </c>
      <c r="B19" s="35" t="s">
        <v>43</v>
      </c>
      <c r="C19" s="35">
        <v>171</v>
      </c>
      <c r="D19" s="35" t="s">
        <v>337</v>
      </c>
      <c r="E19" s="411">
        <v>0.4569442259</v>
      </c>
    </row>
    <row r="20" spans="1:5" x14ac:dyDescent="0.25">
      <c r="A20" s="35">
        <v>1737</v>
      </c>
      <c r="B20" s="35" t="s">
        <v>23</v>
      </c>
      <c r="C20" s="35">
        <v>303</v>
      </c>
      <c r="D20" s="35" t="s">
        <v>24</v>
      </c>
      <c r="E20" s="411">
        <v>0.91508999999999996</v>
      </c>
    </row>
    <row r="21" spans="1:5" x14ac:dyDescent="0.25">
      <c r="A21" s="35">
        <v>1846</v>
      </c>
      <c r="B21" s="35" t="s">
        <v>46</v>
      </c>
      <c r="C21" s="35">
        <v>481</v>
      </c>
      <c r="D21" s="35" t="s">
        <v>61</v>
      </c>
      <c r="E21" s="411">
        <v>0.2106813085</v>
      </c>
    </row>
    <row r="22" spans="1:5" x14ac:dyDescent="0.25">
      <c r="A22" s="35">
        <v>2016</v>
      </c>
      <c r="B22" s="35" t="s">
        <v>45</v>
      </c>
      <c r="C22" s="35">
        <v>461</v>
      </c>
      <c r="D22" s="35" t="s">
        <v>60</v>
      </c>
      <c r="E22" s="411">
        <v>0.78188764759999996</v>
      </c>
    </row>
    <row r="23" spans="1:5" x14ac:dyDescent="0.25">
      <c r="A23" s="35">
        <v>2073</v>
      </c>
      <c r="B23" s="35" t="s">
        <v>68</v>
      </c>
      <c r="C23" s="35">
        <v>163</v>
      </c>
      <c r="D23" s="35" t="s">
        <v>52</v>
      </c>
      <c r="E23" s="411">
        <v>0.87804099999999996</v>
      </c>
    </row>
    <row r="24" spans="1:5" x14ac:dyDescent="0.25">
      <c r="A24" s="35">
        <v>2073</v>
      </c>
      <c r="B24" s="35" t="s">
        <v>67</v>
      </c>
      <c r="C24" s="35">
        <v>168</v>
      </c>
      <c r="D24" s="35" t="s">
        <v>55</v>
      </c>
      <c r="E24" s="411">
        <v>0.88695500000000005</v>
      </c>
    </row>
    <row r="25" spans="1:5" x14ac:dyDescent="0.25">
      <c r="A25" s="35">
        <v>2371</v>
      </c>
      <c r="B25" s="35" t="s">
        <v>47</v>
      </c>
      <c r="C25" s="35">
        <v>601</v>
      </c>
      <c r="D25" s="35" t="s">
        <v>62</v>
      </c>
      <c r="E25" s="411">
        <v>0.14806544629999999</v>
      </c>
    </row>
    <row r="26" spans="1:5" x14ac:dyDescent="0.25">
      <c r="A26" s="35">
        <v>2438</v>
      </c>
      <c r="B26" s="35" t="s">
        <v>33</v>
      </c>
      <c r="C26" s="35">
        <v>165</v>
      </c>
      <c r="D26" s="35" t="s">
        <v>333</v>
      </c>
      <c r="E26" s="411">
        <v>0.82129099999999999</v>
      </c>
    </row>
    <row r="27" spans="1:5" x14ac:dyDescent="0.25">
      <c r="A27" s="35">
        <v>3076</v>
      </c>
      <c r="B27" s="35" t="s">
        <v>42</v>
      </c>
      <c r="C27" s="35">
        <v>681</v>
      </c>
      <c r="D27" s="35" t="s">
        <v>25</v>
      </c>
      <c r="E27" s="411">
        <v>3.6578428000000003E-2</v>
      </c>
    </row>
    <row r="28" spans="1:5" x14ac:dyDescent="0.25">
      <c r="A28" s="35">
        <v>3226</v>
      </c>
      <c r="B28" s="35" t="s">
        <v>41</v>
      </c>
      <c r="C28" s="35">
        <v>157</v>
      </c>
      <c r="D28" s="35" t="s">
        <v>59</v>
      </c>
      <c r="E28" s="411">
        <v>0.38131691559999997</v>
      </c>
    </row>
    <row r="29" spans="1:5" x14ac:dyDescent="0.25">
      <c r="A29" s="35">
        <v>3370</v>
      </c>
      <c r="B29" s="35" t="s">
        <v>48</v>
      </c>
      <c r="C29" s="35">
        <v>703</v>
      </c>
      <c r="D29" s="35" t="s">
        <v>63</v>
      </c>
      <c r="E29" s="411">
        <v>0.44631118800000003</v>
      </c>
    </row>
    <row r="30" spans="1:5" x14ac:dyDescent="0.25">
      <c r="A30" s="35">
        <v>23442</v>
      </c>
      <c r="B30" s="35" t="s">
        <v>35</v>
      </c>
      <c r="C30" s="35">
        <v>172</v>
      </c>
      <c r="D30" s="35" t="s">
        <v>56</v>
      </c>
      <c r="E30" s="411">
        <v>0.52238729760000002</v>
      </c>
    </row>
    <row r="31" spans="1:5" x14ac:dyDescent="0.25">
      <c r="A31" s="35">
        <v>48305</v>
      </c>
      <c r="B31" s="35" t="s">
        <v>129</v>
      </c>
      <c r="C31" s="35">
        <v>443</v>
      </c>
      <c r="D31" s="35" t="s">
        <v>271</v>
      </c>
      <c r="E31" s="411">
        <v>0.74734904400000002</v>
      </c>
    </row>
    <row r="32" spans="1:5" x14ac:dyDescent="0.25">
      <c r="A32" s="35">
        <v>48307</v>
      </c>
      <c r="B32" s="35" t="s">
        <v>128</v>
      </c>
      <c r="C32" s="35">
        <v>444</v>
      </c>
      <c r="D32" s="35" t="s">
        <v>338</v>
      </c>
      <c r="E32" s="411">
        <v>0.74734904349999998</v>
      </c>
    </row>
    <row r="33" spans="1:5" x14ac:dyDescent="0.25">
      <c r="A33" s="617" t="s">
        <v>341</v>
      </c>
      <c r="B33" s="617"/>
      <c r="C33" s="617"/>
      <c r="D33" s="617"/>
      <c r="E33" s="617"/>
    </row>
  </sheetData>
  <mergeCells count="2">
    <mergeCell ref="B1:E1"/>
    <mergeCell ref="A33:E33"/>
  </mergeCells>
  <conditionalFormatting sqref="A2:YX32 A1:B1 F1:YX1 A34:YX1048576 A33 F33:YX33">
    <cfRule type="expression" dxfId="0" priority="75">
      <formula>ROW()=CELL("FILA")</formula>
    </cfRule>
  </conditionalFormatting>
  <hyperlinks>
    <hyperlink ref="A1" location="INDICE!A1" display="REGRESAR"/>
  </hyperlinks>
  <pageMargins left="0.7" right="0.7" top="0.75" bottom="0.75" header="0.3" footer="0.3"/>
  <pageSetup scale="55" orientation="portrait" r:id="rId1"/>
  <picture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38</vt:i4>
      </vt:variant>
      <vt:variant>
        <vt:lpstr>Rangos con nombre</vt:lpstr>
      </vt:variant>
      <vt:variant>
        <vt:i4>33</vt:i4>
      </vt:variant>
    </vt:vector>
  </HeadingPairs>
  <TitlesOfParts>
    <vt:vector size="71" baseType="lpstr">
      <vt:lpstr>PORTADA</vt:lpstr>
      <vt:lpstr>PRESENTACIÓN</vt:lpstr>
      <vt:lpstr>INDICE</vt:lpstr>
      <vt:lpstr>1. CEDENAR</vt:lpstr>
      <vt:lpstr>2. CELSIA COLOMBIA Valle</vt:lpstr>
      <vt:lpstr>3. CELSIA COLOMBIA Tolima</vt:lpstr>
      <vt:lpstr>4. CENS</vt:lpstr>
      <vt:lpstr>5. CEO</vt:lpstr>
      <vt:lpstr>6. CETSA</vt:lpstr>
      <vt:lpstr>7. CHEC</vt:lpstr>
      <vt:lpstr>8. ENEL COLOMBIA</vt:lpstr>
      <vt:lpstr>9. DISPAC</vt:lpstr>
      <vt:lpstr>10. EBSA</vt:lpstr>
      <vt:lpstr>11. EDEQ</vt:lpstr>
      <vt:lpstr>12. EE Putumayo</vt:lpstr>
      <vt:lpstr>13. EEBP</vt:lpstr>
      <vt:lpstr>14. EEP PEREIRA</vt:lpstr>
      <vt:lpstr>15. AIR-E</vt:lpstr>
      <vt:lpstr>16. AFINIA</vt:lpstr>
      <vt:lpstr>17. ELECTROCAQUETÁ</vt:lpstr>
      <vt:lpstr>18. ELECTROHUILA</vt:lpstr>
      <vt:lpstr>19. EMCALI</vt:lpstr>
      <vt:lpstr>20. EEP CARTAGO</vt:lpstr>
      <vt:lpstr>21. EMEESA</vt:lpstr>
      <vt:lpstr>22. EMEVASI</vt:lpstr>
      <vt:lpstr>23. EMSA</vt:lpstr>
      <vt:lpstr>24. ENELAR</vt:lpstr>
      <vt:lpstr>25. ENERCA</vt:lpstr>
      <vt:lpstr>26. ENERGUAVIARE</vt:lpstr>
      <vt:lpstr>27. EPM</vt:lpstr>
      <vt:lpstr>28. ESSA</vt:lpstr>
      <vt:lpstr>29. RUITOQUE</vt:lpstr>
      <vt:lpstr>Variaciones CU</vt:lpstr>
      <vt:lpstr>Variaciones Tarifas</vt:lpstr>
      <vt:lpstr>Transmisión</vt:lpstr>
      <vt:lpstr>Distribución</vt:lpstr>
      <vt:lpstr>Evolución ADD</vt:lpstr>
      <vt:lpstr>Alfas</vt:lpstr>
      <vt:lpstr>'1. CEDENAR'!Área_de_impresión</vt:lpstr>
      <vt:lpstr>'10. EBSA'!Área_de_impresión</vt:lpstr>
      <vt:lpstr>'11. EDEQ'!Área_de_impresión</vt:lpstr>
      <vt:lpstr>'12. EE Putumayo'!Área_de_impresión</vt:lpstr>
      <vt:lpstr>'13. EEBP'!Área_de_impresión</vt:lpstr>
      <vt:lpstr>'14. EEP PEREIRA'!Área_de_impresión</vt:lpstr>
      <vt:lpstr>'15. AIR-E'!Área_de_impresión</vt:lpstr>
      <vt:lpstr>'16. AFINIA'!Área_de_impresión</vt:lpstr>
      <vt:lpstr>'17. ELECTROCAQUETÁ'!Área_de_impresión</vt:lpstr>
      <vt:lpstr>'18. ELECTROHUILA'!Área_de_impresión</vt:lpstr>
      <vt:lpstr>'19. EMCALI'!Área_de_impresión</vt:lpstr>
      <vt:lpstr>'20. EEP CARTAGO'!Área_de_impresión</vt:lpstr>
      <vt:lpstr>'21. EMEESA'!Área_de_impresión</vt:lpstr>
      <vt:lpstr>'22. EMEVASI'!Área_de_impresión</vt:lpstr>
      <vt:lpstr>'23. EMSA'!Área_de_impresión</vt:lpstr>
      <vt:lpstr>'24. ENELAR'!Área_de_impresión</vt:lpstr>
      <vt:lpstr>'25. ENERCA'!Área_de_impresión</vt:lpstr>
      <vt:lpstr>'26. ENERGUAVIARE'!Área_de_impresión</vt:lpstr>
      <vt:lpstr>'27. EPM'!Área_de_impresión</vt:lpstr>
      <vt:lpstr>'28. ESSA'!Área_de_impresión</vt:lpstr>
      <vt:lpstr>'29. RUITOQUE'!Área_de_impresión</vt:lpstr>
      <vt:lpstr>'3. CELSIA COLOMBIA Tolima'!Área_de_impresión</vt:lpstr>
      <vt:lpstr>'4. CENS'!Área_de_impresión</vt:lpstr>
      <vt:lpstr>'5. CEO'!Área_de_impresión</vt:lpstr>
      <vt:lpstr>'6. CETSA'!Área_de_impresión</vt:lpstr>
      <vt:lpstr>'7. CHEC'!Área_de_impresión</vt:lpstr>
      <vt:lpstr>'8. ENEL COLOMBIA'!Área_de_impresión</vt:lpstr>
      <vt:lpstr>'9. DISPAC'!Área_de_impresión</vt:lpstr>
      <vt:lpstr>Alfas!Área_de_impresión</vt:lpstr>
      <vt:lpstr>PORTADA!Área_de_impresión</vt:lpstr>
      <vt:lpstr>PRESENTACIÓN!Área_de_impresión</vt:lpstr>
      <vt:lpstr>'Variaciones CU'!Área_de_impresión</vt:lpstr>
      <vt:lpstr>'Variaciones Tarifas'!Área_de_impresión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dc:creator>
  <cp:lastModifiedBy>Camila Andrea Parada Sanchez</cp:lastModifiedBy>
  <cp:lastPrinted>2023-02-16T14:52:05Z</cp:lastPrinted>
  <dcterms:created xsi:type="dcterms:W3CDTF">2015-06-05T18:19:34Z</dcterms:created>
  <dcterms:modified xsi:type="dcterms:W3CDTF">2024-01-18T19:08:48Z</dcterms:modified>
</cp:coreProperties>
</file>